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<sst xmlns="http://schemas.openxmlformats.org/spreadsheetml/2006/main" count="11996" uniqueCount="8721">
  <si>
    <t>February 28, 2015 at 12:14PM</t>
  </si>
  <si>
    <t>joshontheweb</t>
  </si>
  <si>
    <t>Hosted minecraft servers that accept bitcoin?</t>
  </si>
  <si>
    <t>I'm on the market for a hosted minecraft solution. There are plenty out there, but none that I can find that take bitcoin. I find this hard to believe. I must be looking in the wrong places. Help me out!</t>
  </si>
  <si>
    <t>/r/Bitcoin</t>
  </si>
  <si>
    <t>http://ift.tt/1E1prp2</t>
  </si>
  <si>
    <t>February 28, 2015 at 12:08PM</t>
  </si>
  <si>
    <t>Torlarian</t>
  </si>
  <si>
    <t>Greetings /r/Bitcoin, I'm preparing a research paper about Bitcoin for a college class and I would appreciate you taking the time to fill out this brief survey.</t>
  </si>
  <si>
    <t>http://ift.tt/1E1prp4</t>
  </si>
  <si>
    <t>http://ift.tt/1DBVI52</t>
  </si>
  <si>
    <t>February 28, 2015 at 12:05PM</t>
  </si>
  <si>
    <t>pimpingken</t>
  </si>
  <si>
    <t>For $1,075,939,455.01 Coinbase will sell you a cool 3,778.00000000 Bitcoin @ $281,971.04 per BTC</t>
  </si>
  <si>
    <t>http://ift.tt/1ayVfaj</t>
  </si>
  <si>
    <t>http://ift.tt/1wuKDOc</t>
  </si>
  <si>
    <t>February 28, 2015 at 12:02PM</t>
  </si>
  <si>
    <t>rberrtus</t>
  </si>
  <si>
    <t>Got a letter from Google thanking the FCC for 'Net Neutrality' from my friend who did not send it.</t>
  </si>
  <si>
    <t>I think many were totally tricked by this very sophisticated attack. Net Neutrality was posed as internet freedom and those who support internet freedom were basically tricked into supporting 'Net Neutrality'. But this is an FCC government takeover of the internet. 'Net Neutrality' is an Orwellian Doublespeak term a total Trojan Horse.</t>
  </si>
  <si>
    <t>http://ift.tt/1AkyCuW</t>
  </si>
  <si>
    <t>February 28, 2015 at 12:56PM</t>
  </si>
  <si>
    <t>BitcoinIsLiberty</t>
  </si>
  <si>
    <t>What is a Bitcoin nonce?</t>
  </si>
  <si>
    <t>http://ift.tt/1N1gPTQ</t>
  </si>
  <si>
    <t>http://ift.tt/1N1gNLH</t>
  </si>
  <si>
    <t>February 28, 2015 at 01:29PM</t>
  </si>
  <si>
    <t>throtolle_high</t>
  </si>
  <si>
    <t>Bitcoin Poker tournament will be held within 30 minutes!</t>
  </si>
  <si>
    <t>One of the members in m2casino.com. tournament will be started in 30 minutes. Free roll and 100,000 bits award!</t>
  </si>
  <si>
    <t>http://ift.tt/1wwszZA</t>
  </si>
  <si>
    <t>February 28, 2015 at 01:23PM</t>
  </si>
  <si>
    <t>cuddaloreappu</t>
  </si>
  <si>
    <t>Indian finance minister declares making India a cashless society in budget speech today!</t>
  </si>
  <si>
    <t>http://ift.tt/1N1kLDO</t>
  </si>
  <si>
    <t>http://ift.tt/1Bp3nEE</t>
  </si>
  <si>
    <t>February 28, 2015 at 01:14PM</t>
  </si>
  <si>
    <t>LeeWallis</t>
  </si>
  <si>
    <t>Does anyone else feel like Bitcoiners are like the people of Zion (who have been set free from the Matrix/control) and everyone else is still in the Matrix waiting for us to offer them the red pill?</t>
  </si>
  <si>
    <t>Or is that just me? :)</t>
  </si>
  <si>
    <t>http://ift.tt/1G22yUL</t>
  </si>
  <si>
    <t>February 28, 2015 at 01:46PM</t>
  </si>
  <si>
    <t>bcoinbilly</t>
  </si>
  <si>
    <t>The Bitcoin Euro Currency Exchange</t>
  </si>
  <si>
    <t>http://ift.tt/1DkqoVU</t>
  </si>
  <si>
    <t>http://ift.tt/1azl0az</t>
  </si>
  <si>
    <t>February 28, 2015 at 01:43PM</t>
  </si>
  <si>
    <t>NedRadnad</t>
  </si>
  <si>
    <t>Best Bitcoin URL ever.</t>
  </si>
  <si>
    <t>http://btc.tip.me/</t>
  </si>
  <si>
    <t>http://ift.tt/1JY2OHw</t>
  </si>
  <si>
    <t>Bitmain</t>
  </si>
  <si>
    <t>Bitcoin miner birthday cake</t>
  </si>
  <si>
    <t>http://ift.tt/1JY2OXK</t>
  </si>
  <si>
    <t>http://ift.tt/1zNr7xI</t>
  </si>
  <si>
    <t>February 28, 2015 at 01:40PM</t>
  </si>
  <si>
    <t>kinoshitajona</t>
  </si>
  <si>
    <t>Maid themed tour guide in Akiba (Tokyo Japan) collecting donations for an English AKIBA guide book. : LighthouseProjects</t>
  </si>
  <si>
    <t>http://ift.tt/1zNr7xK</t>
  </si>
  <si>
    <t>http://ift.tt/1AkSzSj</t>
  </si>
  <si>
    <t>February 28, 2015 at 01:35PM</t>
  </si>
  <si>
    <t>NewBitcoiner10</t>
  </si>
  <si>
    <t>Whats the communities opinion of Cryptsy? Are they trustworthy? Should I use them? I see many negative reports on them, everywhere.</t>
  </si>
  <si>
    <t>No text found</t>
  </si>
  <si>
    <t>http://ift.tt/1DC7hsZ</t>
  </si>
  <si>
    <t>February 28, 2015 at 01:49PM</t>
  </si>
  <si>
    <t>codefocus</t>
  </si>
  <si>
    <t>Blockchain is not connected to any nodes right now!?</t>
  </si>
  <si>
    <t>http://ift.tt/1wFkKNW</t>
  </si>
  <si>
    <t>http://ift.tt/1DkqYD3</t>
  </si>
  <si>
    <t>February 28, 2015 at 02:33PM</t>
  </si>
  <si>
    <t>mathcampbell</t>
  </si>
  <si>
    <t>How easy would it be to create a local physical currency tied/backed by Bitcoin ? From a local politician..</t>
  </si>
  <si>
    <t>Basically, I'm a local politician in an area with some severe deprivation areas which , despite this, gets a fair amount of tourism. It's fairly well agreed that areas like mine could benefit from a "local currency" (in the same vein as the Bristol Pound)...I'm looking into how easy it would be to have said current, but backed/tied by Bitcoin - so for those comfortable with digital money etc. they can use or convert to Bitcoin, but for the "which note do I need, honey?" tourist types, a physical note/coins will be available, accepted at local shops.Obviously the point will be that local shops accept them, so they've more incentive to spend in the area (backed up by 10% off-price offers etc.), which helps local retailers...also people will buy the physical notes if they're well produced as holiday souvenirs...The local currency angle is fine, but I'd like it to be a real currency, backed or tied to Bitcoin. How easy would this be to accomplish, and what are the advantages/disadvantages?</t>
  </si>
  <si>
    <t>http://ift.tt/1vIzsWV</t>
  </si>
  <si>
    <t>February 28, 2015 at 02:26PM</t>
  </si>
  <si>
    <t>Bitcoinquestionforu</t>
  </si>
  <si>
    <t>What's the quickest way to get Bitcoin with cash?</t>
  </si>
  <si>
    <t>Don't want a huge upcharge either</t>
  </si>
  <si>
    <t>http://ift.tt/1ATuHZI</t>
  </si>
  <si>
    <t>February 28, 2015 at 02:22PM</t>
  </si>
  <si>
    <t>alien088</t>
  </si>
  <si>
    <t>Any news about BTER.COM</t>
  </si>
  <si>
    <t>i had around .055 BTC , would i be able to withdraw it or not...?</t>
  </si>
  <si>
    <t>http://ift.tt/1wvmiru</t>
  </si>
  <si>
    <t>February 28, 2015 at 02:10PM</t>
  </si>
  <si>
    <t>TheWalter_White</t>
  </si>
  <si>
    <t>Seems too good to be true. Any thoughts?</t>
  </si>
  <si>
    <t>https://multimine.net</t>
  </si>
  <si>
    <t>http://ift.tt/1LUolw9</t>
  </si>
  <si>
    <t>DesertRainKing</t>
  </si>
  <si>
    <t>Dear Foolish and Gullible Americans, Net Neutrality is Not Your Friend. . . . as the internet is the backbone of the blockchain, this is depressing</t>
  </si>
  <si>
    <t>http://ift.tt/1LQ5VwP</t>
  </si>
  <si>
    <t>http://ift.tt/1LUoks6</t>
  </si>
  <si>
    <t>February 28, 2015 at 03:05PM</t>
  </si>
  <si>
    <t>neutralwire</t>
  </si>
  <si>
    <t>Luke Jr. raped my 80 year old neighbor and left 500 bits on the dresser.</t>
  </si>
  <si>
    <t>This guy is out of control.</t>
  </si>
  <si>
    <t>http://ift.tt/1Al9GDv</t>
  </si>
  <si>
    <t>February 28, 2015 at 03:25PM</t>
  </si>
  <si>
    <t>cazalla662</t>
  </si>
  <si>
    <t>CEO Of Bitcoin Exchange Killed In Thailand</t>
  </si>
  <si>
    <t>http://ift.tt/1N1AO4H</t>
  </si>
  <si>
    <t>http://ift.tt/1N1ANgZ</t>
  </si>
  <si>
    <t>February 28, 2015 at 03:38PM</t>
  </si>
  <si>
    <t>kysarkoin</t>
  </si>
  <si>
    <t>According to The Sydney Morning Herald, the CEO of Bitcoin is dead. Again.</t>
  </si>
  <si>
    <t>http://ift.tt/1E1Gjfn</t>
  </si>
  <si>
    <t>http://ift.tt/1JYipGT</t>
  </si>
  <si>
    <t>February 28, 2015 at 03:33PM</t>
  </si>
  <si>
    <t>djleo</t>
  </si>
  <si>
    <t>Australian killed in Thailand identified as Bitcoin CEO: Reports</t>
  </si>
  <si>
    <t>http://ift.tt/1wwFQBp</t>
  </si>
  <si>
    <t>http://ift.tt/1DCnE91</t>
  </si>
  <si>
    <t>February 28, 2015 at 03:59PM</t>
  </si>
  <si>
    <t>bitcoinbanana</t>
  </si>
  <si>
    <t>Bitcoin paper currency</t>
  </si>
  <si>
    <t>I just wrote this as a reply and thought I'd turn it into a submission.Here's my idea for bitcoin paper notes (basically standardized paper wallets):GoalPass around bitcoin notes like paper money worldwide without necessarily having electricity or internet access.ImplementationCreate standard paper notes of various bitcoin denominations and put on the note both the public key (visible QR code) and private key (QR code hidden by scratch-off material).Once the notes are created, pre-load the notes with the denomination indicated by each note, e.g. 500 bits, 1k bits, 5k bits, 10k bits, 100k bits, etc. (Right now $1 USD = approx 4k bits.)Notes (especially ones that are starting to degrade) can be taken out of circulation by anyone at anytime by scratching off and revealing the private key and then transferring the bitcoins.VerificationYou can tell if a note has been compromised by (1) checking to see if the scratch-off material has been removed and (2) checking the balance via the public key.WeaknessesHackers could use some sort of x-ray device to get the private key, give you the note, and steal the bitcoin later, but hopefully the note/scratch-off material would be good enough to fend off all but the most sophisticated/expensive attempts at hacking the private key.Hackers might also try to replace the scratch-off material on the private key. There would have to be some sort of holographic watermark over the scratch-off material that would be very hard to replace.Hackers could also create counterfeit notes where they know the private key beforehand. You could thwart this by checking incoming transfers to the public key on the note and see if it came from an "official" source.Oddly, these kinds of notes would allow people to load MORE bitcoins onto the note. Not sure what kind of problems this would cause...ConclusionIt's not a perfect system, but neither is any paper currency system.If enough trust is formed around these standardized notes, people would use them just like paper currency, i.e. knowing there is a small risk that they might be using a bad note but not enough of a risk to verify every single note every single time they use it.The advantage is that it is easier for the common person to verify a note than it is with fiat currency.</t>
  </si>
  <si>
    <t>http://ift.tt/1azVy4E</t>
  </si>
  <si>
    <t>February 28, 2015 at 04:09PM</t>
  </si>
  <si>
    <t>mx_prospector</t>
  </si>
  <si>
    <t>$UNO withdrawal - MintPal.com</t>
  </si>
  <si>
    <t>Just got an e-mail from Ferdous Ahmed about my UNO (Unobtanium) in MinPal. Looks like we get them back...</t>
  </si>
  <si>
    <t>http://ift.tt/1C7Now7</t>
  </si>
  <si>
    <t>February 28, 2015 at 04:28PM</t>
  </si>
  <si>
    <t>heniferlopez</t>
  </si>
  <si>
    <t>I'm staying in a little Guest House where Visa &amp;amp; MasterCard do not serve them well. Time for a chat with the owner....</t>
  </si>
  <si>
    <t>http://ift.tt/1aA5n2v</t>
  </si>
  <si>
    <t>http://ift.tt/188cP38</t>
  </si>
  <si>
    <t>February 28, 2015 at 04:46PM</t>
  </si>
  <si>
    <t>lovebitcoin</t>
  </si>
  <si>
    <t>Thief Zhou tong remains unpunished, so he comes back to start another "application" to steal more btc. Is that so called "free market" for him?</t>
  </si>
  <si>
    <t>Australia? Zhou tong comes back with tradefortress this time? Or they are the same person?Zhou tong is a typical Chinese thief, who does not care about his name and never cherish honesty. So he can still steal money even when everyone know who is he and who are his family numbers. Same as the webmaster of bter and tradefortress: another two Chinese people.Zhou Tong immigrated to Singapore from China. tradefortress immigrated to Australia from China.Now he come back with his Coinjar. He said he brings in another "application" for Bitcoin community.I would say, fraudulent/evil application does harm to Bitcoin, we don't need it.I would say, thieves/scammers doe harm to Bitcoin, we don't need them.One day, most of us will realize that we don't need any Chinese to provide any "wallet"/"bank"/"exchange" service. Perhaps after 1 million times of scam.</t>
  </si>
  <si>
    <t>http://ift.tt/1N1MynV</t>
  </si>
  <si>
    <t>February 28, 2015 at 04:38PM</t>
  </si>
  <si>
    <t>fabiofederici</t>
  </si>
  <si>
    <t>Facebook's Money Transmitter Licenses</t>
  </si>
  <si>
    <t>http://ift.tt/1wvTC1y</t>
  </si>
  <si>
    <t>http://ift.tt/1Bpq4Zi</t>
  </si>
  <si>
    <t>February 28, 2015 at 04:37PM</t>
  </si>
  <si>
    <t>ryszard99</t>
  </si>
  <si>
    <t>In Memory of Adam Tepper</t>
  </si>
  <si>
    <t>We the bitcoin community, have lost one of our own. We've lost someone passionate about change, who has left an unfinished legacy in his wake.The Bitcoin Association of Australia, in conjunction with friends and family of Adam are collecting donations to help finish the book he started.Please consider making a donation.</t>
  </si>
  <si>
    <t>http://ift.tt/1Bpq4Zk</t>
  </si>
  <si>
    <t>February 28, 2015 at 04:35PM</t>
  </si>
  <si>
    <t>davidvader</t>
  </si>
  <si>
    <t>The CEO of Bitcoin just died.</t>
  </si>
  <si>
    <t>http://ift.tt/1wvTChZ</t>
  </si>
  <si>
    <t>http://ift.tt/1Bpq3EH</t>
  </si>
  <si>
    <t>February 28, 2015 at 05:00PM</t>
  </si>
  <si>
    <t>BashCoBot</t>
  </si>
  <si>
    <t>[Bitcoin Today] Saturday, February 28, 2015</t>
  </si>
  <si>
    <t>Welcome to the /r/Bitcoin daily discussion thread!Thread topics include, but are not limited to:General discussion of current events related to BitcoinQuestions, thoughts and observations that do not warrant a separate postCool stuff you bought with bitcoin recentlyThread GuidelinesBe excellent to each other.</t>
  </si>
  <si>
    <t>http://ift.tt/1LUWVXc</t>
  </si>
  <si>
    <t>February 28, 2015 at 04:59PM</t>
  </si>
  <si>
    <t>taspeotis</t>
  </si>
  <si>
    <t>Adam Tepper, Bitcoin trader and CEO of Independent Reserve, killed in motorcycle accident in Phuket</t>
  </si>
  <si>
    <t>http://ift.tt/188cqOb</t>
  </si>
  <si>
    <t>http://ift.tt/1aAccB3</t>
  </si>
  <si>
    <t>February 28, 2015 at 04:57PM</t>
  </si>
  <si>
    <t>sathion</t>
  </si>
  <si>
    <t>Adam Tepper, Australian CEO of Bitcoin exchange company Independent Reserve has died in a motorcycle crash in Thailand</t>
  </si>
  <si>
    <t>http://ift.tt/1DkS9gZ</t>
  </si>
  <si>
    <t>http://ift.tt/1aAbNPg</t>
  </si>
  <si>
    <t>February 28, 2015 at 04:54PM</t>
  </si>
  <si>
    <t>Huskehn</t>
  </si>
  <si>
    <t>Is bitodex.com a scam?</t>
  </si>
  <si>
    <t>Hi, does anyone here have experience ordering from bitodex.com? I placed my order, sent them money via PayPal, and haven't received a single email from them since. Pretty sure I just got scammed, and rather pissed about it. I found nothing on Reddit search about this site so now I'm even more sure it's likely a scam. What's worse is I can't dispute the transaction on PayPal. So, I guess this is a warning more than a question.</t>
  </si>
  <si>
    <t>http://ift.tt/1aAbNPk</t>
  </si>
  <si>
    <t>February 28, 2015 at 05:13PM</t>
  </si>
  <si>
    <t>Last time, Coindesk promoted input.io, and this time it goes on to promote coinjar.</t>
  </si>
  <si>
    <t>Edit: inputs.io, instead of input.ioZhou Tong and Tradefortress---two infamous scammers----seems to be the same person. http://ift.tt/1BLYjMh that's the fact, then every year in the past he created an bitcoin related "application"----most likely to be wallet service----to steal users' money. And each time, many famous news source such as Coindesk will promote his new service intensely.It's weird, yes?http://ift.tt/1AlB1ph</t>
  </si>
  <si>
    <t>http://ift.tt/1BLVlr7</t>
  </si>
  <si>
    <t>February 28, 2015 at 05:58PM</t>
  </si>
  <si>
    <t>BitcoinVideo</t>
  </si>
  <si>
    <t>Amir Taaki - Dark Wallet - Live - Coinscrum - Alternative Stage - London [1 year ago and still valid as ever]</t>
  </si>
  <si>
    <t>http://ift.tt/1BM5Af9</t>
  </si>
  <si>
    <t>http://ift.tt/1DCLGk2</t>
  </si>
  <si>
    <t>February 28, 2015 at 06:16PM</t>
  </si>
  <si>
    <t>nopara73</t>
  </si>
  <si>
    <t>What do we know about Bitcoin credit cards, is there a comparison?</t>
  </si>
  <si>
    <t>http://ift.tt/1wwTgNU</t>
  </si>
  <si>
    <t>February 28, 2015 at 06:21PM</t>
  </si>
  <si>
    <t>luke234</t>
  </si>
  <si>
    <t>The Blockchain.info block parser is stuck. Last parsed block, 5h ago.</t>
  </si>
  <si>
    <t>http://ift.tt/1LVe7ff</t>
  </si>
  <si>
    <t>http://ift.tt/1BMaB7s</t>
  </si>
  <si>
    <t>February 28, 2015 at 06:49PM</t>
  </si>
  <si>
    <t>mcgravier</t>
  </si>
  <si>
    <t>For your information: Authorised reseller Hosting.co.uk accepts bitcoin for MEGA premium accounts since the very start</t>
  </si>
  <si>
    <t>http://ift.tt/1AEASC5</t>
  </si>
  <si>
    <t>http://ift.tt/1AEATWL</t>
  </si>
  <si>
    <t>February 28, 2015 at 06:48PM</t>
  </si>
  <si>
    <t>SparkedDev</t>
  </si>
  <si>
    <t>CryptoVPN.me - What you do online is your business let us keep it that way</t>
  </si>
  <si>
    <t>http://ift.tt/1AEASC8</t>
  </si>
  <si>
    <t>http://ift.tt/1aAHdF9</t>
  </si>
  <si>
    <t>February 28, 2015 at 06:37PM</t>
  </si>
  <si>
    <t>statoshi</t>
  </si>
  <si>
    <t>The Bitcoin Lightning Network - draft whitepaper</t>
  </si>
  <si>
    <t>http://ift.tt/1wwn3Ao</t>
  </si>
  <si>
    <t>http://ift.tt/18xp3TT</t>
  </si>
  <si>
    <t>February 28, 2015 at 07:02PM</t>
  </si>
  <si>
    <t>TorstenEndofMoney</t>
  </si>
  <si>
    <t>Interview with Bitcoin Gambling and Betting Expert</t>
  </si>
  <si>
    <t>http://ift.tt/1aAMCfl</t>
  </si>
  <si>
    <t>http://ift.tt/17FAnfG</t>
  </si>
  <si>
    <t>February 28, 2015 at 06:58PM</t>
  </si>
  <si>
    <t>vlarocca</t>
  </si>
  <si>
    <t>How to Buy Bitcoin from a Bitcoin ATM</t>
  </si>
  <si>
    <t>http://ift.tt/1DiWdOP</t>
  </si>
  <si>
    <t>http://ift.tt/1LVmfMM</t>
  </si>
  <si>
    <t>February 28, 2015 at 06:57PM</t>
  </si>
  <si>
    <t>Inside The Bitcoin Blockchain</t>
  </si>
  <si>
    <t>http://ift.tt/1JYJmu7</t>
  </si>
  <si>
    <t>http://ift.tt/1aAJYX6</t>
  </si>
  <si>
    <t>February 28, 2015 at 07:25PM</t>
  </si>
  <si>
    <t>heads5150</t>
  </si>
  <si>
    <t>Australian killed in Thailand identified as Independent Reserve CEO</t>
  </si>
  <si>
    <t>http://ift.tt/1N215Qn</t>
  </si>
  <si>
    <t>http://ift.tt/1LVsAHW</t>
  </si>
  <si>
    <t>February 28, 2015 at 07:16PM</t>
  </si>
  <si>
    <t>Egon_1</t>
  </si>
  <si>
    <t>The moment armed cops bust 'Bitcoin money launderer'</t>
  </si>
  <si>
    <t>http://ift.tt/1Am1SBz</t>
  </si>
  <si>
    <t>http://ift.tt/1JYM56T</t>
  </si>
  <si>
    <t>February 28, 2015 at 07:58PM</t>
  </si>
  <si>
    <t>not_american_ffs</t>
  </si>
  <si>
    <t>Desktop lightweight client that allows me to import my own private keys?</t>
  </si>
  <si>
    <t>I've been looking for a bitcoin client thatDoes not require me to download the entire blockchain (like Electrum)Allows me to import my own private keys in the standard Base58 format (like Armory)Runs on LinuxI could not find anything. Does such a thing exist?</t>
  </si>
  <si>
    <t>http://ift.tt/1LVAIs6</t>
  </si>
  <si>
    <t>February 28, 2015 at 07:52PM</t>
  </si>
  <si>
    <t>jtfcoin</t>
  </si>
  <si>
    <t>coins for a social incubator (with a special reward)</t>
  </si>
  <si>
    <t>http://ift.tt/1AU3ztC</t>
  </si>
  <si>
    <t>http://ift.tt/1C8msvZ</t>
  </si>
  <si>
    <t>February 28, 2015 at 07:49PM</t>
  </si>
  <si>
    <t>shitsandgoggles</t>
  </si>
  <si>
    <t>Where can I turn my random phrase into a 12 word mnemonic?</t>
  </si>
  <si>
    <t>http://ift.tt/1Dlkm7n</t>
  </si>
  <si>
    <t>akineddit</t>
  </si>
  <si>
    <t>So, my friends made this to me.</t>
  </si>
  <si>
    <t>thanks. me http://ift.tt/1AmbVqa friends http://ift.tt/1AU3xC1</t>
  </si>
  <si>
    <t>http://ift.tt/1Dlkmo1</t>
  </si>
  <si>
    <t>lokixyz2280</t>
  </si>
  <si>
    <t>Why a bitcoin platform is needed for selling products digital money?</t>
  </si>
  <si>
    <t>http://ift.tt/1C8msw5</t>
  </si>
  <si>
    <t>http://ift.tt/1AEKr3S</t>
  </si>
  <si>
    <t>February 28, 2015 at 08:03PM</t>
  </si>
  <si>
    <t>spottedmarley</t>
  </si>
  <si>
    <t>Some Saturday morning Amir Taaki for the Bitcoin faithful</t>
  </si>
  <si>
    <t>http://ift.tt/1DD47oP</t>
  </si>
  <si>
    <t>http://ift.tt/1wx3nCm</t>
  </si>
  <si>
    <t>February 28, 2015 at 08:36PM</t>
  </si>
  <si>
    <t>ImNotRocketSurgeon</t>
  </si>
  <si>
    <t>Bitcoin Swaps Exchange Gets Public Listing Via Reverse Merger</t>
  </si>
  <si>
    <t>http://ift.tt/17EWSkW</t>
  </si>
  <si>
    <t>http://ift.tt/18xDKqg</t>
  </si>
  <si>
    <t>February 28, 2015 at 08:34PM</t>
  </si>
  <si>
    <t>fastfinge</t>
  </si>
  <si>
    <t>Bitcoin Derivatives Platform TeraExchange to Go Public in Merger</t>
  </si>
  <si>
    <t>http://ift.tt/1ACnbU9</t>
  </si>
  <si>
    <t>http://ift.tt/1BpUHhi</t>
  </si>
  <si>
    <t>February 28, 2015 at 08:29PM</t>
  </si>
  <si>
    <t>Grievous_</t>
  </si>
  <si>
    <t>hitbox Subscriptions can now be purchased with Bitcoins</t>
  </si>
  <si>
    <t>http://ift.tt/1BMFSHp</t>
  </si>
  <si>
    <t>http://ift.tt/1BMFSHn</t>
  </si>
  <si>
    <t>February 28, 2015 at 08:52PM</t>
  </si>
  <si>
    <t>tomlt</t>
  </si>
  <si>
    <t>Cryptocurrency Survey</t>
  </si>
  <si>
    <t>Hello,I'm writing a master's thesis about Crypto currency adoption, and as a part of it I am conducting a survey.Your participation will play a key role in my thesis and I'd really appreciate if you could spare a few minutes to complete it.Here's the link: http://ift.tt/1E29xLj so much and please don't hesitate to drop me any questions you might have!Regards, Tai</t>
  </si>
  <si>
    <t>http://ift.tt/1DDbwVa</t>
  </si>
  <si>
    <t>February 28, 2015 at 08:49PM</t>
  </si>
  <si>
    <t>throw_away322313</t>
  </si>
  <si>
    <t>The best economist in the United States says he likes bitcoin</t>
  </si>
  <si>
    <t>http://ift.tt/1fnFZHz</t>
  </si>
  <si>
    <t>http://ift.tt/1N2myZy</t>
  </si>
  <si>
    <t>February 28, 2015 at 08:48PM</t>
  </si>
  <si>
    <t>Bitcoin or How I Learned to Stop Worrying and Love Crypto - How to Acquire Bitcoins and Spend Them</t>
  </si>
  <si>
    <t>http://ift.tt/1wx8FO8</t>
  </si>
  <si>
    <t>http://ift.tt/188IPUN</t>
  </si>
  <si>
    <t>February 28, 2015 at 08:40PM</t>
  </si>
  <si>
    <t>Jim Rickards on Bitcoin, Gold, and Fed Printing Money, QE</t>
  </si>
  <si>
    <t>http://ift.tt/1wwSZon</t>
  </si>
  <si>
    <t>http://ift.tt/18xEqf5</t>
  </si>
  <si>
    <t>February 28, 2015 at 08:38PM</t>
  </si>
  <si>
    <t>akuthia</t>
  </si>
  <si>
    <t>Bitcoin-core-qt security question</t>
  </si>
  <si>
    <t>Hey everyone, I'm new to the bitcoin scene, downloaded and installed the wallet last night, but I'm noticing malwarebytes is popping up a lot of blocked traffic from the exe. Can anyone explain what this traffic might be?</t>
  </si>
  <si>
    <t>http://ift.tt/1wwT2jX</t>
  </si>
  <si>
    <t>February 28, 2015 at 09:30PM</t>
  </si>
  <si>
    <t>Peter thiel speaks longer about bitcoin in this interview!</t>
  </si>
  <si>
    <t>http://ift.tt/1G2XoIj</t>
  </si>
  <si>
    <t>http://ift.tt/1G2XoIl</t>
  </si>
  <si>
    <t>February 28, 2015 at 09:29PM</t>
  </si>
  <si>
    <t>btcstealer</t>
  </si>
  <si>
    <t>Bitcoin Stealer Software + Guide available here</t>
  </si>
  <si>
    <t>Hey there! I'm hacking, scamming and boring since 2007 and now I'm about to make up-to-date, quality products, softwares only for profitable scams and hacks, make tutorials for them and make it easy-to use for everybody. It is an easy-to-follow, comprehensive, step-by-step guide. If you follow this you will never have to worry about finances again. The guide is based on a malware that watches Windows clipboard for Bitcoin addresses and replaces them with your own, this way the user will send the coins to you by mistake. This is an advanced, tested, professional hacking (more accurately phishing) method. This is the first (and right now the only) guide that makes it possible the first time for an average person to use this classic and effective the method. This software is unique, developed by me. The reason why this method is not being used by the average Joe is because you actually have to hardcode your btc address into the program and then build the project by yourself. The good news are, if you have the source code and clear instructions, it is not difficult at all. The package contains the source code (C#) of a malware (BITCOIN STEALER 3.1) that watches Windows clipboard for Bitcoin addresses and replaces them with your own. Also there is a trick that makes your bitcoin address looks similar to the copied address... For example, if the target's address is like this: 1JRCnFwbr4wwtzGJ1gkqpVgwCZg9MSwdJE Yours will be like this: 1JRCfyjr1yvZzH9JuoEYZyYY5tWconhyhpgIE An other advantage of having the source code is that it keeps you safe (from me), because you can revise it yourself, also you can trust it has been revised by others many times before. This guide also will show you how to use this software effectively. The package will show you the social engineering and phishing methods in order to reach your goal. Your only goal is to make the targets to run your exe and from there you can lay back in the rest of your life, go to Malibu and watch the money flowing in. This guide is NOT for you if *you want to invest your money into illegal activity *you want to take risk This guide is for you if *you are average person, who wants to make easy money *you are an average techie, who wants to know how to use an advanced hacking technique *you are a programmer, who need the source code of a masterpiece It is important to know, the developement of this software is continious. As it becomes more and more powerful tool, the price will raise simultaneously. Well, I have good news for you. If you buy this product and then contribute to its forum topic you'll get the next version for free, you don't even have to buy the price difference. All you have to do is to send me a pm with a link to your forum post when you notice a new version is out. Hold my hands, I'll make you rich!If interessted please send email to buckysroom4@gmail.com</t>
  </si>
  <si>
    <t>http://ift.tt/1G2XrUj</t>
  </si>
  <si>
    <t>February 28, 2015 at 09:26PM</t>
  </si>
  <si>
    <t>dogemine1</t>
  </si>
  <si>
    <t>Question regarding paper wallets and cold storage</t>
  </si>
  <si>
    <t>So I see a lot of debate around paper wallets and their safety as well as different methods of cold storage and was hoping for a straight answer. Would it be safe to use a paper wallet as cold storage if I don't mind the privacy issues in re-using the same address to send to over and over? I also know that if I wanted to spend the value of the paper wallet I would have to import 100% of it.If I generate the wallet offline and follow all the safety protocols (including BIP-38) I see this as the safest method for cold storage, am I missing anything (besides the actual physical risks ie fire,flood,robbery)?Thanks</t>
  </si>
  <si>
    <t>http://ift.tt/1N2sbH1</t>
  </si>
  <si>
    <t>February 28, 2015 at 09:21PM</t>
  </si>
  <si>
    <t>juan08880</t>
  </si>
  <si>
    <t>Need your advices for a new bitcoin wallet.</t>
  </si>
  <si>
    <t>My situation: I just bought a bitcoin on a exchange and I'm gonna need a wallet to store it.I heard about Electrum, GreenAddress.it, the Blockchain wallet and I'm trying to figure out which one would be the best for me. I'm looking for a reasonable secure wallet (with 2FA if possible) to store my bitcoin. That would be nice if it is also convenient enough to make quick easy transaction if needed.I'm using Linux and Android so I'm looking for a wallet that is working good on those platforms.Thank you!</t>
  </si>
  <si>
    <t>http://ift.tt/18xLMiO</t>
  </si>
  <si>
    <t>February 28, 2015 at 09:20PM</t>
  </si>
  <si>
    <t>SatoshisGhost</t>
  </si>
  <si>
    <t>Guess what else Newsweek has gotten horribly wrong too?</t>
  </si>
  <si>
    <t>http://ift.tt/1AF0tuK</t>
  </si>
  <si>
    <t>http://ift.tt/1wx4OLh</t>
  </si>
  <si>
    <t>February 28, 2015 at 09:14PM</t>
  </si>
  <si>
    <t>President of network concept</t>
  </si>
  <si>
    <t>I'm trying to understand why it won't work.What if instead of mining we randomly could choose the secret person on the planet who could secretly sign blocks &amp; then broadcast his stamps the same way ECDSA currently broadcasts the transactions?Instead of paying rewards to the crowd, how about paying rewards to 1 person? 1 person may require less money to operate the whole network.Suggest me any altcoins existing on this basis because I would enjoy watching this experiment.This concept could be better than current mining mechanism, because the blocks will come at more predictible rates than they are coming right now http://ift.tt/1wx4MmB e.g. right now I'm waiting almost 1 hour and 30 minutes for this transaction to went through http://ift.tt/1AF0vmp why it has to be so unstable?!This system gonna use randomly elected ECDSA signature to sign the blocks. All rewards go to this randomly elected address.The system should have voting mechanism - so in case if majority of cryptocurrency users vote that randomly elected person aren't fair (e.g. if he is allowing double-spending).The person is incentifized by each block-reward, so he has no reason to cheat. If he is unable to get together his signing infrastructure, then there will be reelection &amp; randomly choosing mechanism to choose the other person.The whole concept is built upon fair randomly elected entity.I think maybe it would be also good idea to consider to elect the government's infrastructure to sign the blocks on a 2.5 minute basis. This could give the governments some sense of control (i.e. - not miners control the network, but trusted government). The whole concept could be good PR campaign for Bitcoin, because 1) cryptocurrency will get a good name because more every oppressive governments will have their own cryptocurrency; 2) they will get their powers to censor transactions (government censorship in cryptocurrency is a awesome - because this only will demonstrate people why Bitcoin is better)So what's your thoughts on this? Don't get me wrong - I don't want to invent another shitcoin, I'm just trying to understand why mining is the best concensus mechanism.</t>
  </si>
  <si>
    <t>http://ift.tt/1AEZDOx</t>
  </si>
  <si>
    <t>February 28, 2015 at 10:11PM</t>
  </si>
  <si>
    <t>Coinoutlet</t>
  </si>
  <si>
    <t>http://ift.tt/1DlJzP6</t>
  </si>
  <si>
    <t>torrc_</t>
  </si>
  <si>
    <t>ChangeTip brewhaha</t>
  </si>
  <si>
    <t>http://ift.tt/1DlJzPa</t>
  </si>
  <si>
    <t>http://ift.tt/1AF9PGU</t>
  </si>
  <si>
    <t>February 28, 2015 at 10:10PM</t>
  </si>
  <si>
    <t>aelayyan</t>
  </si>
  <si>
    <t>MIT Bitcoin Expo: Don't miss it !</t>
  </si>
  <si>
    <t>http://ift.tt/1pJrIjY</t>
  </si>
  <si>
    <t>http://ift.tt/1AF9OCV</t>
  </si>
  <si>
    <t>February 28, 2015 at 10:06PM</t>
  </si>
  <si>
    <t>PumpkinFeet</t>
  </si>
  <si>
    <t>Blockchain reports no confirmations for 100mins. My friend's electrum reports a confirmation from me sending him coins 30mins ago. Wut!?</t>
  </si>
  <si>
    <t>http://ift.tt/18xV527</t>
  </si>
  <si>
    <t>February 28, 2015 at 10:31PM</t>
  </si>
  <si>
    <t>kynek99</t>
  </si>
  <si>
    <t>How to improve Peer Index (PIX)</t>
  </si>
  <si>
    <t>My ASN index stays below 0.5 all the time. Here is the formula. Does anyone know how to improve it ?AI = ASN index AI = ln((1 / n) x N) / ln(N) N = number of reachable nodes n = number of nodes from N with the same ASN</t>
  </si>
  <si>
    <t>http://ift.tt/17FSJ06</t>
  </si>
  <si>
    <t>February 28, 2015 at 10:28PM</t>
  </si>
  <si>
    <t>jim618</t>
  </si>
  <si>
    <t>MultiBit HD 0.0.7beta released. Adjustable fees. Choose your block explorer. I18n: de es hu ru</t>
  </si>
  <si>
    <t>http://ift.tt/1C8OWFY</t>
  </si>
  <si>
    <t>http://ift.tt/1AUrj0V</t>
  </si>
  <si>
    <t>February 28, 2015 at 10:42PM</t>
  </si>
  <si>
    <t>Video: Hashrabbit's Melissa Volkmann on Bitcoin's Design Mistakes</t>
  </si>
  <si>
    <t>http://ift.tt/1AmzVJU</t>
  </si>
  <si>
    <t>http://ift.tt/1aBOSTE</t>
  </si>
  <si>
    <t>February 28, 2015 at 10:37PM</t>
  </si>
  <si>
    <t>bitofpotential</t>
  </si>
  <si>
    <t>Best overall wallet for mac osx?</t>
  </si>
  <si>
    <t>Want something simple but secure and private (doesn't reuse addresses) Thanks.</t>
  </si>
  <si>
    <t>http://ift.tt/1wxjjUY</t>
  </si>
  <si>
    <t>February 28, 2015 at 10:54PM</t>
  </si>
  <si>
    <t>SpiryGolden</t>
  </si>
  <si>
    <t>The Famous Electronic Library Mapofcoins.com Got a Large Update</t>
  </si>
  <si>
    <t>http://ift.tt/1D7pZbz</t>
  </si>
  <si>
    <t>http://ift.tt/1BNoO3R</t>
  </si>
  <si>
    <t>February 28, 2015 at 11:08PM</t>
  </si>
  <si>
    <t>MonetaryFew</t>
  </si>
  <si>
    <t>"any monetary payment must therefore be a triangular transaction, involving at least three agents, the payer, the payee, and the bank." Outdated analysis!</t>
  </si>
  <si>
    <t>http://ift.tt/188UUsW</t>
  </si>
  <si>
    <t>http://ift.tt/1vJRLeq</t>
  </si>
  <si>
    <t>February 28, 2015 at 11:07PM</t>
  </si>
  <si>
    <t>Why Greece Should Not Switch To Bitcoin</t>
  </si>
  <si>
    <t>http://ift.tt/18xTfOW</t>
  </si>
  <si>
    <t>http://ift.tt/1An05fC</t>
  </si>
  <si>
    <t>February 28, 2015 at 11:04PM</t>
  </si>
  <si>
    <t>p0liveira</t>
  </si>
  <si>
    <t>Buying bitcoins with Skrill</t>
  </si>
  <si>
    <t>Hi folks, I was introduced to bitcoin about 2 years ago and I've been amazed by this disruptive technology since then.I have a question for you: what's the best (I mean, safest and cheapest) way to buy bitcoins through Skrill?Is there any of the majors exchanges accepting Skrill (or Skrill prepaid MasterCard card)?Did anyone had problems with Skrill regarding bitcoin-related transactions?</t>
  </si>
  <si>
    <t>http://ift.tt/1LWj5Kx</t>
  </si>
  <si>
    <t>February 28, 2015 at 08:55PM</t>
  </si>
  <si>
    <t>What Net 'Neutrality' and the Federal Reserve Have in Common</t>
  </si>
  <si>
    <t>http://ift.tt/1wvI1j0</t>
  </si>
  <si>
    <t>http://ift.tt/1aC40Ar</t>
  </si>
  <si>
    <t>February 28, 2015 at 11:23PM</t>
  </si>
  <si>
    <t>tacosfalafels</t>
  </si>
  <si>
    <t>Why isn't Bitcoin mining illegal?</t>
  </si>
  <si>
    <t>http://ift.tt/1wxPvCe</t>
  </si>
  <si>
    <t>February 28, 2015 at 11:22PM</t>
  </si>
  <si>
    <t>c3739</t>
  </si>
  <si>
    <t>I mined about 5 or 6 bitcoins in 2014. Easiest way to do US taxes?</t>
  </si>
  <si>
    <t>I've also spend what I've mined over the last year. I'd like to think there is some legit software/website that can take a lot of grunt out of this.</t>
  </si>
  <si>
    <t>http://ift.tt/1wxPyxH</t>
  </si>
  <si>
    <t>February 28, 2015 at 11:50PM</t>
  </si>
  <si>
    <t>SimonBelmond</t>
  </si>
  <si>
    <t>Best place to do localbitcoins or local trader transactions is in the lobby of a police station [X-Post from r/news]</t>
  </si>
  <si>
    <t>http://ift.tt/1aARGQR</t>
  </si>
  <si>
    <t>http://ift.tt/1G3km1Z</t>
  </si>
  <si>
    <t>February 28, 2015 at 11:57PM</t>
  </si>
  <si>
    <t>Probably safest place to do localbitcoins or localtrader transaction? The lobby of a police station! [X-Post from /r/news]</t>
  </si>
  <si>
    <t>http://ift.tt/1Anf6hj</t>
  </si>
  <si>
    <t>http://ift.tt/1N2Q4hR</t>
  </si>
  <si>
    <t>BTCWF</t>
  </si>
  <si>
    <t>Bitcoin Exchange Independent Reserve CEO Adam Tepper Killed In Accident</t>
  </si>
  <si>
    <t>http://ift.tt/1Anf4Gg</t>
  </si>
  <si>
    <t>http://ift.tt/1N2Q6pK</t>
  </si>
  <si>
    <t>March 01, 2015 at 12:18AM</t>
  </si>
  <si>
    <t>stampdio</t>
  </si>
  <si>
    <t>stampd.io - A web app for simple and straightforward blockchain stamping to certify authentic digital content</t>
  </si>
  <si>
    <t>We have developed the web app:stampd.ioIt allows the blockchain time stamping of electronic documents containing any kind of digital content:No account creation or login requiredA pdf certificate is issued and emailed to the user after the stamping has two confirmations on the blockchain. The certificate contains all the appropriate technical details which explain the methodology of the user's particular stamping. This allows the user to prove the stamping at any time in the future without referring to any centralized service (including ours). See template here: stampd PDF Certificate TemplateWe have allowed for a tiny cost per stamping to ensure both (a) avoidance of bloating on the blockchain and (b) coverage of our server expenses &amp; miner fees.We would appreciate any comments/impressions!The stampd.io team</t>
  </si>
  <si>
    <t>http://ift.tt/1aCgJmA</t>
  </si>
  <si>
    <t>March 01, 2015 at 12:12AM</t>
  </si>
  <si>
    <t>Why Airlines Would Benefit From Accepting Bitcoin - BTCFEED</t>
  </si>
  <si>
    <t>http://ift.tt/1DDHJeX</t>
  </si>
  <si>
    <t>http://ift.tt/1Anj5KT</t>
  </si>
  <si>
    <t>March 01, 2015 at 12:41AM</t>
  </si>
  <si>
    <t>Ferdous Ahmed (MintPal) is paying UNO's back !!!</t>
  </si>
  <si>
    <t>I got my UNO's back, which I lost at MintPal. Ferdous Ahmed wrote me a email today and a few hours later he transfered me my UNO's. GREAT GUY !!!</t>
  </si>
  <si>
    <t>http://ift.tt/1aCmHnx</t>
  </si>
  <si>
    <t>March 01, 2015 at 12:38AM</t>
  </si>
  <si>
    <t>kawaiicody</t>
  </si>
  <si>
    <t>Buy a box of crazy Japanese candy with your bitcoin</t>
  </si>
  <si>
    <t>http://ift.tt/1LWNaYp</t>
  </si>
  <si>
    <t>http://ift.tt/1LWNaYl</t>
  </si>
  <si>
    <t>March 01, 2015 at 12:35AM</t>
  </si>
  <si>
    <t>rafalfreeman</t>
  </si>
  <si>
    <t>Luke-jr pushes his crazy on wiki too. Why official wiki says we have, quote: 7,750,54.00 bitcoins? Can someone add it's personal opinion of one (very vocal) guy?</t>
  </si>
  <si>
    <t>http://ift.tt/11O875V</t>
  </si>
  <si>
    <t>http://ift.tt/1zqZmtK</t>
  </si>
  <si>
    <t>March 01, 2015 at 12:32AM</t>
  </si>
  <si>
    <t>jakeday42</t>
  </si>
  <si>
    <t>We just started accepting Bitcoin on our 3D Print Shop site!</t>
  </si>
  <si>
    <t>http://ift.tt/1wydSiV</t>
  </si>
  <si>
    <t>http://ift.tt/1AFFqs7</t>
  </si>
  <si>
    <t>rp990</t>
  </si>
  <si>
    <t>Anyone get funds returned from CAvirtex yet?</t>
  </si>
  <si>
    <t>I have put a return address in settings as they requested. Still waiting for them to transfer the coins out.</t>
  </si>
  <si>
    <t>http://ift.tt/1wydRf3</t>
  </si>
  <si>
    <t>March 01, 2015 at 12:25AM</t>
  </si>
  <si>
    <t>coinr</t>
  </si>
  <si>
    <t>Learn about Synereo's attention model as well as how Amplification will help content creators spread their message.</t>
  </si>
  <si>
    <t>http://ift.tt/1LWK8Ds</t>
  </si>
  <si>
    <t>http://ift.tt/1JZMqWN</t>
  </si>
  <si>
    <t>March 01, 2015 at 01:01AM</t>
  </si>
  <si>
    <t>TinaHui</t>
  </si>
  <si>
    <t>Video interview with Steven Sprague, CEO of Rivetz announcing open-source BTC payments technology compatible with any Trustonic smart device and broadly available across Androids</t>
  </si>
  <si>
    <t>http://ift.tt/1LWTsHE</t>
  </si>
  <si>
    <t>http://ift.tt/1C9mGTK</t>
  </si>
  <si>
    <t>March 01, 2015 at 12:59AM</t>
  </si>
  <si>
    <t>lazycoins</t>
  </si>
  <si>
    <t>LazyCoins set to lift off this Monday. Faster UK Payments and SEPA transfers</t>
  </si>
  <si>
    <t>http://ift.tt/1LWdtxQ</t>
  </si>
  <si>
    <t>http://ift.tt/1N31fXR</t>
  </si>
  <si>
    <t>March 01, 2015 at 01:24AM</t>
  </si>
  <si>
    <t>Knickerbacher</t>
  </si>
  <si>
    <t>Youth Business USA Wants to Teach Young Entrepreneurs About Bitcoin</t>
  </si>
  <si>
    <t>http://ift.tt/1AUUqRx</t>
  </si>
  <si>
    <t>http://ift.tt/1AUUqRz</t>
  </si>
  <si>
    <t>March 01, 2015 at 01:22AM</t>
  </si>
  <si>
    <t>TeraExchanges Merges with MGT Capital Investments</t>
  </si>
  <si>
    <t>http://ift.tt/1G3BHru</t>
  </si>
  <si>
    <t>http://ift.tt/1aCya6E</t>
  </si>
  <si>
    <t>March 01, 2015 at 01:42AM</t>
  </si>
  <si>
    <t>optimistic_cynical</t>
  </si>
  <si>
    <t>How can I use PayPal with Bitcoin?</t>
  </si>
  <si>
    <t>I've been looking around on how to use PayPal with Bitcoin, but I keep getting this page, which no longer has anything regarding Bitcoin. In fact it hasn't, since September 29th.I want to be able to accept Bitcoin through PayPal as well as pay for things with Bitcoin through PayPal.</t>
  </si>
  <si>
    <t>http://ift.tt/1AFYg2i</t>
  </si>
  <si>
    <t>March 01, 2015 at 01:41AM</t>
  </si>
  <si>
    <t>AlyoshaV</t>
  </si>
  <si>
    <t>ChangeTip has been shilling their service by having an employee use many alts to tip while pretending to be unaffiliated</t>
  </si>
  <si>
    <t>http://ift.tt/1N37YAR</t>
  </si>
  <si>
    <t>http://ift.tt/1N37Wcr</t>
  </si>
  <si>
    <t>March 01, 2015 at 01:57AM</t>
  </si>
  <si>
    <t>..."My existence is, in the eyes of my country and the poisonous culture it's created, a sum of monetary worth, my race, and my sexual attractiveness. I do not feel safe in my country. I know I am being lied to. I am frightened. And I am angry"</t>
  </si>
  <si>
    <t>http://ift.tt/1zrm5Ww</t>
  </si>
  <si>
    <t>http://ift.tt/1G3MIJf</t>
  </si>
  <si>
    <t>March 01, 2015 at 01:56AM</t>
  </si>
  <si>
    <t>fpvhawk</t>
  </si>
  <si>
    <t>Best Photo of Kim Dotcom while Mega Boosting Bitcoin</t>
  </si>
  <si>
    <t>http://ift.tt/1DDUsyg</t>
  </si>
  <si>
    <t>http://ift.tt/1wxLMu1</t>
  </si>
  <si>
    <t>March 01, 2015 at 01:55AM</t>
  </si>
  <si>
    <t>leon6677</t>
  </si>
  <si>
    <t>Skyhook ATM for sale 3btc</t>
  </si>
  <si>
    <t>I have a skyhook machine for sale. I have never been able to get it to work. However I never really put much time into it. I no longer have a retail establishement to place it at so it just sits here in my office. First 3 BTC takes it. I will pay shipping. Nexus 7 works fine. Power works fine. Dollar bill read boots up. The skyhook software needs to be updated it is still at .76.</t>
  </si>
  <si>
    <t>http://ift.tt/1wxLMKj</t>
  </si>
  <si>
    <t>March 01, 2015 at 01:54AM</t>
  </si>
  <si>
    <t>YKDkLZM2li</t>
  </si>
  <si>
    <t>Expedia stopped accepting bitcoin?</t>
  </si>
  <si>
    <t>http://ift.tt/1wxLLpY</t>
  </si>
  <si>
    <t>http://ift.tt/1G3LZIi</t>
  </si>
  <si>
    <t>March 01, 2015 at 01:45AM</t>
  </si>
  <si>
    <t>kiisfm</t>
  </si>
  <si>
    <t>Bitcoin Snoo</t>
  </si>
  <si>
    <t>http://ift.tt/14Ka6v2</t>
  </si>
  <si>
    <t>http://ift.tt/1zOcg63</t>
  </si>
  <si>
    <t>March 01, 2015 at 02:06AM</t>
  </si>
  <si>
    <t>Gegetit</t>
  </si>
  <si>
    <t>They say this tsu is gonna beat facebook soon?</t>
  </si>
  <si>
    <t>http://ift.tt/1K0dhlz</t>
  </si>
  <si>
    <t>http://ift.tt/1vKCUQV</t>
  </si>
  <si>
    <t>March 01, 2015 at 02:25AM</t>
  </si>
  <si>
    <t>KingMezz</t>
  </si>
  <si>
    <t>Bitcoin wallet question</t>
  </si>
  <si>
    <t>Can someone help me, I'm not sure what bitcoin wallet I should download. Andreas Antonopoulos said blockchain was the best one but it doesn't seem to be the most popular on the android marketplace. Also I've been told not to keep all my bitcoin within one wallet, is it possible to have multiple wallets within the same app or do I need to download different Bitcoin wallet apps and have a wallet on each different app in order to have multiple wallets? I'm trying to learn as much as I can about this and I apologize if this post should be in another sub. thank you</t>
  </si>
  <si>
    <t>http://ift.tt/1E2Yhyc</t>
  </si>
  <si>
    <t>March 01, 2015 at 02:23AM</t>
  </si>
  <si>
    <t>newaccountforbitcoin</t>
  </si>
  <si>
    <t>I am desperate to get 0.75 bitcoins ASAP.</t>
  </si>
  <si>
    <t>I am not able to buy those much coins since hours,Because of my countryBecause of ID verification of my countryand ofcourse I am frustrated. I am ready to use my 'Debit card' for this, but someone should allow it. Right?Someone kind enough to personally ping me and help me with getting those much within 1 hour will be blessed with angels in heaven. :-|</t>
  </si>
  <si>
    <t>http://ift.tt/1E2Yhyi</t>
  </si>
  <si>
    <t>March 01, 2015 at 02:18AM</t>
  </si>
  <si>
    <t>BitGo First-Ever Bitcoin Multi-Sig Wallet With Theft Insurance</t>
  </si>
  <si>
    <t>http://ift.tt/1AG8bF2</t>
  </si>
  <si>
    <t>http://ift.tt/1EA3Jt2</t>
  </si>
  <si>
    <t>March 01, 2015 at 02:44AM</t>
  </si>
  <si>
    <t>@TheEndOfMoney Interview with Bitcoin Gambling and Betting Expert, James Canning</t>
  </si>
  <si>
    <t>http://ift.tt/1zryQQU</t>
  </si>
  <si>
    <t>http://ift.tt/1G3VIy6</t>
  </si>
  <si>
    <t>March 01, 2015 at 02:43AM</t>
  </si>
  <si>
    <t>Does a Bitcoin equivalent exist? Strippers and porn stars use Snapcash to charge Snapchat users for photos and videos</t>
  </si>
  <si>
    <t>http://ift.tt/1Asc0xe</t>
  </si>
  <si>
    <t>http://ift.tt/1zryR7i</t>
  </si>
  <si>
    <t>March 01, 2015 at 02:37AM</t>
  </si>
  <si>
    <t>jrm2007</t>
  </si>
  <si>
    <t>I might be wrong but is Bitcoin the first investment where all holders are on the same team?</t>
  </si>
  <si>
    <t>It seems to me we all want BTC to succeed and therefore want companies (which are legit) dealing with BTC also to succeed. Maybe if I worked for a BTC company I would see another BTC company doing similar things as a competitor but since I don't, I am happy to see as many companies which accept BTC or otherwise facilitate BTC's usage to succeed brilliantly. That is why I wrote to Trezor suggesting an improving in their wording, etc.</t>
  </si>
  <si>
    <t>http://ift.tt/1wyTYEJ</t>
  </si>
  <si>
    <t>March 01, 2015 at 03:02AM</t>
  </si>
  <si>
    <t>tasmannn</t>
  </si>
  <si>
    <t>Rodolfo Novak on Twitter: The "Killer" #Bitcoin app is the US gov/lobby “unknowability of what is on the platform”. PayPal vs MEGA</t>
  </si>
  <si>
    <t>http://ift.tt/1C9NV0n</t>
  </si>
  <si>
    <t>http://ift.tt/1C9NV0q</t>
  </si>
  <si>
    <t>theleximus1</t>
  </si>
  <si>
    <t>Bitcoinman in Corpus with BTC ( http://ift.tt/1Ao1Hpt )</t>
  </si>
  <si>
    <t>http://ift.tt/1Ao1Hpv</t>
  </si>
  <si>
    <t>http://ift.tt/1Ao1Fh7</t>
  </si>
  <si>
    <t>Does anyone you know make money this way?</t>
  </si>
  <si>
    <t>Set up in a merchant that accepts BTC, like a coffee place. You charge reasonable rate to help people with wallets etc.Free office for you with a source of customers. Merchant probably likes it because for one thing, you might attract customers who need your help.</t>
  </si>
  <si>
    <t>http://ift.tt/1Ao1IcO</t>
  </si>
  <si>
    <t>March 01, 2015 at 03:01AM</t>
  </si>
  <si>
    <t>m_baumi</t>
  </si>
  <si>
    <t>New Sportbook at CoinXerox</t>
  </si>
  <si>
    <t>http://coinxerox.com/</t>
  </si>
  <si>
    <t>http://ift.tt/1E35azv</t>
  </si>
  <si>
    <t>vhsrescue</t>
  </si>
  <si>
    <t>Why is my transaction unconfirmed?</t>
  </si>
  <si>
    <t>http://ift.tt/1Ao1MJF sent this through my blockchain.info wallet. Can I retract this and send it with the proper fee?</t>
  </si>
  <si>
    <t>http://ift.tt/1E358Yl</t>
  </si>
  <si>
    <t>March 01, 2015 at 02:51AM</t>
  </si>
  <si>
    <t>forexlelo</t>
  </si>
  <si>
    <t>Bitcoin could be your traveling companion</t>
  </si>
  <si>
    <t>http://ift.tt/1AGcTm0</t>
  </si>
  <si>
    <t>http://ift.tt/1LXlylT</t>
  </si>
  <si>
    <t>March 01, 2015 at 03:17AM</t>
  </si>
  <si>
    <t>ThePiachu</t>
  </si>
  <si>
    <t>Not Bitcoin specifically, but still relevant - "Extra History - England: The South Sea Bubble - Ch. 1: The Sharp Mind of John Blunt"</t>
  </si>
  <si>
    <t>http://ift.tt/1K0uv2b</t>
  </si>
  <si>
    <t>http://ift.tt/1K0uv2e</t>
  </si>
  <si>
    <t>March 01, 2015 at 03:13AM</t>
  </si>
  <si>
    <t>Jameson_Jackson</t>
  </si>
  <si>
    <t>Need help choosing wallet (new to bitcoin)</t>
  </si>
  <si>
    <t>Any guidance or help would be welcome. Also getting ready to buy my first bitcoin, as a secondary "savings". decided to put the spooks in the closet and do this!</t>
  </si>
  <si>
    <t>http://ift.tt/1DmEIgG</t>
  </si>
  <si>
    <t>March 01, 2015 at 03:03AM</t>
  </si>
  <si>
    <t>2-bit-tipper</t>
  </si>
  <si>
    <t>http://ift.tt/1AmHO1R</t>
  </si>
  <si>
    <t>http://ift.tt/1EWufuL</t>
  </si>
  <si>
    <t>Introducing the Coinalytics blockchain explorer</t>
  </si>
  <si>
    <t>http://ift.tt/1EWuiGG</t>
  </si>
  <si>
    <t>http://ift.tt/1EWul5l</t>
  </si>
  <si>
    <t>ehhhhtron</t>
  </si>
  <si>
    <t>Booking flights with bitcoin: Taking off</t>
  </si>
  <si>
    <t>http://ift.tt/1zNGSoe</t>
  </si>
  <si>
    <t>http://ift.tt/1aCZDVQ</t>
  </si>
  <si>
    <t>March 01, 2015 at 03:40AM</t>
  </si>
  <si>
    <t>fulltimegeek</t>
  </si>
  <si>
    <t>/r/BitcoinChristian -- New Subreddit for Christian, Bitcoin Enthusiasts</t>
  </si>
  <si>
    <t>This subreddit is for Christian, Bitcoin enthusiasts who are looking for new ways to bless the poor, the persecuted, and the needy via Bitcoin in Jesus' name.Subreddit Rules:Rule #1) Spread love not hateRule #2) Spread bitcoin not fiatLink: /r/BitcoinChristian</t>
  </si>
  <si>
    <t>http://ift.tt/1zrOoUR</t>
  </si>
  <si>
    <t>March 01, 2015 at 03:27AM</t>
  </si>
  <si>
    <t>AnkePluff</t>
  </si>
  <si>
    <t>Which exchanges have the best APIs?</t>
  </si>
  <si>
    <t>I'm looking for an exchange that allows me to check the BUY/SELL prices as well as actually buying/selling.The API must be free ;)BONUS internet points if that exchange allows changing of a lot of alt-coin pairs.</t>
  </si>
  <si>
    <t>http://ift.tt/189DZGW</t>
  </si>
  <si>
    <t>March 01, 2015 at 03:24AM</t>
  </si>
  <si>
    <t>WinkleviBitcoinTrust</t>
  </si>
  <si>
    <t>My Bitcoin liquidation plan</t>
  </si>
  <si>
    <t>I turn 37 years old this summer. My plan is to acquire 42 BTC (almost there), and sell one per year on my birthday starting summer 2016. The start coincides roughly with the next halving, and I would have enough to last until I am 80. I won't try to time the market or sell on peaks or whatever; just sell 1 BTC on my birthday.</t>
  </si>
  <si>
    <t>http://ift.tt/1G44Q5P</t>
  </si>
  <si>
    <t>March 01, 2015 at 03:18AM</t>
  </si>
  <si>
    <t>SThist</t>
  </si>
  <si>
    <t>ChangeTip employee /u/Charles_changetip has been suspended from his reddit duties for running multiple accounts dedicated to tipping. Most of his accounts have been banned from reddit too.</t>
  </si>
  <si>
    <t>/r/BitTippers Founder made a post revealing that changetip employee /u/Charles_changetip has been using multiple accounts (/u/BitcoinSantaClaus, /u/bitbytip, /u/tipbybit, /u/sonic_qest. All are shadowbanned) without disclosing that he's working for changetip.ChangeTip CEO commented that he wasn't aware of this and that he suspended Charles' duties on reddit. Post hereThis smells fishy. I really hate it when companies do scummy moves like this. They should at least disclose which accounts are run by their employees.Update:Another employee /u/nick_changetip is also running a tipping account /u/gorillamania which was also shadowbanned by reddit.</t>
  </si>
  <si>
    <t>http://ift.tt/1EWwmi2</t>
  </si>
  <si>
    <t>Stellaartoiss</t>
  </si>
  <si>
    <t>I know I shouldn't ask</t>
  </si>
  <si>
    <t>Tomorrow I am traveling home to the uk bia Paris and have noticed that you can use bitcoins in Paris e.g a restaurant and would like to know if anyone would be kind enough to tip me a few euros so I could pay for my first item in bitcoin which would be a great experience even a drink or a sandwich</t>
  </si>
  <si>
    <t>http://ift.tt/1vKRUhK</t>
  </si>
  <si>
    <t>March 01, 2015 at 04:00AM</t>
  </si>
  <si>
    <t>GrounBEEFtaxi</t>
  </si>
  <si>
    <t>Here is proof that other blockchain technologies can and will coexist with bitcoin. Bitcoin is great but i think it's time to give up the "Bitcoin is the only one to survive" theory.</t>
  </si>
  <si>
    <t>http://ift.tt/1vL1mBO</t>
  </si>
  <si>
    <t>http://ift.tt/189IxNs</t>
  </si>
  <si>
    <t>March 01, 2015 at 03:59AM</t>
  </si>
  <si>
    <t>greatwolf</t>
  </si>
  <si>
    <t>The current reality of bitcoin adoption by % of market share.</t>
  </si>
  <si>
    <t>Quoting one of the post from ycombinator:GigabyteCoin:PayPal continues to show how shitty they are. Stop using them!I really wish I could... When I created my SaaS a few years back, I went all out with payment providers.I registered and implemented every single form of online payment I could find. PayPal, AlertPay, PayPay, MoneyBookers, LibertyReserve, Bitcoin. You name it, I made that form of payment available. I even accepted money orders via snail mail.In the ~2 years I gave all of the "other guys" a chance, 99.9% of my payments came via PayPal.I received 1 money order. Perhaps 3 people paid via LibertyReserve. 0 payments from all of the other providers mentioned. And over 5,000 payments via PayPal.Unfortunately, there is no other option if you want to sell stuff online.And this is coming from one of Bitcoins biggest proponents.It seems like this is more than just a catch-22 problem. Before we gave the reason that customers have no reason to have bitcoins because not enough merchants accept it. But merchant acceptance is always growing but customers still are preferring old legacy payment processors like paypal, visa and mastercard despite having the bitcoin option.What can be done to help bitcoin overcome the network effect of the other payment processors faster so we can get to the future of payments sooner?</t>
  </si>
  <si>
    <t>http://ift.tt/1N3vfmc</t>
  </si>
  <si>
    <t>March 01, 2015 at 03:51AM</t>
  </si>
  <si>
    <t>_jive_</t>
  </si>
  <si>
    <t>This guy knows what's up. (x-post r/trees)</t>
  </si>
  <si>
    <t>http://ift.tt/1N3u06D</t>
  </si>
  <si>
    <t>http://ift.tt/1AoeRCU</t>
  </si>
  <si>
    <t>March 01, 2015 at 04:20AM</t>
  </si>
  <si>
    <t>metamirror</t>
  </si>
  <si>
    <t>"This is why I like Bitcoin. . .it is genuinely weird, disruptive, and potentially dangerous to the status quo."</t>
  </si>
  <si>
    <t>http://ift.tt/1wxasmh</t>
  </si>
  <si>
    <t>http://ift.tt/1DmQMys</t>
  </si>
  <si>
    <t>March 01, 2015 at 04:19AM</t>
  </si>
  <si>
    <t>CoinbaseCraig</t>
  </si>
  <si>
    <t>Chicago's credit rating just tanked. Let's all head over to /r/Chicago and show them the benefits of bitcoin!</t>
  </si>
  <si>
    <t>http://ift.tt/1DmQOGy</t>
  </si>
  <si>
    <t>http://ift.tt/1aDiRdQ</t>
  </si>
  <si>
    <t>Crypto Facilities Launches Bitcoin Derivatives Exchange</t>
  </si>
  <si>
    <t>http://ift.tt/1DmQPtU</t>
  </si>
  <si>
    <t>http://ift.tt/1aDiPTh</t>
  </si>
  <si>
    <t>March 01, 2015 at 04:15AM</t>
  </si>
  <si>
    <t>GrandDaddyBlockchain</t>
  </si>
  <si>
    <t>I hope bitcoin fails and all you people lose to an altcoin. Happy losses.</t>
  </si>
  <si>
    <t>http://ift.tt/1EWCSp1</t>
  </si>
  <si>
    <t>March 01, 2015 at 04:26AM</t>
  </si>
  <si>
    <t>Reeftank_Noob</t>
  </si>
  <si>
    <t>Installing Cgminer on windows 8.1</t>
  </si>
  <si>
    <t>Are there any good tutorials on how to do so? I downloaded the file and tried unzipping it but that doesn't seem to get me anywhere.</t>
  </si>
  <si>
    <t>http://ift.tt/1N3zaiU</t>
  </si>
  <si>
    <t>March 01, 2015 at 04:46AM</t>
  </si>
  <si>
    <t>GrixM</t>
  </si>
  <si>
    <t>Inflation after 21 million coins</t>
  </si>
  <si>
    <t>So this might be considered heresy, but is having the supply never go above 21 million coins really a good thing?As of now, the number of bitcoin will approach 21 million logarithmically and eventually the block reward will be so small that it is practically non-existent. In fact, coins will probably be lost due to people forgetting passwords etc, so by that point, bitcoin will be somewhat deflationary.Gold bugs and such will say this is good, as their money will be worth the same or more as time goes by, but there's no denying that the majority of economy experts think that a slight inflation is in fact healthiest.Reading this page for example, there are some pros and cons of inflation:http://ift.tt/1AGKJHB you see the disadvantages for inflation, it is mainly caused by too high or uncontrolled inflation. But bitcoin can be inflationary and still eliminate this risk. Let's say for example that instead of approaching 0% inflation, the block reward approaches 2% inflation per year. The supply is still controlled and predictable, there is no risk of rampant inflation due to banks printing too much money etc, and the economy would likely be healthier, due to the advantages listed in the link above. There are other advantages to this specifically related to bitcoin too. For example, transaction costs would be lower due to the block reward never disappearing, and the price might be more stable because less people would likely invest only for profit.What do you think? If there were to be a vote or something on whether or not bitcoin should change the coin generation algorithm, would you vote for the current system or for slight inflation?</t>
  </si>
  <si>
    <t>http://ift.tt/18yT7yD</t>
  </si>
  <si>
    <t>briandamien</t>
  </si>
  <si>
    <t>NYSE invests in its first start-up company since being founded in 1817 - Coinbase.</t>
  </si>
  <si>
    <t>http://ift.tt/1AotF4j</t>
  </si>
  <si>
    <t>http://ift.tt/1AotF4h</t>
  </si>
  <si>
    <t>Bitcoin_CFO</t>
  </si>
  <si>
    <t>US Marshals Auction Registration Roll Call</t>
  </si>
  <si>
    <t>With Registrations having to be processed by March 2nd at 12PM EST, who has entered into this auction and if daring enough, come on in to tell us what your intentions are?</t>
  </si>
  <si>
    <t>http://ift.tt/1AotDtd</t>
  </si>
  <si>
    <t>March 01, 2015 at 04:40AM</t>
  </si>
  <si>
    <t>botolo</t>
  </si>
  <si>
    <t>How much text can I add to a transaction?</t>
  </si>
  <si>
    <t>I was checking this very interesting project (http://ift.tt/1w563qp) and I was wondering how much free text a single bitcoin transaction can contain.</t>
  </si>
  <si>
    <t>http://ift.tt/1G4knm8</t>
  </si>
  <si>
    <t>March 01, 2015 at 05:03AM</t>
  </si>
  <si>
    <t>krechineck</t>
  </si>
  <si>
    <t>About exchange rate of BTC.</t>
  </si>
  <si>
    <t>How you, my dear reddit community, think about exchange rate of Bitcoin, from what it depends, and where it will be over 1k $ - as it was?Just discuss about this and tell me your thoughts. Thanks!</t>
  </si>
  <si>
    <t>http://ift.tt/1aDvDZM</t>
  </si>
  <si>
    <t>March 01, 2015 at 05:00AM</t>
  </si>
  <si>
    <t>RazorTrading</t>
  </si>
  <si>
    <t>Research Polls Say: Bitcoin's Image Needs a Polish!</t>
  </si>
  <si>
    <t>http://ift.tt/1wyaZo4</t>
  </si>
  <si>
    <t>http://ift.tt/1DEiLMI</t>
  </si>
  <si>
    <t>March 01, 2015 at 05:18AM</t>
  </si>
  <si>
    <t>Amichateur</t>
  </si>
  <si>
    <t>Can bitcoin.de become European's Coinbase?</t>
  </si>
  <si>
    <t>...now that bitcoin.de is well integrated with the traditional money system via Fidor bank, and given the fact that bitcoin.de already holds bitcoin balances for the users and Euro balances as well (via the connected Fidor bank account) - maybe it is not so far-fetched to assume that some of the next steps are:allow bitcoin.de users to send bitcoins to each other off-blockchainallow bitcoin.de users to convert EUR&lt;--&gt;BTC easily (already the case, maybe even more easily in the future)create bitcoin.de smartphone apps for all that.allow merchants to open bitcoin.de accounts, to accept bitcoin (settlement from other bitcoin.de customers instantaneous off-blockchain), and to exchange n% (0&lt;=n&lt;=100) of the received bitcoins to EUR.</t>
  </si>
  <si>
    <t>http://ift.tt/1AozX3V</t>
  </si>
  <si>
    <t>March 01, 2015 at 05:34AM</t>
  </si>
  <si>
    <t>PhiMinD</t>
  </si>
  <si>
    <t>PSA: Blockchain.info is NOT the Bitcoin Blockchain</t>
  </si>
  <si>
    <t>It seems there is a lot of confusion with new comers who believe that blockchain.info is the actual bitcoin blockchain. blockchain.info is merely a (faultering) service that lets you browse the real blockchain.Please take into consideration that the bitcoin blockchain has been up and running for the past 6 years with an uptime of 97.58%. It is arguably the most secure and robust computer network to ever exist on the planet. If the blockchain ever stops working, blockchain.info WONT be the first to tell you.There are more reliable blockchain explorers than blockchain.info, the only thing they have going for them is that they are an old company with first mover advantage. However, if blockchain.info doesn't pick up their game quick the competition will drive them out of the market.http://ift.tt/1vLmaJj</t>
  </si>
  <si>
    <t>http://ift.tt/1aDDKWk</t>
  </si>
  <si>
    <t>March 01, 2015 at 05:31AM</t>
  </si>
  <si>
    <t>Eirenarch</t>
  </si>
  <si>
    <t>So I was watching Atlas Shrugged Part III when...</t>
  </si>
  <si>
    <t>http://ift.tt/1aDDJ4R</t>
  </si>
  <si>
    <t>http://ift.tt/1aDDJ4P</t>
  </si>
  <si>
    <t>March 01, 2015 at 05:54AM</t>
  </si>
  <si>
    <t>robot_slave</t>
  </si>
  <si>
    <t>Nick Sullivan says Changetip's long-term goal is to abandon bitcoin and switch to USD?</t>
  </si>
  <si>
    <t>http://ift.tt/1LY4lZK</t>
  </si>
  <si>
    <t>http://ift.tt/1AH00by</t>
  </si>
  <si>
    <t>March 01, 2015 at 06:10AM</t>
  </si>
  <si>
    <t>sexPekes</t>
  </si>
  <si>
    <t>(Don't upvote, simple q) How long does darkwallet take to show transactions?</t>
  </si>
  <si>
    <t>I've used the shared coin feature on blockchain.info to send to a darkwallet address in one of my pockets, and blockchain is showing the transaction + multiple conformations, but the BTC isn't showing up in darkwallet. Should I be alarmed?</t>
  </si>
  <si>
    <t>http://ift.tt/1CaqTqf</t>
  </si>
  <si>
    <t>March 01, 2015 at 06:21AM</t>
  </si>
  <si>
    <t>Pumpappaaa</t>
  </si>
  <si>
    <t>When buying bitcoin - at first you always need a deposit?</t>
  </si>
  <si>
    <t>Hi all - I'm playing around with bitcoin and using websites like coinbase.I realized that I always need some cash on my deposit. But to send cash there it takes 1-2 days because of the transfer time.So let´s say the price for bitcoin will fall today and it´s a very good opportunity for me to buy a LOT of coins. But because I do not have $ on my deposit I cannot buy right? So I send the transfer and it takes some days but after some days the price for bitcoin is already higher and I should not buy anymore. So bad for me. Should I now have always a lot of money on my deposit? Or how are you guys doing these things?</t>
  </si>
  <si>
    <t>http://ift.tt/1E3H6N0</t>
  </si>
  <si>
    <t>March 01, 2015 at 06:15AM</t>
  </si>
  <si>
    <t>proofofsomething</t>
  </si>
  <si>
    <t>Is this for real? Silk-road add</t>
  </si>
  <si>
    <t>http://ift.tt/1zsu1H9</t>
  </si>
  <si>
    <t>http://ift.tt/1G4Cokd</t>
  </si>
  <si>
    <t>March 01, 2015 at 06:42AM</t>
  </si>
  <si>
    <t>tzadikv</t>
  </si>
  <si>
    <t>Explain it with a story</t>
  </si>
  <si>
    <t>I was a guest at the table of a friend, with his wife and teenage kids. He asked me, "what do you think is the most important new technology" and I answered "bitcoin". He asked me to explain it. His kids rolled their eyes and one of them got out his watch and gave me a 3-minute time limit.The room went quiet and I looked up for inspiration. I saw hanging from the light fixture a bundle of twigs woven into the shape of an owl. I pointed at it and said "Suppose I live in a remove village in Bangladesh and make these twig owls. How could I sell them to the world? I have a phone with Internet access but no bank account."We ended up having a very animated discussion for the next half hour where I ended up covering all the main points of how bitcoin works, all in response to questions.For each question I answered in the shortest and most simple way possible, preferably in a single sentence, using familiar analogies whenever possible. For example when I got to the bitcoin network (I didn't use the word "blockchain") I compared it to BitTorrent.The teenagers surprised me at how quickly they understood it and how quickly they came up with the exact question that led into a key concept I hadn't covered.One of them said toward the end "I can't believe this isn't illegal". :)</t>
  </si>
  <si>
    <t>http://ift.tt/1K1c4KW</t>
  </si>
  <si>
    <t>March 01, 2015 at 06:40AM</t>
  </si>
  <si>
    <t>grnqrtr</t>
  </si>
  <si>
    <t>Android Cold Storage w/ Offline signing?</t>
  </si>
  <si>
    <t>Are there any android apps that could turn an old android phone into an offline cold storage wallet that could sign unsigned transactions sent to it from an online phone through NFC or Bluetooth? Like a diy trezor?I have been doing some googling without much success. I would have thought there would be several options. All I found was this:http://ift.tt/1G4HDAx</t>
  </si>
  <si>
    <t>http://ift.tt/1LYfGZO</t>
  </si>
  <si>
    <t>March 01, 2015 at 06:37AM</t>
  </si>
  <si>
    <t>thrivenotes</t>
  </si>
  <si>
    <t>Just got these Suns of Liberty Silver Quarters for investment/barter purposes. Purchased with bitcoin.</t>
  </si>
  <si>
    <t>http://ift.tt/1aDTeJP</t>
  </si>
  <si>
    <t>http://ift.tt/1AoTcu8</t>
  </si>
  <si>
    <t>March 01, 2015 at 06:52AM</t>
  </si>
  <si>
    <t>Philogus</t>
  </si>
  <si>
    <t>Ordered a Trezor 5 Weeks Ago, (January 19th, 2015), and it still hasn't arrived. Has this also happened to anyone else?</t>
  </si>
  <si>
    <t>On January 19th, 2015, I ordered a Trezor here: http://ift.tt/1pOz14k for about 0.56 BTC.On January 21st, I got an email saying that the Trezor was shipped:"Dear customer,your BuyTREZOR order has been shipped and should be arriving within few days.Order Summary &amp; Tracking Numberhttps://www.BuyTREZOR.com/order/CS...................................Support needed?In case of any questions, please refer to our FAQ or contact us at info@BuyTREZOR.com.Thank you! Your BuyTREZOR Team"I still have not received the Trezor, and the tracking message has not changed at all. The USPS tracking status says "Origin Post is Preparing Shipment".I have written several emails to Trezor, and I have gotten the standard response "we'll investigate". I am so frustrated that I no longer even want the Trezor. Has this happened to anyone else?If anyone from Trezor happens to see this post, please cancel my order and send a refund to 3AeiCkZatK9Htm82t83ReXS1FLKKngdsaW</t>
  </si>
  <si>
    <t>http://ift.tt/1LYhPVp</t>
  </si>
  <si>
    <t>March 01, 2015 at 06:49AM</t>
  </si>
  <si>
    <t>Silk Road Advertisement</t>
  </si>
  <si>
    <t>http://ift.tt/1aDWdCd</t>
  </si>
  <si>
    <t>http://ift.tt/1LYhQbL</t>
  </si>
  <si>
    <t>March 01, 2015 at 07:09AM</t>
  </si>
  <si>
    <t>cndbitcoin</t>
  </si>
  <si>
    <t>This is why I trust crypto currency over my local banking branch.[CIBC]</t>
  </si>
  <si>
    <t>http://ift.tt/1Ap02zS</t>
  </si>
  <si>
    <t>http://ift.tt/1AHhp3K</t>
  </si>
  <si>
    <t>March 01, 2015 at 07:42AM</t>
  </si>
  <si>
    <t>eordano</t>
  </si>
  <si>
    <t>Crazy idea: What about a "fin" instead of a "bit" for 100 satoshis or 1e-6 bitcoins?</t>
  </si>
  <si>
    <t>Shortening the last name of Hal Finney, first miner after Satoshi.Relevant to this, from urban dictionary, http://ift.tt/1Ap8kYA) A 5$ bill, US or Canadian2) Adjective used to describe one with an outstanding personalitydiscuss?</t>
  </si>
  <si>
    <t>http://ift.tt/1LYuZBD</t>
  </si>
  <si>
    <t>March 01, 2015 at 07:36AM</t>
  </si>
  <si>
    <t>travwill</t>
  </si>
  <si>
    <t>2nd Failed BTC Experience</t>
  </si>
  <si>
    <t>Ug, hate this. Used BTC many times but just tried to buy something at Overstock again, sent immediately with Circle payment, and it took too long to get to them. Order refreshed a few times then finally timed out.Of course, Overstock has no way of knowing what the order was. To them it never existed and can't pull it up. They have no way of knowing payment was actually received. Stated I should "Give Bitcoin a call" to resolve the issue.Will follow-up with Coinbase I guess but definitely have much more failures still with systems using BTC over the Internet. I really think BTC is so useful as a money xfer and store of value, but it is so not up to par in shopping yet...</t>
  </si>
  <si>
    <t>http://ift.tt/1K1mkD1</t>
  </si>
  <si>
    <t>March 01, 2015 at 07:35AM</t>
  </si>
  <si>
    <t>If a government body was responsible for funding a "false flag event", would that ( future false flag event ) be the catalyst Bitcoin needs to truly shine?</t>
  </si>
  <si>
    <t>As the decline of the value of your local fiat currency continues, faith in the alternatives (Bitcoin and other crypto's as well) rise, and we see it blossom. I would rather invest in a currency that will be worth more, as it's adopted. I don't care if I'm the only one buying up fractions of $1,000,000,000 bits, I'm never going to stop buying bits, and you should feel this way too.</t>
  </si>
  <si>
    <t>http://ift.tt/1LYtBPC</t>
  </si>
  <si>
    <t>March 01, 2015 at 07:32AM</t>
  </si>
  <si>
    <t>CryptoDustin</t>
  </si>
  <si>
    <t>Information Warfare 101</t>
  </si>
  <si>
    <t>There has been speculation that ISIS is actively in Bitcoin. Now there is no denying. Through Silicon Valley (Twitter, ChangeTip), it's possible.http://ift.tt/1CaJF0y what will DHS do?http://ift.tt/1LYv2xt</t>
  </si>
  <si>
    <t>http://ift.tt/1K1lg1Q</t>
  </si>
  <si>
    <t>March 01, 2015 at 08:39AM</t>
  </si>
  <si>
    <t>Ese_Cholo</t>
  </si>
  <si>
    <t>Has Anyone Tried P2P Lending of Bitcoin?</t>
  </si>
  <si>
    <t>I made a video a while back ago basically talking a bit about Peer to Peer lending (In General), and also mentioned a little bit about Bitcoin.I see bitcoin (and other cryptocurrencies) as a possible replacement to current Fiat money, and metal-backed money, personally. So has anyone tried this form of investment instead of just trading in the markets?(Video about P2P Lending) http://ift.tt/19kBkev</t>
  </si>
  <si>
    <t>http://ift.tt/1LYIHEO</t>
  </si>
  <si>
    <t>March 01, 2015 at 08:35AM</t>
  </si>
  <si>
    <t>Irlyh8usernames</t>
  </si>
  <si>
    <t>How have you managed to get the bitcoins you have?</t>
  </si>
  <si>
    <t>I'm working towards owning my first full coin. I'm about 10% the way there. I've done work on jobs4bitcoins which is where the majority of my bits have come from. My question is, those of you who have 10+ bitcoins, how have you managed to get there? Do you mine them? I'm trying to set aside a little money to start buying, but I only make $12/hour (after getting my degree) and rarely have money left over after rent. Would setting aside $5-10/paycheck be a good start? Should I buy using DCA or all at once once I have enough for like 0.10 of a coin?Advice?</t>
  </si>
  <si>
    <t>http://ift.tt/1zsWble</t>
  </si>
  <si>
    <t>March 01, 2015 at 08:33AM</t>
  </si>
  <si>
    <t>btcfun</t>
  </si>
  <si>
    <t>What's a solid alternative to blockchain.info for viewing transaction?</t>
  </si>
  <si>
    <t>I'm tired of the amount of downtime, errors, broken bits of the site, half finished features, etc, that blockchain.info has. What are some alternative sites that people use for viewing transactions, blocks, charts, etc?</t>
  </si>
  <si>
    <t>http://ift.tt/1G4Ycwe</t>
  </si>
  <si>
    <t>March 01, 2015 at 08:56AM</t>
  </si>
  <si>
    <t>Lets keep the Bitcoin wiki clean - remove Tonal junk</t>
  </si>
  <si>
    <t>Here are some talks on removing Tonal Bitcoins from the Bitconi wiki:http://ift.tt/1GBjHlM keep our wiki clean of such clutter. The author of Tonal Bitcoins called them an altcoin (http://ift.tt/1CaZCUs), and seeing as the Bitcoin wiki does not have a page for Litecoin (http://ift.tt/120VD9l) or Dogecoin (http://ift.tt/1CaZCUy) and he himself has removed any mention of altcoin-specific data from such pages as List of Address Prefixes (http://ift.tt/1GBjHlO), we should uphold those standards and remove Tonal Bitcoin from the wiki. Nobody cares about it, nobody uses it, lets remove this junk once and for all.</t>
  </si>
  <si>
    <t>http://ift.tt/1CaZCUA</t>
  </si>
  <si>
    <t>March 01, 2015 at 08:48AM</t>
  </si>
  <si>
    <t>Kmh0104</t>
  </si>
  <si>
    <t>Is this guy trying to scam me?</t>
  </si>
  <si>
    <t>I'm looking on localbitcoin for a nearby dealer and I found someone in my city and asked if he could meet but he's out of town and won't be able to. He said that I could take a picture of an AMEX gift card and send him a pic of the front and back so he could verify the value. He has listings for many other large cities in the US as well. My gut tells me that he will just take the card and not send the coins. Is he trying to scam me. He has no previous trades on the site and his account is only a few hours old.</t>
  </si>
  <si>
    <t>http://ift.tt/1GBiYkH</t>
  </si>
  <si>
    <t>March 01, 2015 at 08:46AM</t>
  </si>
  <si>
    <t>Tether Now Integrated With Poloniex Exchange</t>
  </si>
  <si>
    <t>http://ift.tt/1DnAxB1</t>
  </si>
  <si>
    <t>http://ift.tt/1zsXTms</t>
  </si>
  <si>
    <t>March 01, 2015 at 08:43AM</t>
  </si>
  <si>
    <t>BitBeat: Stellar Takes a Step Into the Microfinance Wor</t>
  </si>
  <si>
    <t>http://ift.tt/1AW0n0x</t>
  </si>
  <si>
    <t>http://ift.tt/1CaXnRc</t>
  </si>
  <si>
    <t>March 01, 2015 at 09:13AM</t>
  </si>
  <si>
    <t>nonce_sense</t>
  </si>
  <si>
    <t>MIT Bitcoin Expo *NEW* added speakers and schedule. What do you think of the lineup and panels?</t>
  </si>
  <si>
    <t>http://ift.tt/1BrDnbH from Gavin Andresen, Andreas Antonopoulos, Charlie Lee, Peter Todd, Jeremy Allaire, Joi Ito, etc.SO fucking pumped. Small sampling of the speakers: CEOs and founders of Blockstream, BitGo, Circle, Case, Armory, LedgerX, OneName, etc.</t>
  </si>
  <si>
    <t>http://ift.tt/1GBlYgO</t>
  </si>
  <si>
    <t>March 01, 2015 at 09:16AM</t>
  </si>
  <si>
    <t>helppleaselove</t>
  </si>
  <si>
    <t>Has anyone used bitquick and if so what was the fee percentage?</t>
  </si>
  <si>
    <t>i need to use another method for coins was wondering how much a fee it is with bitquick and if anyone has any experience with it</t>
  </si>
  <si>
    <t>http://ift.tt/1N4eyqI</t>
  </si>
  <si>
    <t>March 01, 2015 at 09:40AM</t>
  </si>
  <si>
    <t>AnalyzerX7</t>
  </si>
  <si>
    <t>Ninja Tipping - Don't tell me what to do mom!</t>
  </si>
  <si>
    <t>http://ift.tt/1LYYZxs</t>
  </si>
  <si>
    <t>http://ift.tt/1vM7JEZ</t>
  </si>
  <si>
    <t>March 01, 2015 at 09:34AM</t>
  </si>
  <si>
    <t>subsonicLP</t>
  </si>
  <si>
    <t>Best Place to Buy BTC w/ CC?</t>
  </si>
  <si>
    <t>I need some help buying about 25 USD worth of BTC with credit card. I am looking for the best site to buy Bitcoin. I want the most reliable website which serves me FAST! I do not want to perform a ton of steps to buy some. Not looking for a big free also. USA. If possible, listing one or three sites will help and I will research them a bit more.I have tried finding sites but I am not that familiar with these type of sites.Thanks!</t>
  </si>
  <si>
    <t>http://ift.tt/1LYWFpY</t>
  </si>
  <si>
    <t>March 01, 2015 at 09:31AM</t>
  </si>
  <si>
    <t>Skyd1ddy</t>
  </si>
  <si>
    <t>[H] 6.52 Bitcoins ($1670) [W] CSGO Key Cashout Service @ $1.50-$1.52</t>
  </si>
  <si>
    <t>Hey Guys,As the title states, I am open for ppl who are looking to cashout their CSGO keys for bitcoins. Honestly speaking i have not seen anyone pay that much for cashout services for bitcoins.Just if you are wondering how many keys I can buy, I have 6.52BTC which is all for keysb/o= $1.5/eaI can increase the prices by a bit if you are selling me in bulkI wont go first.My CashRep- http://ift.tt/1LYZgjK on my profile and then add meThank You :)</t>
  </si>
  <si>
    <t>http://ift.tt/1K1Ihla</t>
  </si>
  <si>
    <t>March 01, 2015 at 10:10AM</t>
  </si>
  <si>
    <t>targetpro</t>
  </si>
  <si>
    <t>Another recent talk by Andreas Antonopoulos at SF Bitcoin Meetup</t>
  </si>
  <si>
    <t>http://ift.tt/1E5Ict6</t>
  </si>
  <si>
    <t>http://ift.tt/1AHWRbw</t>
  </si>
  <si>
    <t>March 01, 2015 at 10:07AM</t>
  </si>
  <si>
    <t>createcrate</t>
  </si>
  <si>
    <t>How hackers steal fiat from bitcoin exchanges?</t>
  </si>
  <si>
    <t>Bitcoin exchanges hold bitcoins and fiat. The bitcoins are stored offline or on computers, and fiat is stored at the bank. When hackers steal bitcoin, they hack their computers and send the exchange's coins to a public address that everyone can look at but nobody knows who has access to. I'm interested in how they can steal fiat, because I'm concerned about fiat security.I'm thinking that it is more difficult to steal fiat because a hacker can't send the fiat to another bank acount, because we can check who owns the bank account and recover the funds that way. Am I correct in believing this?</t>
  </si>
  <si>
    <t>http://ift.tt/1Cbdtu6</t>
  </si>
  <si>
    <t>March 01, 2015 at 10:27AM</t>
  </si>
  <si>
    <t>thefallmountianfarme</t>
  </si>
  <si>
    <t>I'm thinking of buy a bitcoin ATM and installing it in a location in ct any comments would be very helpful thankful in advance</t>
  </si>
  <si>
    <t>http://ift.tt/1wB8Dit</t>
  </si>
  <si>
    <t>March 01, 2015 at 11:53AM</t>
  </si>
  <si>
    <t>ASK_ABOUT__VOIDSPACE</t>
  </si>
  <si>
    <t>VoidSpace, a MMORPG that uses cryptocurrency for in-game trading, receives 1 million CAD in funding</t>
  </si>
  <si>
    <t>http://ift.tt/1LZxSlU</t>
  </si>
  <si>
    <t>http://ift.tt/1LZxRyn</t>
  </si>
  <si>
    <t>March 01, 2015 at 11:45AM</t>
  </si>
  <si>
    <t>CDRCRDS</t>
  </si>
  <si>
    <t>My Bitcoin doesnt stop rising, when do i sell?</t>
  </si>
  <si>
    <t>I purchased my bitcoin a few months ago and it was just for a book purchase but not it wont stop by ising and i need to know when to sell because you cant buy houses with bitcoins yet.</t>
  </si>
  <si>
    <t>http://ift.tt/1DnYurX</t>
  </si>
  <si>
    <t>March 01, 2015 at 11:56AM</t>
  </si>
  <si>
    <t>DRKMSTR</t>
  </si>
  <si>
    <t>Does anyone know if the "Cowbell" in sarutobi does anything but add more cowbell?</t>
  </si>
  <si>
    <t>http://ift.tt/1AIhyE0</t>
  </si>
  <si>
    <t>March 01, 2015 at 12:39PM</t>
  </si>
  <si>
    <t>cheapcccam</t>
  </si>
  <si>
    <t>Cheap CCcam – Cheapest Premium HD Card Sharing Server with Bitcoin Payment</t>
  </si>
  <si>
    <t>http://cheapcccam.cf</t>
  </si>
  <si>
    <t>http://ift.tt/1E4I23R</t>
  </si>
  <si>
    <t>March 01, 2015 at 12:51PM</t>
  </si>
  <si>
    <t>m0gliE</t>
  </si>
  <si>
    <t>JPMorgan Wants to Give You a Job - But Only if You Don’t Want One</t>
  </si>
  <si>
    <t>http://ift.tt/1Dl0MIj</t>
  </si>
  <si>
    <t>http://ift.tt/1AIsul3</t>
  </si>
  <si>
    <t>March 01, 2015 at 01:16PM</t>
  </si>
  <si>
    <t>supersatoshi</t>
  </si>
  <si>
    <t>Please explain this to me.</t>
  </si>
  <si>
    <t>http://ift.tt/18b9wbo</t>
  </si>
  <si>
    <t>March 01, 2015 at 01:10PM</t>
  </si>
  <si>
    <t>love_yourselfalways</t>
  </si>
  <si>
    <t>64,000 dollar question: Will BitCoin Bury the Central Bank?</t>
  </si>
  <si>
    <t>http://ift.tt/1Aq58Mm</t>
  </si>
  <si>
    <t>http://ift.tt/1CbK2Im</t>
  </si>
  <si>
    <t>March 01, 2015 at 02:15PM</t>
  </si>
  <si>
    <t>paleh0rse</t>
  </si>
  <si>
    <t>Regarding the new Coinalytics "intelligence platform"</t>
  </si>
  <si>
    <t>Relevant reading for those of you who are thinking about supporting these guys:http://ift.tt/1EBAPsw're building an "intelligence platform" that scrapes any/all open source information -- including personal identifying information (confirmed by their CEO) -- and then links it to the information they extract from the blockchain.I guess this type of service was inevitable given the transparency of the blockchain and everything else we wittingly or unwittingly share in the Internet, but it's pretty easy to see where this is going.There are certainly benefits to this type of big data analysis for marketing, economic and sociological research, financial planning, etc. However, let's not fool ourselves into thinking that's where this ends.I think this is the governments' wet dreams served in a cup.Here's the discussion I had with their CEO earlier tonight:http://ift.tt/1FJx2rg something to keep in mind...</t>
  </si>
  <si>
    <t>http://ift.tt/1AIHX4N</t>
  </si>
  <si>
    <t>March 01, 2015 at 02:30PM</t>
  </si>
  <si>
    <t>BitPostMedia</t>
  </si>
  <si>
    <t>Where to watch Bitcoin videos</t>
  </si>
  <si>
    <t>http://ift.tt/1K2DYpP</t>
  </si>
  <si>
    <t>http://ift.tt/1AIKT1j</t>
  </si>
  <si>
    <t>March 01, 2015 at 02:24PM</t>
  </si>
  <si>
    <t>just_another_idiotRN</t>
  </si>
  <si>
    <t>Electrum wallet restored with seed - no addresses nor BTC balance?</t>
  </si>
  <si>
    <t>My PC got broken a couple of days ago (for the 3rd time this 2 months), so I just went ahead and bought a new one. I did backup my seed though, and while trying to restore my wallet with it, well.. Something happened I guess, as now I have no receive addresses what so ever, nor my BTC balance.Does anyone know how to fix this?</t>
  </si>
  <si>
    <t>http://ift.tt/1vML0sn</t>
  </si>
  <si>
    <t>March 01, 2015 at 02:54PM</t>
  </si>
  <si>
    <t>YokoHamata</t>
  </si>
  <si>
    <t>The Blockchain: Evolution of the Corporation</t>
  </si>
  <si>
    <t>http://ift.tt/1M0hgu0</t>
  </si>
  <si>
    <t>http://ift.tt/1M0hdOW</t>
  </si>
  <si>
    <t>March 01, 2015 at 02:49PM</t>
  </si>
  <si>
    <t>throw_mtgox</t>
  </si>
  <si>
    <t>What is the best way to see my transaction history in Mtgox?</t>
  </si>
  <si>
    <t>I am currently trying to tie up lose ends in my bitcoin history and am in dire need to see what I sent to and from my mtgox account and when...I remember there was a leak roughly one year ago but also that it was malware ridden. Any suggestions how to avoid getting owned?How do I find out my userid?</t>
  </si>
  <si>
    <t>http://ift.tt/1K2GrAG</t>
  </si>
  <si>
    <t>March 01, 2015 at 03:03PM</t>
  </si>
  <si>
    <t>usamakhalid</t>
  </si>
  <si>
    <t>Gebbit.com | A simplified platform to use and trade your crypto-currency</t>
  </si>
  <si>
    <t>What Is Gebbit? Gebbit is a limited liability company owned by shareholders and managed by an experienced team of industry specialists. It is our desire to provide the best and safest experience possible for users to buy and sell Bitcoin. Visit: http://gebbit.com</t>
  </si>
  <si>
    <t>http://ift.tt/1FJBEO7</t>
  </si>
  <si>
    <t>March 01, 2015 at 02:58PM</t>
  </si>
  <si>
    <t>Dark Wallet: Trouble connecting with unsystem @ wss://gateway.unsystem.net</t>
  </si>
  <si>
    <t>Does anyone else have this trouble? I can't seem to connect to the server. Earlier versions of this software connected automatically.</t>
  </si>
  <si>
    <t>http://ift.tt/1DFb48N</t>
  </si>
  <si>
    <t>March 01, 2015 at 03:25PM</t>
  </si>
  <si>
    <t>DemocracyOS - Blockchain solution to politics</t>
  </si>
  <si>
    <t>http://democracyos.org/</t>
  </si>
  <si>
    <t>http://ift.tt/1Cc7jtI</t>
  </si>
  <si>
    <t>March 01, 2015 at 03:15PM</t>
  </si>
  <si>
    <t>How to code for Bitcoin in Python. (Text besides code is Japanese)</t>
  </si>
  <si>
    <t>http://ift.tt/1LZijwb</t>
  </si>
  <si>
    <t>http://ift.tt/1AITH7g</t>
  </si>
  <si>
    <t>March 01, 2015 at 03:34PM</t>
  </si>
  <si>
    <t>bitcoinick</t>
  </si>
  <si>
    <t>Just got paid in Bitcoin doing a freelance gig</t>
  </si>
  <si>
    <t>http://ift.tt/17MbjUX</t>
  </si>
  <si>
    <t>http://ift.tt/18bsoa7</t>
  </si>
  <si>
    <t>March 01, 2015 at 04:10PM</t>
  </si>
  <si>
    <t>killconsolepeasants</t>
  </si>
  <si>
    <t>Made a Bitcoin out of a spare piece of acrylic and my little engraver.</t>
  </si>
  <si>
    <t>http://ift.tt/18AbCCL</t>
  </si>
  <si>
    <t>http://ift.tt/18AbCCN</t>
  </si>
  <si>
    <t>March 01, 2015 at 04:04PM</t>
  </si>
  <si>
    <t>fdsahgera32</t>
  </si>
  <si>
    <t>this dark site trustable?</t>
  </si>
  <si>
    <t>http://ift.tt/18bwBdX</t>
  </si>
  <si>
    <t>http://ift.tt/1FJHCOQ</t>
  </si>
  <si>
    <t>March 01, 2015 at 04:22PM</t>
  </si>
  <si>
    <t>fdsaghe4way43</t>
  </si>
  <si>
    <t>great news</t>
  </si>
  <si>
    <t>http://ift.tt/1aFK3sz</t>
  </si>
  <si>
    <t>http://ift.tt/1AqyTfT</t>
  </si>
  <si>
    <t>March 01, 2015 at 04:19PM</t>
  </si>
  <si>
    <t>Purplekeyboard</t>
  </si>
  <si>
    <t>Why is the general population going to switch to Bitcoin?</t>
  </si>
  <si>
    <t>It's widely believed (or hoped) here that some large portion of the general population is going to switch from fiat currency to bitcoin. My question is, why would they do this?Here's a list of the reasons why they will supposedly be abandoning dollars and euros for bitcoins.1 - Low fees.People don't care if the business they're buying from has to pay credit card fees.2 - Transfer money to 3rd world countries easily.People don't want to send money to 3rd world countries. Well, ok, most people. There is a percentage who do, which might lead these people to consider bitcoin as a substitute for Western Union, not as a substitute for dollars.3 - No chargebacks.This is a negative, not a positive. This would make people not want to switch to Bitcoin.4 - Bitcoin will destroy all the world's governments, resulting in some sort of libertarian/anarchist free for all.This is an even bigger negative. It would be difficult to devise a worse selling point than this.5 - Be your own bank! And stick it to those dastardly bankers.People don't want to be their own bank. Nobody cares about bankers one way or another.6 - Freedom from inflation.Bitcoin, in fact, has inflation. The rate of monetary inflation is somewhere around 9% per year at the moment. Bitcoin only has low fees because it has high monetary inflation. As the inflation goes down, the fees will go up. You can't claim point number 1 and point number 6, you have to pick between them.7 - You can't trust people or organizations, but you can trust math.This is a great selling point for people on the autism spectrum, terrible for anyone else.8 - Pay for illegal activities online?No.9 - FREEDOM!!!!!!Nobody cares.Have I left any points out? What I see amongst the Bitcoin community is a group of libertarians, anarchists, currency speculators, cryptography and tech enthusiasts, all of who have their own personal reasons why they're excited about Bitcoin.But why would the general public be in any way interested?</t>
  </si>
  <si>
    <t>http://ift.tt/1FJJnM2</t>
  </si>
  <si>
    <t>March 01, 2015 at 04:35PM</t>
  </si>
  <si>
    <t>c-r-u-x</t>
  </si>
  <si>
    <t>Paypal Cuts Off Mega Because It Actually Keeps Your Files Secret | Techdirt</t>
  </si>
  <si>
    <t>http://ift.tt/1awO1n7</t>
  </si>
  <si>
    <t>http://ift.tt/1AJ7SJB</t>
  </si>
  <si>
    <t>March 01, 2015 at 05:07PM</t>
  </si>
  <si>
    <t>haluter</t>
  </si>
  <si>
    <t>Why I decided to move my BTC private keys from my Trezor to Electrum on Tails 1.3</t>
  </si>
  <si>
    <t>My experience with using the Trezor over the past 6 months has been a tale of ups and downs. Right from the start I struggled to get my Windows 8 pc to even recognize the Trezor. I quickly found out that the USB cable that it came with was apparantly the shittiest USB cable ever produced, and replaced that with a £1 USB cable from Amazon. You'd think that was the end of my problems. Nope, because everytime I opened MyTrezor.com, my entire browser (IE, Firefox, Chrome) would stutter to a halt, alernating between working for 1 second, then freezing for 5 seconds. After months of frustration I recently found out it's because Windows 8 insists on loading the wrong USB driver for the Trezor. The solution is to disable the errant driver (not easy as you don't really know which one it is), which then allows you to use your Trezor. After the next reboot it may or may not work again. Apparantly the solution to this fiasco is to use the Trezor Bridge (trezord). This entails downloading the source from Github and building the installer yourself, however, you need Docker to do it because trezord is actually Linux dependent. Hardware\driver issues aside, when I eventually was able to load MyTrezor.com, I found that the site was more often than not down with some backend issues. The site issues seems to now have been resolved, so good on them.</t>
  </si>
  <si>
    <t>http://ift.tt/1aFT057</t>
  </si>
  <si>
    <t>March 01, 2015 at 05:00PM</t>
  </si>
  <si>
    <t>[Bitcoin Today] Sunday, March 01, 2015</t>
  </si>
  <si>
    <t>http://ift.tt/1aFRW13</t>
  </si>
  <si>
    <t>March 01, 2015 at 04:51PM</t>
  </si>
  <si>
    <t>Love this idea for fixing HTTPS with a decentralised browser plug-in. Enter okTurtles</t>
  </si>
  <si>
    <t>https://okturtles.com/</t>
  </si>
  <si>
    <t>http://ift.tt/1FJMtzz</t>
  </si>
  <si>
    <t>March 01, 2015 at 05:31PM</t>
  </si>
  <si>
    <t>TheeImmortal</t>
  </si>
  <si>
    <t>Coinbase - Why shouldn't I use it?</t>
  </si>
  <si>
    <t>I want to get started by making a wallet but after the whole Japan fiasco, I'm having trouble trusting companies with my wallet.What are the pros and cons of using Coinbase, and what is the BEST way to start using bitcoin for an Advanced computer user?Thanks all! :)</t>
  </si>
  <si>
    <t>http://ift.tt/1DoMczH</t>
  </si>
  <si>
    <t>March 01, 2015 at 05:52PM</t>
  </si>
  <si>
    <t>mooncake___</t>
  </si>
  <si>
    <t>I would like to see a debate between a bitcoin enthusiast and a bitcoin sceptic</t>
  </si>
  <si>
    <t>I have been lurking in r/bitcoin for some time now. I see a fair amount of pro and anti bitcoin supporters. While there is some healthy debate in this sub, the format does not really encourage in-depth discussion. What we need, I feel, is a real life, face-to-face debate between a bitcoin enthusiast (like Andreas Antonopoulos) and a sceptic (like ____ #fill in the blank). For the supporters, this will reinforce their belief that cryptocurrency will dramtically change the financial industry and plug in any current gap and weaknesses. For the sceptics, this offer an opportunity to convince the masses what they believe is right all along - that cryptocurrency is nothing more than a mirage, or a fad at best.Perhaps an organization like ZapChain will be interested to organize such a debate?</t>
  </si>
  <si>
    <t>http://ift.tt/1N55an0</t>
  </si>
  <si>
    <t>March 01, 2015 at 05:34PM</t>
  </si>
  <si>
    <t>RJWolfe</t>
  </si>
  <si>
    <t>What's Up With Bitzfree?</t>
  </si>
  <si>
    <t>I get a christian book site when I go to bitzfree</t>
  </si>
  <si>
    <t>http://ift.tt/1FJR30F</t>
  </si>
  <si>
    <t>March 01, 2015 at 06:16PM</t>
  </si>
  <si>
    <t>tokyosilver</t>
  </si>
  <si>
    <t>Bitcoin impresses Tokyo Girls (with absolute no tech explanation)</t>
  </si>
  <si>
    <t>http://ift.tt/1wzP5AG</t>
  </si>
  <si>
    <t>http://ift.tt/1wzP4wI</t>
  </si>
  <si>
    <t>March 01, 2015 at 06:10PM</t>
  </si>
  <si>
    <t>Bitcoin Gambling Types</t>
  </si>
  <si>
    <t>http://ift.tt/1N56S7V</t>
  </si>
  <si>
    <t>http://ift.tt/18bNghF</t>
  </si>
  <si>
    <t>March 01, 2015 at 06:06PM</t>
  </si>
  <si>
    <t>Bitcoin - Cornering the Market</t>
  </si>
  <si>
    <t>How does Bitcoin avoid people cornering and manipulating its market price similar to the manipulate and cornered metals markets?http://ift.tt/1rXJMHR</t>
  </si>
  <si>
    <t>http://ift.tt/1AqRx7t</t>
  </si>
  <si>
    <t>March 01, 2015 at 06:40PM</t>
  </si>
  <si>
    <t>ToolsForTheFuture</t>
  </si>
  <si>
    <t>London Bitcoin Meetup [social] - Cryptographic identity &amp;amp; Bitcoin's built in philosophy. March 9 [Bricklane]</t>
  </si>
  <si>
    <t>Following the success of our first Tools For The Future Event, Coinscrum and Proof of Work Media join forces again and, return to 93 Feet East for the second of our Tools for the Future series, focusing on: Cryptographic identity &amp; Bitcoin's built in philosophy.We're very pleased to welcome Ian Grigg and Anthony Culligan, two superb crypto-finance thought leaders who will give all attendees plenty of food for thought.RSVP: http://ift.tt/1DFByHl For The Future V1 Playlist:http://ift.tt/1wzS1gT</t>
  </si>
  <si>
    <t>http://ift.tt/1DFByHn</t>
  </si>
  <si>
    <t>March 01, 2015 at 06:31PM</t>
  </si>
  <si>
    <t>totallygeeky</t>
  </si>
  <si>
    <t>Court appeal divides Dutch bitcoin community</t>
  </si>
  <si>
    <t>http://ift.tt/1N531aI</t>
  </si>
  <si>
    <t>http://ift.tt/1aGaPB7</t>
  </si>
  <si>
    <t>March 01, 2015 at 07:09PM</t>
  </si>
  <si>
    <t>helraizr</t>
  </si>
  <si>
    <t>I got him!</t>
  </si>
  <si>
    <t>http://ift.tt/1GCxJU6</t>
  </si>
  <si>
    <t>http://ift.tt/1Dp86CU</t>
  </si>
  <si>
    <t>March 01, 2015 at 07:04PM</t>
  </si>
  <si>
    <t>Kupsi</t>
  </si>
  <si>
    <t>OTC Markets - Bitcoin Investment Trust</t>
  </si>
  <si>
    <t>http://ift.tt/1E5uq8f</t>
  </si>
  <si>
    <t>http://ift.tt/1aGhOdh</t>
  </si>
  <si>
    <t>March 01, 2015 at 06:59PM</t>
  </si>
  <si>
    <t>ahmadmanga</t>
  </si>
  <si>
    <t>Made list of ways to get Bitcoin</t>
  </si>
  <si>
    <t>http://ift.tt/1E5tJfe</t>
  </si>
  <si>
    <t>http://ift.tt/1M02jKm</t>
  </si>
  <si>
    <t>March 01, 2015 at 07:34PM</t>
  </si>
  <si>
    <t>bitpotluck</t>
  </si>
  <si>
    <t>TheEndOfMoney interview: Ryan Zhou about Bitcoinica, CoinJar, Ethereum</t>
  </si>
  <si>
    <t>http://ift.tt/1zuuvfO</t>
  </si>
  <si>
    <t>http://ift.tt/1AJJ2Jm</t>
  </si>
  <si>
    <t>March 01, 2015 at 07:41PM</t>
  </si>
  <si>
    <t>jazzmoses</t>
  </si>
  <si>
    <t>Second post in my series on funding network security, focussing on altruism!</t>
  </si>
  <si>
    <t>http://ift.tt/1aGoCrg</t>
  </si>
  <si>
    <t>http://ift.tt/1DFJQPB</t>
  </si>
  <si>
    <t>March 01, 2015 at 07:38PM</t>
  </si>
  <si>
    <t>amigokilo</t>
  </si>
  <si>
    <t>"one small step for man, one giant leap for mankind" Neil Armstrong had done it. Will Brian Armstrong take Bitcoin to the Moon?</t>
  </si>
  <si>
    <t>http://ift.tt/1aGoF6l</t>
  </si>
  <si>
    <t>March 01, 2015 at 08:22PM</t>
  </si>
  <si>
    <t>PhD_in_basket_waving</t>
  </si>
  <si>
    <t>Bitcoin for the Unbanked | Cryptocurrencies That Go Where Big Banks Won’t</t>
  </si>
  <si>
    <t>http://ift.tt/1AeryAb</t>
  </si>
  <si>
    <t>http://ift.tt/1wA6CbY</t>
  </si>
  <si>
    <t>March 01, 2015 at 08:16PM</t>
  </si>
  <si>
    <t>workfire</t>
  </si>
  <si>
    <t>Do you agree?</t>
  </si>
  <si>
    <t>http://ift.tt/1DFPrFo</t>
  </si>
  <si>
    <t>http://ift.tt/1DFPsJI</t>
  </si>
  <si>
    <t>March 01, 2015 at 08:14PM</t>
  </si>
  <si>
    <t>MatP2Tech</t>
  </si>
  <si>
    <t>Buying myself a laptop... Full node?</t>
  </si>
  <si>
    <t>I'll be buying a laptop this year. I've always wanted to have a go at running a full node, but have never had access to my own PC before.My question is this - would a 3 BTC-ish decent laptop cope well with bitcoin core being left to run as a full node in the background, or should I not bother?Also, what's bandwith use like for a full node running 24/7?</t>
  </si>
  <si>
    <t>http://ift.tt/1wA5JQM</t>
  </si>
  <si>
    <t>March 01, 2015 at 08:47PM</t>
  </si>
  <si>
    <t>Australian bitcoin entrepreneur Adam Tepper dies in Thailand | Technology</t>
  </si>
  <si>
    <t>http://ift.tt/1vLckXY</t>
  </si>
  <si>
    <t>http://ift.tt/1FKbDxY</t>
  </si>
  <si>
    <t>March 01, 2015 at 08:43PM</t>
  </si>
  <si>
    <t>xinxi</t>
  </si>
  <si>
    <t>Big Bitcoin options sellers wanted</t>
  </si>
  <si>
    <t>Coinut (https://coinut.com) just got a client who needs options to insure his 4000 BTC for half a year. The premium will be around hundreds of thousands of dollars. Can you guys help with such a big contract?</t>
  </si>
  <si>
    <t>http://ift.tt/1Arly7e</t>
  </si>
  <si>
    <t>March 01, 2015 at 07:20PM</t>
  </si>
  <si>
    <t>george_samman</t>
  </si>
  <si>
    <t>Why the European Central Bank is Paving the Way for Cryptocurrencies</t>
  </si>
  <si>
    <t>http://ift.tt/1AVpH70</t>
  </si>
  <si>
    <t>http://ift.tt/1Bt6gUZ</t>
  </si>
  <si>
    <t>March 01, 2015 at 09:11PM</t>
  </si>
  <si>
    <t>Fred-Stiller-OnAWire</t>
  </si>
  <si>
    <t>Electrum version 2.0 has been tagged</t>
  </si>
  <si>
    <t>http://ift.tt/1K3xAyF</t>
  </si>
  <si>
    <t>http://ift.tt/1DpBpoU</t>
  </si>
  <si>
    <t>March 01, 2015 at 08:59PM</t>
  </si>
  <si>
    <t>Reggie-Middleton</t>
  </si>
  <si>
    <t>Companies That Offer Hedging for Bitcoin</t>
  </si>
  <si>
    <t>http://ift.tt/1MY02RA</t>
  </si>
  <si>
    <t>http://ift.tt/1vNHKNh</t>
  </si>
  <si>
    <t>March 01, 2015 at 09:26PM</t>
  </si>
  <si>
    <t>How many here wish the Silk road should return? people search for intrinsic value of bitcoin, after killing its real intrinsic value!</t>
  </si>
  <si>
    <t>http://ift.tt/1M0uqt0</t>
  </si>
  <si>
    <t>March 01, 2015 at 09:39PM</t>
  </si>
  <si>
    <t>CherryOnDaCake</t>
  </si>
  <si>
    <t>Question about Mycelium &amp;amp; cold storage</t>
  </si>
  <si>
    <t>I'd like to set up a cold wallet on an old android phone, what are the stept I should pay attention to?I did a factory reset, downloaded the Mycelium app, and cut the Internet connection.Therefore, since the device isn't connected to the Internet anymore, is it possible to generate multiple public keys and multiple HD accounts?It seems like without connectivity, only "external" accounts can be created.</t>
  </si>
  <si>
    <t>http://ift.tt/1ArwnWF</t>
  </si>
  <si>
    <t>March 01, 2015 at 10:00PM</t>
  </si>
  <si>
    <t>Bitcoin Foundation: Election Results</t>
  </si>
  <si>
    <t>http://ift.tt/1vNVVlE</t>
  </si>
  <si>
    <t>http://ift.tt/1DG6eZ8</t>
  </si>
  <si>
    <t>March 01, 2015 at 09:56PM</t>
  </si>
  <si>
    <t>satoshisangel</t>
  </si>
  <si>
    <t>Bitcoin Foundation Election Results</t>
  </si>
  <si>
    <t>Good morning Reddit!Jinyoung from the Bitcoin Foundation here. We have our election results! Please join us in welcoming Olivier Janssens and Jim Harper to our Board of Directors!For more details, please visit: http://ift.tt/1AKfLhO you everyone for your active participation and feedback! I'd love to hear if moving forward, having a Bitcoin Foundation subreddit will be helpful for disseminating news and hosting discussions. Please let me know! :)And I hope that in the future, you'll join us in supporting developers for ongoing technical development of Bitcoin Core!</t>
  </si>
  <si>
    <t>http://ift.tt/1M0zMEL</t>
  </si>
  <si>
    <t>March 01, 2015 at 10:24PM</t>
  </si>
  <si>
    <t>hackis</t>
  </si>
  <si>
    <t>Join me on /r/ProphetSatoshi and let's praise our lord and savior Satoshi Nakamoto together!</t>
  </si>
  <si>
    <t>Hello fellow bitcoiners! I come to you with a prophecy. Prophecy, that one day, our Lord and Savior, Satoshi Nakamoto, will come back and save us again from the misery of evil bankers and credit card companies that try to rot bitcoin, as they are rotting themselves.He programmed for us, he mined for us. He is the creator of everything, the blockchain and the bitcoin. He is our Lord, he is our Savior. He is Satoshi Nakamoto.So come, my fellow bitcoiners, come and call yourself Blockchainers. Accept your fate! Head to /r/ProphetSatoshi and spread our savior's prophecy! Love him, accept him into your blockchains, and those who shall not share our savior's prophecy, thou shall burn in blockchain, forever. - Founder of **/r/ProphetSatoshi**</t>
  </si>
  <si>
    <t>http://ift.tt/1DG9cg0</t>
  </si>
  <si>
    <t>March 01, 2015 at 10:42PM</t>
  </si>
  <si>
    <t>BIGbtc_Integration</t>
  </si>
  <si>
    <t>Bitcoin Foundation Election Results:</t>
  </si>
  <si>
    <t>http://ift.tt/1GD6IQs</t>
  </si>
  <si>
    <t>http://ift.tt/1vO3ys5</t>
  </si>
  <si>
    <t>March 01, 2015 at 10:41PM</t>
  </si>
  <si>
    <t>pprimase</t>
  </si>
  <si>
    <t>Is Electrum the best multisig wallet that doesn't need to download the full blockchain?</t>
  </si>
  <si>
    <t>My BitCoin-Qt wallet is taking away too much Gig of my small laptop hard drive. Before I bought a desktop, I am looking for a Windows-OS multisig wallet that does not download the full blockchain. Do you guys recommend Electrum or Armory for this purpose? Sorry for the novice question. Many thanks</t>
  </si>
  <si>
    <t>http://ift.tt/1GD6GYN</t>
  </si>
  <si>
    <t>March 01, 2015 at 10:34PM</t>
  </si>
  <si>
    <t>gordonracer</t>
  </si>
  <si>
    <t>970kb block, but only 479 transactions?</t>
  </si>
  <si>
    <t>http://ift.tt/1N5zUnK that mean a full block could potentially only hold &lt;500 transactions?Doesn't that mean that 500/10/60= .8 transactions per second?Is there some sort of transaction going on here that needs to be banned? The theoretical max right now is 7tps but this is a real world block and it's getting barely 10% that.(and that is ignoring the 730kb block which if full using a similar mix of transactions would get to 1mb at 394 transactions, or .6tps).What is going on here?</t>
  </si>
  <si>
    <t>http://ift.tt/1E6LXyr</t>
  </si>
  <si>
    <t>March 01, 2015 at 10:32PM</t>
  </si>
  <si>
    <t>while Bitcoin Is easy to change, it can't be changed easily because of the community. what you think?</t>
  </si>
  <si>
    <t>http://ift.tt/1AKlzYL</t>
  </si>
  <si>
    <t>http://ift.tt/1E6LV9O</t>
  </si>
  <si>
    <t>March 01, 2015 at 11:02PM</t>
  </si>
  <si>
    <t>wildbunny</t>
  </si>
  <si>
    <t>[ANN] Bitcoin&amp;lt;-&amp;gt;Bitshares bridge launched: metaexchange.info</t>
  </si>
  <si>
    <t>http://ift.tt/18cBHql</t>
  </si>
  <si>
    <t>http://ift.tt/1E66XUF</t>
  </si>
  <si>
    <t>March 01, 2015 at 10:55PM</t>
  </si>
  <si>
    <t>uncle_bee</t>
  </si>
  <si>
    <t>Brainwallet storage/recovery solution</t>
  </si>
  <si>
    <t>Imagine I've chosen a superstrong, unique and very long sentence I want to use as a brainwallet, I don't want to discuss brainwallet security. I remember the sentence very well, but someday in the future I could accidentally forget it, or accidentally injure my brain.To prevent any risk of losing my coins I came up with this backup protocol:Encrypt my brainwallet with gpgSplit the encrypted text with shamir's secret sharing algorithm (passguardian.com) in 6 different chunksPut each share in a safe placeWhat do you think? Could my scheme be improved? Do you think I should slightly alter my initial sentence (brainwallet) to prevent an attacker to spend my coins even if he discovered all the shares and my gpg private key?</t>
  </si>
  <si>
    <t>http://ift.tt/1GD9s0o</t>
  </si>
  <si>
    <t>March 01, 2015 at 10:53PM</t>
  </si>
  <si>
    <t>anon6789021</t>
  </si>
  <si>
    <t>Best long term storage option for a tech-novice?</t>
  </si>
  <si>
    <t>I have mycelium on my android with a small amount to spend and plan to have a slighter larger amount on blockchain.info wallet to replenish when needed but want to keep the majority of my bitcoins in long term storage. I love bitcoin but am less tech-inclined than many people here. What is the most secure long-term storage option for a tech-novice? I know people here like Trezor; is that the best option? Is there something more secure/ easier?</t>
  </si>
  <si>
    <t>http://ift.tt/1G6MoK2</t>
  </si>
  <si>
    <t>SethLevy</t>
  </si>
  <si>
    <t>The company 'Circle' did something very good for bitcoin last week</t>
  </si>
  <si>
    <t>Hello, I'm very new to bitcoin and that's exactly why I'm here writing this. Based on the preliminary search I made on this sub you guys don't have much love for Circle but they did a great thing for bitcoin last week that I thought you should know about.Last week was an event called CPAC, an annual event for the American conservative base to hear from and interact with Republican and Libertarian politicians. I worked at the event staffing a governor which brings me to the point of this post. In the speaker lounge, a room only for the politicians, media heavy hitters like Sean Hannity, and the respective staff there were these cards on every table. Even a wealthy politician will take a look at and likely pickup a $5 bill they see on the ground and quite a few were interested in the card and, perhaps more importantly, their staff were as well. After figuring it out myself I helped a dozen or so people in the room get set up on Circle, add $5 to their account, and showed them how easy it was to transfer funds from one account to another.Whoever thought of putting those cards in the room was very smart. It helped more policy makers understand Bitcoin in a way that no congressional hearing or YouTube video could.Now, one quick question, why does my account address change on the app? Wouldn't it make sense for that to be static?Edit: exploring Circle led to exploring other things like Stripe, ChangeTip, and Coinbase</t>
  </si>
  <si>
    <t>http://ift.tt/1zv5JMx</t>
  </si>
  <si>
    <t>March 01, 2015 at 11:16PM</t>
  </si>
  <si>
    <t>HUGE EVENT SOON !!</t>
  </si>
  <si>
    <t>http://ift.tt/1N5Dyhn</t>
  </si>
  <si>
    <t>March 01, 2015 at 11:12PM</t>
  </si>
  <si>
    <t>ProfessorViking</t>
  </si>
  <si>
    <t>app to tell you the funds in a paper wallet.</t>
  </si>
  <si>
    <t>So I have a very soft grasp on how the blockchain works, but I get the sense that anyone can know how many bits are in a public address.I am currently using Mycelium and paper wallets for savings. Ever paper wallet is dedicated to specific things I want to buy. I have a paper wallet for a house, and a paper wallet for a pair of rollerblades.Every paycheck, I make payments to my paper wallets. I would like an app where I could just scan the QR code in the paper wallet, and see how much coin is in there without sweeping the wallet, so I can see weather or not the goal for that wallet has been reached.Has something like this been developed yet? Is it possible?</t>
  </si>
  <si>
    <t>http://ift.tt/1ArNS9m</t>
  </si>
  <si>
    <t>March 01, 2015 at 11:07PM</t>
  </si>
  <si>
    <t>jenvebr</t>
  </si>
  <si>
    <t>Lost BTC.</t>
  </si>
  <si>
    <t>Here is my problem: I bought 4.2 BTC off LocalBitcoin, sent it to the wallet on my phone, my phone shows that it recieved the BTC from address 1EXnhSQuhwhZxS7yQPPp2v7QcWjToYT4cw. Then, I accidently sent the funds back to the address 1EXnhSQuhwhZxS7yQPPp2v7QcWjToYT4cw and im trying to get it back. However, that address is different from my LBC wallet receiving address so It never showed up in my account. I looked up 1EXnhSQuhwhZxS7yQPPp2v7QcWjToYT4cw in the blockchain and it has 4 transactions with 74 BTC total received...My question is: who does 1EXnhSQuhwhZxS7yQPPp2v7QcWjToYT4cw belong to? What happened to my BTC, and is it possible to get it back?</t>
  </si>
  <si>
    <t>http://ift.tt/1zv951W</t>
  </si>
  <si>
    <t>March 01, 2015 at 11:55PM</t>
  </si>
  <si>
    <t>dhrdan</t>
  </si>
  <si>
    <t>Bitcoin: The world is laughing at you.</t>
  </si>
  <si>
    <t>I thought bitcoins was supposed to rule the world right now.how does it feel.. bitcoin isn't worth shit. $261... loooooolI'm soo glad i never invested in this fad.</t>
  </si>
  <si>
    <t>http://ift.tt/1DGo8e4</t>
  </si>
  <si>
    <t>March 01, 2015 at 11:49PM</t>
  </si>
  <si>
    <t>lucaing</t>
  </si>
  <si>
    <t>Won the elections with 63%! Clear sign people want change. @BTCFoundation get ready for exactly that. Thank u everyone! I'll make it happen.</t>
  </si>
  <si>
    <t>http://ift.tt/18cLvkn</t>
  </si>
  <si>
    <t>http://ift.tt/18cLwEV</t>
  </si>
  <si>
    <t>March 02, 2015 at 12:15AM</t>
  </si>
  <si>
    <t>az0r4</t>
  </si>
  <si>
    <t>I've noticed some decent amount of Topics which get upvoted hard aren't even true as described in the title.</t>
  </si>
  <si>
    <t>Are you guys making shit up on purpose? Half the time the top post is about how incorrect it is, this is not the way to pump bitcoin.</t>
  </si>
  <si>
    <t>http://ift.tt/18cRAwY</t>
  </si>
  <si>
    <t>March 02, 2015 at 12:10AM</t>
  </si>
  <si>
    <t>Lets use @Jim_Harper brainpower &amp;amp; @olivierjanss money to propel #Bitcoin &amp;amp; the @BTCFoundation to great heights. Congrats to you both from @BIGbtc</t>
  </si>
  <si>
    <t>http://ift.tt/1AKH4Zw</t>
  </si>
  <si>
    <t>March 02, 2015 at 12:33AM</t>
  </si>
  <si>
    <t>Uncertified-Robot</t>
  </si>
  <si>
    <t>LiveBTC · Live bitcoin transaction watcher · Subscribe to adresses and get notifications when they send bitcoins!</t>
  </si>
  <si>
    <t>http://ift.tt/1zQ70yO</t>
  </si>
  <si>
    <t>http://ift.tt/1E72dzs</t>
  </si>
  <si>
    <t>March 02, 2015 at 12:31AM</t>
  </si>
  <si>
    <t>bds1605</t>
  </si>
  <si>
    <t>Cloud Mining , Free 15 KH/s hanya just sign up</t>
  </si>
  <si>
    <t>http://ift.tt/1AkPMJ4</t>
  </si>
  <si>
    <t>http://ift.tt/1wEvwBK</t>
  </si>
  <si>
    <t>March 02, 2015 at 12:43AM</t>
  </si>
  <si>
    <t>superjamichael</t>
  </si>
  <si>
    <t>Bitcoin v TransferWise</t>
  </si>
  <si>
    <t>Hi Guys and Gals,Hoping someone here can help me out a bit. I've been doing quite a bit of research into Bitcoin and it's prospect on the international remittance stage as part of my Masters thesis.It seems to be lauded as revolutionary with minimal transaction fees etc. But from what I can see money transfer companies such as TransferWise enables you to move money for around 0.5% (on the basis of a 1,000 Euro to Indian Rupee transfer.)I know a Bitcoin 2 Bitcoin wallet transfer is instantaneous, but that doesn't apply to the mass public who don't posses such a wallet. On the flip side Transferwise takes between 1-4 days, which is one snag that i can see with such a money transfer company. I would imagine a remittance provider utilizing Bitcoin as its back-end won't offer an instantaneous transfer either, especially if they have to transfer the recipient's money into their respective bank account.If a remittance company were to adopt Bitcoin as a mechanism for remittance is there many more advantages over companies such as Transferwise? Also would it have any affect if the remittance was for Business purposes as opposed to personal?Thanks :)</t>
  </si>
  <si>
    <t>http://ift.tt/1zQ8ucz</t>
  </si>
  <si>
    <t>March 02, 2015 at 12:38AM</t>
  </si>
  <si>
    <t>multibitcoinwisdom</t>
  </si>
  <si>
    <t>Multibitcoinwisdom.info - Quickly create multicharts for Bitcoinwisdom and Cryptowatch</t>
  </si>
  <si>
    <t>http://ift.tt/1FKJDdF</t>
  </si>
  <si>
    <t>http://ift.tt/1AKNckj</t>
  </si>
  <si>
    <t>March 02, 2015 at 12:37AM</t>
  </si>
  <si>
    <t>Kim Dotcom Has Big Plans for Bitcoin and Blockchain Technology</t>
  </si>
  <si>
    <t>http://ift.tt/1FKJAP2</t>
  </si>
  <si>
    <t>http://ift.tt/1aHxZHk</t>
  </si>
  <si>
    <t>March 02, 2015 at 01:01AM</t>
  </si>
  <si>
    <t>bit_moon</t>
  </si>
  <si>
    <t>Augur Bets on Blockchain-Powered Prediction Markets</t>
  </si>
  <si>
    <t>http://ift.tt/1M0jvQ3</t>
  </si>
  <si>
    <t>http://ift.tt/1AKRFU0</t>
  </si>
  <si>
    <t>March 02, 2015 at 01:00AM</t>
  </si>
  <si>
    <t>Diapolis</t>
  </si>
  <si>
    <t>Sweden (SEK) breaks another LocalBitcoins volume record of 450 ฿ for the week</t>
  </si>
  <si>
    <t>http://ift.tt/1AKS2hz</t>
  </si>
  <si>
    <t>http://ift.tt/1AKRCHU</t>
  </si>
  <si>
    <t>March 02, 2015 at 01:31AM</t>
  </si>
  <si>
    <t>“We want our young entrepreneurs to acquire and use Bitcoin as they start and run their businesses to benefit from its advantages” - Youth Business USA</t>
  </si>
  <si>
    <t>http://ift.tt/1EAwaqH</t>
  </si>
  <si>
    <t>http://ift.tt/1AseoiZ</t>
  </si>
  <si>
    <t>March 02, 2015 at 01:30AM</t>
  </si>
  <si>
    <t>frankenmint</t>
  </si>
  <si>
    <t>Pledging of $191.40 USD to Gamefly if they honor my request</t>
  </si>
  <si>
    <t>http://ift.tt/1Asep6u</t>
  </si>
  <si>
    <t>http://ift.tt/1AsepmX</t>
  </si>
  <si>
    <t>mavericks22</t>
  </si>
  <si>
    <t>how can i shutdown useless Bitcoin websites?</t>
  </si>
  <si>
    <t>Sites like bitcoinlinks.net and cryptoverse.org don't add anything to bitcoin and drive new users into the arms of scammers and thiefs. What can i do against it?</t>
  </si>
  <si>
    <t>http://ift.tt/1E78xqL</t>
  </si>
  <si>
    <t>March 02, 2015 at 01:26AM</t>
  </si>
  <si>
    <t>zain1992</t>
  </si>
  <si>
    <t>Help! Just need .0002 BTC to complete transaction!</t>
  </si>
  <si>
    <t>Hello i am short .0002 BTC for this one transaction. The person I buy BTC from has went a-wall.. :/ Can someone be so kind to send $.05 to this address: 17bXQtk4nntksttC3E72kqVgeEP94UXwN3Thank You</t>
  </si>
  <si>
    <t>http://ift.tt/1K4gXmq</t>
  </si>
  <si>
    <t>RainBTC</t>
  </si>
  <si>
    <t>Money by a band called Peace</t>
  </si>
  <si>
    <t>First stanza mentions bitcoin. This band came up as a new album on my Tidal music app.</t>
  </si>
  <si>
    <t>http://ift.tt/1K4gVea</t>
  </si>
  <si>
    <t>March 02, 2015 at 01:25AM</t>
  </si>
  <si>
    <t>These 4 groups promise increased stability for Bitcoin in 2015</t>
  </si>
  <si>
    <t>http://ift.tt/1K41gM0</t>
  </si>
  <si>
    <t>http://ift.tt/1K4gVeg</t>
  </si>
  <si>
    <t>March 02, 2015 at 01:22AM</t>
  </si>
  <si>
    <t>bitcartel</t>
  </si>
  <si>
    <t>Attach text messages and files to any Bitcoin transaction using OP_RETURN</t>
  </si>
  <si>
    <t>http://ift.tt/1aHItX0</t>
  </si>
  <si>
    <t>http://ift.tt/1DGBMht</t>
  </si>
  <si>
    <t>March 02, 2015 at 01:14AM</t>
  </si>
  <si>
    <t>adamavfc</t>
  </si>
  <si>
    <t>Samsung Pay takes on Apple Pay as mobile payments war heats up</t>
  </si>
  <si>
    <t>http://ift.tt/1aHz29W</t>
  </si>
  <si>
    <t>http://ift.tt/1M1eXZG</t>
  </si>
  <si>
    <t>March 02, 2015 at 02:02AM</t>
  </si>
  <si>
    <t>mrvane</t>
  </si>
  <si>
    <t>I challenged my non-bitcoin brother (19), who will make the most money in a week. Please read inside!</t>
  </si>
  <si>
    <t>(Sorry for any mistaked, not a native english speaker) My 19 yr old brother is, and has been sceptical about bitcoin since i got into it. He always tells me: "It's not in your bankaccount, so it's not money." I told him it is money, because you can go online and buy almost anything with bitcoin you want right now.So i challenged him. The one who can make the most money this week, will get 10% of his earnings from the loser. So now i need bitcoin jobs!My brother works in a supermarket, average of 45$ a week. I bet i can easily beat that!You can ask me to do anything!My pros:Can work fairly well with photoshop and illustrator.Can translate to dutch.Can draw funny things on my whiteboard right now (including the amazing colors red, blue and black!)I will do anything on a request, if you help me to the 50$ goal! Just shoot me a pm.</t>
  </si>
  <si>
    <t>http://ift.tt/1aHSJyp</t>
  </si>
  <si>
    <t>March 02, 2015 at 01:55AM</t>
  </si>
  <si>
    <t>dogeqrcode</t>
  </si>
  <si>
    <t>Coins4Pleasure.com - ONLY accepting BitCoins for live streaming shows :)</t>
  </si>
  <si>
    <t>http://ift.tt/1v6jw0n</t>
  </si>
  <si>
    <t>http://ift.tt/1DqPRgk</t>
  </si>
  <si>
    <t>March 02, 2015 at 01:54AM</t>
  </si>
  <si>
    <t>acharkin</t>
  </si>
  <si>
    <t>Janssens and Harper Elected to Bitcoin Foundation Board after Controversial Election Process</t>
  </si>
  <si>
    <t>http://ift.tt/18d7lE5</t>
  </si>
  <si>
    <t>http://ift.tt/1BtYeLr</t>
  </si>
  <si>
    <t>March 02, 2015 at 02:20AM</t>
  </si>
  <si>
    <t>virgojeep</t>
  </si>
  <si>
    <t>401k in bitcoin?</t>
  </si>
  <si>
    <t>Is there any way to have my 401K contributions go into bitcoin in some form or another?</t>
  </si>
  <si>
    <t>http://ift.tt/1AYlUWp</t>
  </si>
  <si>
    <t>March 02, 2015 at 02:37AM</t>
  </si>
  <si>
    <t>The paper wallet page on Bitcoin wiki is back!</t>
  </si>
  <si>
    <t>http://ift.tt/1ALbUkJ</t>
  </si>
  <si>
    <t>http://ift.tt/1wF6ZfY</t>
  </si>
  <si>
    <t>March 02, 2015 at 02:48AM</t>
  </si>
  <si>
    <t>salgraz</t>
  </si>
  <si>
    <t>Fastest Way To Buy Bitcoins?</t>
  </si>
  <si>
    <t>I've been trying to buy some bitcoins for the past two days. I've been to Local Bitcoins and I'm in the process of linking my bank account...but is there a faster way? I think it would be easier if I could just use my debit card somehow.</t>
  </si>
  <si>
    <t>http://ift.tt/1ALe5ES</t>
  </si>
  <si>
    <t>March 02, 2015 at 02:43AM</t>
  </si>
  <si>
    <t>torresrivera</t>
  </si>
  <si>
    <t>Traveling with Bitcoin</t>
  </si>
  <si>
    <t>I want to do some traveling to multiple countries &amp; am trying to figure out what would be the easiest &amp; the most cost effective when it comes to dealing with foreign currencies.Is it just easier to purchase currency before or after arriving in a new country through exchange services and/or banks? Or purchasing Bitcoins, using it, or converting it to local currency?</t>
  </si>
  <si>
    <t>http://ift.tt/1aI1Oay</t>
  </si>
  <si>
    <t>March 02, 2015 at 03:05AM</t>
  </si>
  <si>
    <t>yurirush</t>
  </si>
  <si>
    <t>First Person To Guess Which Legacy ASIC Miner is in the Picture Gets a 0.02 Tip</t>
  </si>
  <si>
    <t>http://ift.tt/18BIGKN</t>
  </si>
  <si>
    <t>http://ift.tt/1AswJwt</t>
  </si>
  <si>
    <t>March 02, 2015 at 03:51AM</t>
  </si>
  <si>
    <t>olivercarding</t>
  </si>
  <si>
    <t>The Best Sites To Buy PC Games With Bitcoin On The Cheap</t>
  </si>
  <si>
    <t>http://ift.tt/1ALrdJW</t>
  </si>
  <si>
    <t>http://ift.tt/1wFsRrr</t>
  </si>
  <si>
    <t>JapanCrate: Buy Japanese Sweets With Bitcoin</t>
  </si>
  <si>
    <t>http://ift.tt/1ALrgWm</t>
  </si>
  <si>
    <t>http://ift.tt/1ALrflb</t>
  </si>
  <si>
    <t>March 02, 2015 at 03:47AM</t>
  </si>
  <si>
    <t>mahrens917</t>
  </si>
  <si>
    <t>Bitcoin Investment Trust Gets Finra’s OK to Become Public Bitcoin Fund</t>
  </si>
  <si>
    <t>http://ift.tt/1ALqPeA</t>
  </si>
  <si>
    <t>http://ift.tt/1wFshtS</t>
  </si>
  <si>
    <t>HostFat</t>
  </si>
  <si>
    <t>March 1st 2015 Block Maker Statistics - Chinese pools control more than half the network</t>
  </si>
  <si>
    <t>http://ift.tt/1zQyzId</t>
  </si>
  <si>
    <t>http://ift.tt/1E7pVvy</t>
  </si>
  <si>
    <t>March 02, 2015 at 03:44AM</t>
  </si>
  <si>
    <t>Companies And Bitcoin : What Not To Do</t>
  </si>
  <si>
    <t>http://ift.tt/1wFshKe</t>
  </si>
  <si>
    <t>http://ift.tt/1ALq9pA</t>
  </si>
  <si>
    <t>March 02, 2015 at 03:35AM</t>
  </si>
  <si>
    <t>Nathan2055</t>
  </si>
  <si>
    <t>Please stop with all of this drama on the wiki</t>
  </si>
  <si>
    <t>Paper wallets (especially with BIP38) are NOT insecure (at least no more so than the other forms of backup that have been recommend by Luke-Jr).Saying address reuse is the main problem is ridiculous too, because that's a general problem with Bitcoin itself. I could easily make a single address in Bitcoin Core and use it for all my transactions.If the admins on the Bitcoin Wiki aren't going to do something to stop this edit war, then I think we as a community need to break off and start a new wiki. The wiki is the main place for new users to get info on Bitcoin, and including misinformation or information that is only relevant to one person (Luke-Jr) is counter-intuitive to that purpose.Finally, please stop flaming just because this guy is a Christian. It has nothing to do with the stuff that he has been doing and is just simple trolling.</t>
  </si>
  <si>
    <t>http://ift.tt/1AsDaj9</t>
  </si>
  <si>
    <t>March 02, 2015 at 04:08AM</t>
  </si>
  <si>
    <t>BitcoinTR</t>
  </si>
  <si>
    <t>Apple opened a page for pictures that captured via iPhone 6, one of them from Satoshi..</t>
  </si>
  <si>
    <t>http://ift.tt/1E7axh2 by Satoshi in Tokyo, Japan10th photo.</t>
  </si>
  <si>
    <t>http://ift.tt/1wFy6HK</t>
  </si>
  <si>
    <t>March 02, 2015 at 04:00AM</t>
  </si>
  <si>
    <t>thouliha</t>
  </si>
  <si>
    <t>I'm planning on building an open-source, decentralized market place like OpenBazaar. What would be your favorite features/wants for it?</t>
  </si>
  <si>
    <t>Hey all, I'm a dev, looking for another good bitcoin project to occupy my time.Before I get started, I'd like you guys' input for some ideas or features you'd like to see in a decentralized, open-source marketplace.Lets aim big, like amazon/ebay features-wise.Thanks for any/all ideas in advance.My most recent project is Bitmerchant .</t>
  </si>
  <si>
    <t>http://ift.tt/1BujpgD</t>
  </si>
  <si>
    <t>March 02, 2015 at 03:59AM</t>
  </si>
  <si>
    <t>haakon</t>
  </si>
  <si>
    <t>http://ift.tt/1Drk0w3</t>
  </si>
  <si>
    <t>http://ift.tt/1BujrFg</t>
  </si>
  <si>
    <t>March 02, 2015 at 04:23AM</t>
  </si>
  <si>
    <t>bitcoinware</t>
  </si>
  <si>
    <t>BitcoinWare - Exclusive 10% VIP Weekend Discount - AntMiner U3 back In Stock Now!</t>
  </si>
  <si>
    <t>http://ift.tt/1vPhMcc</t>
  </si>
  <si>
    <t>http://ift.tt/1GE4rEL</t>
  </si>
  <si>
    <t>March 02, 2015 at 04:13AM</t>
  </si>
  <si>
    <t>The BerkshireHathaway v Bitcoin bet resolves in 2 weeks. One Berkshire share is currently worth approx 900 bitcoins, which is a little under 600btc above the point it needed to be to win.</t>
  </si>
  <si>
    <t>http://ift.tt/17nhpKC</t>
  </si>
  <si>
    <t>http://ift.tt/18BSV1E</t>
  </si>
  <si>
    <t>March 02, 2015 at 04:43AM</t>
  </si>
  <si>
    <t>pcvcolin</t>
  </si>
  <si>
    <t>Election results, um, non-results: BTC Foundation</t>
  </si>
  <si>
    <t>http://ift.tt/1ALCcDl</t>
  </si>
  <si>
    <t>http://ift.tt/1DrupIc</t>
  </si>
  <si>
    <t>March 02, 2015 at 04:31AM</t>
  </si>
  <si>
    <t>Paltry_Digger</t>
  </si>
  <si>
    <t>What's so bad about Coinbase?</t>
  </si>
  <si>
    <t>I'm pretty new to bitcoin, and I am wondering if I should keep mine in Coinbase. What is it about Coinbase that people don't like, and should I transfer my money to somewhere else like circle.com?</t>
  </si>
  <si>
    <t>http://ift.tt/1Drrz5W</t>
  </si>
  <si>
    <t>flibbrMarketplace</t>
  </si>
  <si>
    <t>Bitcoin Investment Trust gets Finra’s OK to become first public bitcoin fund</t>
  </si>
  <si>
    <t>http://ift.tt/1DrrC1s</t>
  </si>
  <si>
    <t>http://ift.tt/1DrrC1u</t>
  </si>
  <si>
    <t>March 02, 2015 at 05:20AM</t>
  </si>
  <si>
    <t>advENTuretimez</t>
  </si>
  <si>
    <t>Android app/widget</t>
  </si>
  <si>
    <t>I'm looking for an app for android that has a bitcoin to usd widget. Nothing too fancy, just a basic widget that would refresh when you tap it. Does anyone know of one?Thanks in advance.</t>
  </si>
  <si>
    <t>http://ift.tt/1AYSYhb</t>
  </si>
  <si>
    <t>March 02, 2015 at 05:16AM</t>
  </si>
  <si>
    <t>hakunamatata30</t>
  </si>
  <si>
    <t>The Bitcoin Challenge : So you think you know about bitcoin ?</t>
  </si>
  <si>
    <t>Hi,Inviting you to participate in the bitcoin quiz and win bitcoins.Details: http://ift.tt/1AYSZSm Link: http://ift.tt/18C4LIV SatoshiQuiz (http://ift.tt/1zH6kLu)</t>
  </si>
  <si>
    <t>http://ift.tt/17IPNjl</t>
  </si>
  <si>
    <t>March 02, 2015 at 05:15AM</t>
  </si>
  <si>
    <t>coinvalidationllc</t>
  </si>
  <si>
    <t>ELI5 what's the difference between buying Bitcoin and investing in a Bitcoin Investment Trust</t>
  </si>
  <si>
    <t>http://ift.tt/1K4XoKH</t>
  </si>
  <si>
    <t>March 02, 2015 at 05:37AM</t>
  </si>
  <si>
    <t>Matadoer</t>
  </si>
  <si>
    <t>We're building a cryptocurrency community, help us build the Bitcoin section!</t>
  </si>
  <si>
    <t>http://ift.tt/1FLoDDt</t>
  </si>
  <si>
    <t>http://ift.tt/1DrHrp4</t>
  </si>
  <si>
    <t>March 02, 2015 at 05:51AM</t>
  </si>
  <si>
    <t>WestChi</t>
  </si>
  <si>
    <t>Scrypt.CC Releases a New Beta</t>
  </si>
  <si>
    <t>http://ift.tt/18CbaUw</t>
  </si>
  <si>
    <t>http://ift.tt/1At0ZXW</t>
  </si>
  <si>
    <t>shesek1</t>
  </si>
  <si>
    <t>Bitrated: adding consumer protection to bitcoin transaction</t>
  </si>
  <si>
    <t>http://ift.tt/1wG3Hcj</t>
  </si>
  <si>
    <t>http://ift.tt/18CaAGr</t>
  </si>
  <si>
    <t>March 02, 2015 at 05:46AM</t>
  </si>
  <si>
    <t>PGerbil</t>
  </si>
  <si>
    <t>Wallet Advice Please - Electrum</t>
  </si>
  <si>
    <t>Hello Bitcoiners!I am quite new bitcoin and am still learning about wallets. I currently have web wallets with coinbase, Circle, and blockchain.info. Since I have recently been unable to access my blockchain.info wallet (after entering my "identifier" I am taken to a blank page), I figured it is time to take control of my BTC. Is blockchain.info known to be unreliable?I reviewed the recommendations on bitcoin.org and chose to download Electrum on my Windows laptop. I understand that if I were to lose my laptop, I'd be able to recover my wallet by downloading Electrum on another computer and entering my 12 word seed. What would happen if the Electrum website disappeared? Would my electrum wallet still work? Would I be able to recover my wallet with my 12 word seed if I did not have the Electrum program?When setting Electrum up, I was a bit concerned that it asked me to type my 12 word seed into the program since I've heard about key-logging malware. Am I being overly paranoid?Regards,PGerbil</t>
  </si>
  <si>
    <t>http://ift.tt/1M27KIP</t>
  </si>
  <si>
    <t>March 02, 2015 at 05:41AM</t>
  </si>
  <si>
    <t>primaldrew</t>
  </si>
  <si>
    <t>$1 a week I'd gladly pay, won't you please accept my bitcoin today?</t>
  </si>
  <si>
    <t>http://ift.tt/1wG0n0I</t>
  </si>
  <si>
    <t>http://ift.tt/1AYWyYs</t>
  </si>
  <si>
    <t>March 02, 2015 at 06:13AM</t>
  </si>
  <si>
    <t>luigi_fan</t>
  </si>
  <si>
    <t>Andreas Antonopoulos' latest interview with Walid Darab</t>
  </si>
  <si>
    <t>http://ift.tt/1CfbQf1</t>
  </si>
  <si>
    <t>http://ift.tt/1AZ2X60</t>
  </si>
  <si>
    <t>March 02, 2015 at 06:12AM</t>
  </si>
  <si>
    <t>AliBongo88</t>
  </si>
  <si>
    <t>BITCOIN PRICE JUMP (LIVE)</t>
  </si>
  <si>
    <t>http://ift.tt/18Cehfl</t>
  </si>
  <si>
    <t>http://ift.tt/18Cehfj</t>
  </si>
  <si>
    <t>March 02, 2015 at 06:02AM</t>
  </si>
  <si>
    <t>camelcamel1515</t>
  </si>
  <si>
    <t>Could someone recommend a good live online poker website for BTC?</t>
  </si>
  <si>
    <t>Infiniti poker seemed like a sure bet but I can't get it working.</t>
  </si>
  <si>
    <t>http://ift.tt/1G8kgGj</t>
  </si>
  <si>
    <t>March 02, 2015 at 06:47AM</t>
  </si>
  <si>
    <t>nigel_doge</t>
  </si>
  <si>
    <t>A licensed Bitcoin exchange, with fast UK deposits? Win!</t>
  </si>
  <si>
    <t>http://redd.it/2xh90j</t>
  </si>
  <si>
    <t>http://ift.tt/1AM1CRo</t>
  </si>
  <si>
    <t>March 02, 2015 at 06:41AM</t>
  </si>
  <si>
    <t>Selling my book for tips using tiphound, grab a copy of "The End" for only a tip</t>
  </si>
  <si>
    <t>http://ift.tt/1wGiOm3</t>
  </si>
  <si>
    <t>http://ift.tt/1AtaGpg</t>
  </si>
  <si>
    <t>March 02, 2015 at 06:40AM</t>
  </si>
  <si>
    <t>Bidofthis</t>
  </si>
  <si>
    <t>NSF Award #1455859 - Private Digital Currencies and Closed Payment Communities: Law, Regulation and Financial Exclusion After Bitcoin</t>
  </si>
  <si>
    <t>http://ift.tt/1GErhMz</t>
  </si>
  <si>
    <t>http://ift.tt/1vPKYA2</t>
  </si>
  <si>
    <t>Will Samsung Pay support Bitcoin ?</t>
  </si>
  <si>
    <t>I just want to know, will Samsung Pay support Bitcoin? Any ideas?</t>
  </si>
  <si>
    <t>http://ift.tt/1vPKYQo</t>
  </si>
  <si>
    <t>March 02, 2015 at 06:20AM</t>
  </si>
  <si>
    <t>Alchemy333</t>
  </si>
  <si>
    <t>And they say Bitcoin is unsafe. What do you call this?</t>
  </si>
  <si>
    <t>http://ift.tt/18CgcjX</t>
  </si>
  <si>
    <t>http://ift.tt/1vPH9KZ</t>
  </si>
  <si>
    <t>March 02, 2015 at 06:19AM</t>
  </si>
  <si>
    <t>therealhulkman</t>
  </si>
  <si>
    <t>Problems after updating Armory to 9.3</t>
  </si>
  <si>
    <t>After I updated my Bitcoin Armory client to 9.3 I have been unable to get connected. I tried reverting back to 9.2.3 and reverted Bitcoin Core back to 9.3 but every time I attempt to run Armory Bitcoin core crashed and it tells me armory is then offline. Has anyone else had issues after updating? Can I open my backed up armory wallet elsewhere?</t>
  </si>
  <si>
    <t>http://ift.tt/1vPGFo6</t>
  </si>
  <si>
    <t>March 02, 2015 at 06:58AM</t>
  </si>
  <si>
    <t>anarkhosy</t>
  </si>
  <si>
    <t>How could there be a decentralized p2p btc loans, and what would one marketplace look like?</t>
  </si>
  <si>
    <t>http://ift.tt/18ecnjJ</t>
  </si>
  <si>
    <t>March 02, 2015 at 07:25AM</t>
  </si>
  <si>
    <t>mofetti507</t>
  </si>
  <si>
    <t>Ufun Dominators The Movement | Utoken Millionaires Imagine The Possibili...</t>
  </si>
  <si>
    <t>http://ift.tt/1E7SzuR</t>
  </si>
  <si>
    <t>http://ift.tt/1E7SzuT</t>
  </si>
  <si>
    <t>March 02, 2015 at 07:18AM</t>
  </si>
  <si>
    <t>JosiahCoinsetter</t>
  </si>
  <si>
    <t>Bitcoin Investment Trust is now the the first regulated investment vehicle that allows FIs and individual investors to get exposure to bitcoin... Huge Congrats to the BIT team and Barry for all their hard work!! This is a big deal people</t>
  </si>
  <si>
    <t>http://ift.tt/1EZckTW</t>
  </si>
  <si>
    <t>http://ift.tt/1N6Ahys</t>
  </si>
  <si>
    <t>March 02, 2015 at 07:17AM</t>
  </si>
  <si>
    <t>bitcoinbravo</t>
  </si>
  <si>
    <t>LIVE BTC Trader Talk Action on WhaleClub TeamSpeak</t>
  </si>
  <si>
    <t>We are a collection of Bitcoin traders from around the world (240 users) who actively trade Bitcoin all day everyday analyzing charts &amp; market moving events -- the channel is an unfiltered &amp; raw experience of pure trader emotions during the wild crypto swingsTo download TeamSpeak, go here; http://ift.tt/1pWNtYT connect to TeamSpeak enter server: ts.whaleclub.coTo connect, once you download; open teamspeak and go -&gt; connections (top left nav) -&gt; connect -&gt; and put in the server address, "ts.whaleclub.co" .. put in a nickname then just press connectFor those don't want to download TeamSpeak here is a LIVE stream http://ift.tt/1Czxn0c are welcome.</t>
  </si>
  <si>
    <t>http://ift.tt/1N6AiCr</t>
  </si>
  <si>
    <t>March 02, 2015 at 07:58AM</t>
  </si>
  <si>
    <t>Bspendcom</t>
  </si>
  <si>
    <t>Second Thai BTM (Bitcoin ATM) operational! Brought by EasyBit, Bspend.com and Chitbeer</t>
  </si>
  <si>
    <t>http://ift.tt/1Dsg5iH</t>
  </si>
  <si>
    <t>http://ift.tt/1Dsg5iC</t>
  </si>
  <si>
    <t>March 02, 2015 at 07:55AM</t>
  </si>
  <si>
    <t>Guitarbits</t>
  </si>
  <si>
    <t>Data Security Is Becoming the Sparkle in Bitcoin</t>
  </si>
  <si>
    <t>http://ift.tt/1Dsg8uK</t>
  </si>
  <si>
    <t>http://ift.tt/18CvQvA</t>
  </si>
  <si>
    <t>March 02, 2015 at 08:31AM</t>
  </si>
  <si>
    <t>Augur, Predictive Marketplace on Bitcoin's Blockchain Technology</t>
  </si>
  <si>
    <t>http://ift.tt/1wGMjUI</t>
  </si>
  <si>
    <t>http://ift.tt/1G8PRYt</t>
  </si>
  <si>
    <t>March 02, 2015 at 08:26AM</t>
  </si>
  <si>
    <t>Leetcoin has enabled TF2 and CS (CS:GO is still in "Coming soon!")</t>
  </si>
  <si>
    <t>http://ift.tt/1pWTibc</t>
  </si>
  <si>
    <t>http://ift.tt/1DsmDxL</t>
  </si>
  <si>
    <t>March 02, 2015 at 08:20AM</t>
  </si>
  <si>
    <t>Who Brings it? We have Olivier Janssens &amp;amp; Jim Harper.</t>
  </si>
  <si>
    <t>So let redditors tell the world what Olivier and Jim each bring to the table and what they expect to see happen to the Bitcoin Foundation. Also, are they good for the Bitcoin price or not? Why?</t>
  </si>
  <si>
    <t>http://ift.tt/1DHEFyp</t>
  </si>
  <si>
    <t>March 02, 2015 at 08:50AM</t>
  </si>
  <si>
    <t>kevinmhealy</t>
  </si>
  <si>
    <t>Can someone please make this? (An offline paper wallet printer.)</t>
  </si>
  <si>
    <t>http://ift.tt/18CFQVK</t>
  </si>
  <si>
    <t>http://ift.tt/1AtxEg4</t>
  </si>
  <si>
    <t>March 02, 2015 at 08:46AM</t>
  </si>
  <si>
    <t>Link-</t>
  </si>
  <si>
    <t>Is it too late for bitcoin cloud-mining to be profitable?</t>
  </si>
  <si>
    <t>http://ift.tt/1E7VYLV</t>
  </si>
  <si>
    <t>http://ift.tt/1zR1JXY</t>
  </si>
  <si>
    <t>March 02, 2015 at 08:45AM</t>
  </si>
  <si>
    <t>Papa_Fratelli</t>
  </si>
  <si>
    <t>Exclusive Interview with Andreas Antonopoulos at O'Reilly Media Radar Su...</t>
  </si>
  <si>
    <t>http://ift.tt/1zR1I6m</t>
  </si>
  <si>
    <t>http://ift.tt/18ewZZ6</t>
  </si>
  <si>
    <t>March 02, 2015 at 08:39AM</t>
  </si>
  <si>
    <t>darphdigger</t>
  </si>
  <si>
    <t>For the first time since Aug 10th, the weekly MACD has a confirmed green candle.</t>
  </si>
  <si>
    <t>http://ift.tt/1zwWETv</t>
  </si>
  <si>
    <t>http://ift.tt/1G8S46c</t>
  </si>
  <si>
    <t>March 02, 2015 at 09:12AM</t>
  </si>
  <si>
    <t>chuckymcgee</t>
  </si>
  <si>
    <t>BusinessTown! Cryptocurrency Expert meets Richard Scarry [humor]</t>
  </si>
  <si>
    <t>http://ift.tt/1yYYKzq</t>
  </si>
  <si>
    <t>http://ift.tt/1BP6Fmr</t>
  </si>
  <si>
    <t>March 02, 2015 at 09:21AM</t>
  </si>
  <si>
    <t>bitcoinlocalcoin</t>
  </si>
  <si>
    <t>How would I go about raising capital for blockchain/smart contract venture? Serious suggestions only please.</t>
  </si>
  <si>
    <t>Hello folks,Any suggestions on how to start reaching out to investors and interested parties to raise capital for implementation of blockchain/smart contract framework for financial products.We are team of IT and Business Analysts professionals with 20+ experience in financial industry with deep subject matter expertise of all operational aspects.We understand blockchain and looked into various smart contract frameworks, and we have mapped out pretty cool and revolutionary concept for the industry to use.Question: what is the best way to reach out to investors? If anyone has first hand experience - we would love to hear iy. We never did fund raising - so any bit of (satoshi :)) advice helps.Thank you in advance!</t>
  </si>
  <si>
    <t>http://ift.tt/18CLdEz</t>
  </si>
  <si>
    <t>March 02, 2015 at 09:48AM</t>
  </si>
  <si>
    <t>wonderloops</t>
  </si>
  <si>
    <t>Darkside of Bitcoin: Bitcoin advocate Bruce Weiner funds terrorist group ISIS via Twitter using Changetip.</t>
  </si>
  <si>
    <t>http://ift.tt/1BvpnO1</t>
  </si>
  <si>
    <t>http://ift.tt/1DsELYi</t>
  </si>
  <si>
    <t>March 02, 2015 at 09:39AM</t>
  </si>
  <si>
    <t>Future_Prophecy</t>
  </si>
  <si>
    <t>Silbert's BIT To Trade On Pink Sheets</t>
  </si>
  <si>
    <t>http://ift.tt/1DrIjtH</t>
  </si>
  <si>
    <t>http://ift.tt/1AMEbqS</t>
  </si>
  <si>
    <t>March 02, 2015 at 09:37AM</t>
  </si>
  <si>
    <t>BosDoge</t>
  </si>
  <si>
    <t>SanDisk Stuffs 200GB Into a MicroSD Card For Your Phone...</t>
  </si>
  <si>
    <t>http://ift.tt/1DH20R2</t>
  </si>
  <si>
    <t>http://ift.tt/1BvnGAq</t>
  </si>
  <si>
    <t>March 02, 2015 at 10:02AM</t>
  </si>
  <si>
    <t>agoracomm</t>
  </si>
  <si>
    <t>Agora Commodities has rebranded! We're now known as Veldt Gold. Only the name has changed. Our great customer service, prices, and fast shipping are still the same! What is Veldt? The Veldt is a story about becoming enslaved in a virtual world. The goal is peaceful co-existence with technology.</t>
  </si>
  <si>
    <t>https://veldtgold.com</t>
  </si>
  <si>
    <t>http://ift.tt/18CRi3I</t>
  </si>
  <si>
    <t>March 02, 2015 at 10:00AM</t>
  </si>
  <si>
    <t>Ohheyallen2</t>
  </si>
  <si>
    <t>How to advertise the fact that you accept bitcoins?</t>
  </si>
  <si>
    <t>Okay, so I use Shopify and I've set up merchant accounts with Coinbase and GoCoin...How do I advertise the fact that we accept Bitcoin payments?We have the Bitcoin accepted logo at the bottom of our site along with the normal credit cards accept logos.I was curious if there are any useful directories to be listed in promoting the fact that we accept Bitcoins.Thanks!</t>
  </si>
  <si>
    <t>http://ift.tt/1AtJjvs</t>
  </si>
  <si>
    <t>March 02, 2015 at 09:49AM</t>
  </si>
  <si>
    <t>olliec420</t>
  </si>
  <si>
    <t>Nice write up on bitcoin in Yachting magazine.</t>
  </si>
  <si>
    <t>http://ift.tt/1vv3ptB</t>
  </si>
  <si>
    <t>http://ift.tt/18eJrs4</t>
  </si>
  <si>
    <t>March 02, 2015 at 10:17AM</t>
  </si>
  <si>
    <t>newhampshire22</t>
  </si>
  <si>
    <t>Episode 93 – Router Back Doors and Net Neutrality</t>
  </si>
  <si>
    <t>http://ift.tt/1N6YaG9</t>
  </si>
  <si>
    <t>http://ift.tt/18eO7y3</t>
  </si>
  <si>
    <t>AdamCox9</t>
  </si>
  <si>
    <t>A Bitcoin Full Node Server</t>
  </si>
  <si>
    <t>http://23.253.119.84/</t>
  </si>
  <si>
    <t>http://ift.tt/1FM6h5j</t>
  </si>
  <si>
    <t>March 02, 2015 at 10:15AM</t>
  </si>
  <si>
    <t>blockunchained</t>
  </si>
  <si>
    <t>Financial Bitcoin Weekly Roundup - 1st March 2015</t>
  </si>
  <si>
    <t>http://ift.tt/1BvvyBH</t>
  </si>
  <si>
    <t>http://ift.tt/1AtMnrm</t>
  </si>
  <si>
    <t>March 02, 2015 at 10:41AM</t>
  </si>
  <si>
    <t>bubbasparse</t>
  </si>
  <si>
    <t>http://ift.tt/1E8ngA6</t>
  </si>
  <si>
    <t>http://ift.tt/1E8nfw9</t>
  </si>
  <si>
    <t>Looking for an article: Bitcoin is the economic singularity.</t>
  </si>
  <si>
    <t>It was posted at http://ift.tt/1hE51JU but has since been removed. I tried the wayback machine but it doesn't have any working copies. If I remember correctly it was the article written by a guy that calculated and predicted the boom and bust cycles of bitcoin way before they played out. Does anyone have a copy of this article they can share?</t>
  </si>
  <si>
    <t>http://ift.tt/1GF1Zhc</t>
  </si>
  <si>
    <t>March 02, 2015 at 10:51AM</t>
  </si>
  <si>
    <t>bitcoinaholic</t>
  </si>
  <si>
    <t>Follow the Cycles on Twitter: "Watch #bitcoin advance in price as Euro slowly collapses. The perfect inverse relationship to unfold into April 2015. #eurozone"</t>
  </si>
  <si>
    <t>http://ift.tt/18CZh0D</t>
  </si>
  <si>
    <t>http://ift.tt/1wHkJqw</t>
  </si>
  <si>
    <t>March 02, 2015 at 11:26AM</t>
  </si>
  <si>
    <t>Anenome5</t>
  </si>
  <si>
    <t>Something Satoshi Nakamoto understood when he created bitcoin, from Nobel-prize winning economist F.A. Hayek</t>
  </si>
  <si>
    <t>http://ift.tt/1vQG6KQ</t>
  </si>
  <si>
    <t>http://ift.tt/1EZDOZM</t>
  </si>
  <si>
    <t>March 02, 2015 at 11:25AM</t>
  </si>
  <si>
    <t>leram84</t>
  </si>
  <si>
    <t>Has anyone withdrawn usd from bter?</t>
  </si>
  <si>
    <t>Am i correct in assuming you can only withdraw usd if you had usd stored there? In other words, you can't withdraw the usd value of whatever other alt coin you had on the exchange. right?</t>
  </si>
  <si>
    <t>http://ift.tt/1AN0MDQ</t>
  </si>
  <si>
    <t>March 02, 2015 at 11:19AM</t>
  </si>
  <si>
    <t>knight222</t>
  </si>
  <si>
    <t>Sony Music projects flat revenues for 2015</t>
  </si>
  <si>
    <t>http://ift.tt/1DnYWXi</t>
  </si>
  <si>
    <t>http://ift.tt/1AMZV67</t>
  </si>
  <si>
    <t>paycoinpoker</t>
  </si>
  <si>
    <t>BEST POKER SITE FOR CRYPTO CURRENCY?</t>
  </si>
  <si>
    <t>Now Accepting XPY/BTC/LTC/DOGE/DRK/REDD As Deposit Methods.Fast Payouts Great Bonuses 24/7 Freeroll TournamentsNew Player Deposit Bonus Up to 25 XPY (25% of Initial Deposit)Please send a screen shot of your initial deposit to paycoinpoker@gmail.com to receive the deposit bonus. Must Play 400 Raked Hands before Bonus Chips can be withdrawn.Come join the Fastest Growing Crypto Poker Site Today and Win BIG!http://ift.tt/1FMejLq</t>
  </si>
  <si>
    <t>http://ift.tt/1zxmWoK</t>
  </si>
  <si>
    <t>March 02, 2015 at 11:17AM</t>
  </si>
  <si>
    <t>SCHULMAN | A Deeper Look At Bitcoin - Cornell Daily Sun</t>
  </si>
  <si>
    <t>http://ift.tt/1M2Eba4</t>
  </si>
  <si>
    <t>http://ift.tt/1FMdoL8</t>
  </si>
  <si>
    <t>March 02, 2015 at 11:16AM</t>
  </si>
  <si>
    <t>Bitcoin Poker Update: Seals with Clubs Relaunches as SwCPoker</t>
  </si>
  <si>
    <t>http://ift.tt/1FLDldH</t>
  </si>
  <si>
    <t>http://ift.tt/1AMYTam</t>
  </si>
  <si>
    <t>March 02, 2015 at 11:13AM</t>
  </si>
  <si>
    <t>-XB-</t>
  </si>
  <si>
    <t>Robocoin named in lawsuit for ripping off proprietary self-service KYC registration technology</t>
  </si>
  <si>
    <t>http://ift.tt/1AMYTqG</t>
  </si>
  <si>
    <t>http://ift.tt/18D24Hf</t>
  </si>
  <si>
    <t>March 02, 2015 at 11:07AM</t>
  </si>
  <si>
    <t>MarshallHayner</t>
  </si>
  <si>
    <t>Let's convince Paylease.com to accept Bitcoin!</t>
  </si>
  <si>
    <t>http://ift.tt/1DsYtmK</t>
  </si>
  <si>
    <t>http://ift.tt/1BvEG9F</t>
  </si>
  <si>
    <t>March 02, 2015 at 11:52AM</t>
  </si>
  <si>
    <t>BitcoinDreamland</t>
  </si>
  <si>
    <t>The 6 Stages of Bitcoin Enlightenment</t>
  </si>
  <si>
    <t>Multiple individuals in the Bitcoin space have described a process of initial dismissal of crypto-currencies only to later become thought leaders for the community. In my opinion, here are the progressive stages to Bitcoin enlightenment:Denial/DismissalSkepticismCuriositySelf-Study (and new conceptual understanding of the perils of the fiat system)AwakeningEvangelism</t>
  </si>
  <si>
    <t>http://ift.tt/1zRjaYq</t>
  </si>
  <si>
    <t>March 02, 2015 at 11:50AM</t>
  </si>
  <si>
    <t>cotycrg</t>
  </si>
  <si>
    <t>Arielle Lotto - a simple weekly bitcoin lottery that never touches fiat. Everything end to end is done in bitcoin only! Any suggestions?</t>
  </si>
  <si>
    <t>http://ift.tt/1E8gdJe</t>
  </si>
  <si>
    <t>http://ift.tt/1E8gdJg</t>
  </si>
  <si>
    <t>March 02, 2015 at 11:47AM</t>
  </si>
  <si>
    <t>Bitproof:Idea certification in the bitcoin blockchain</t>
  </si>
  <si>
    <t>https://bitproof.io/</t>
  </si>
  <si>
    <t>http://ift.tt/1K6f8Wa</t>
  </si>
  <si>
    <t>March 02, 2015 at 11:36AM</t>
  </si>
  <si>
    <t>east89west</t>
  </si>
  <si>
    <t>Been Here 2 Years. Not Once Have I Heard This Possible Application of Bitcoin Mentioned..</t>
  </si>
  <si>
    <t>Virtual Reality! I didn't think things would speed up in the VR world so fast, but it looks like they are. Check out this article and the promo video:http://ift.tt/1E8gegs if bitcoin's first true 'killer app' is in virtual reality? A digital currency to exist in a digital realm. Think 'Second Life' or even 'GTA' style VR experiences. A digital currency like bitcoin could he applied in yet unimaginable ways in VR. I'm lost for words just thinking of the possibilities. Granted I might be over thinking things, but even a niche penetration into something that will undoubtedly become a global phenomenon in the next decade (virtual AND augmented reality) would he a HUGEEE success. Certainly current payment systems could be integrated, however this is what digital currency was made for!TL;DR: Monetization opportunities inside of VR environments WILL be created, it is only a matter of time. Crypto WILL be a part of this evolution. The only questions are: (A.) how long will this take, &amp; (B.) how great will it's usage/effect be</t>
  </si>
  <si>
    <t>http://ift.tt/1M3a6XR</t>
  </si>
  <si>
    <t>March 02, 2015 at 11:58AM</t>
  </si>
  <si>
    <t>Do Cryptocurrencies Such as Bitcoin Have a Future?</t>
  </si>
  <si>
    <t>http://ift.tt/1EEeydr</t>
  </si>
  <si>
    <t>http://ift.tt/1zRjPc6</t>
  </si>
  <si>
    <t>March 02, 2015 at 11:54AM</t>
  </si>
  <si>
    <t>spivey378</t>
  </si>
  <si>
    <t>BitcoinForMiles.com Opens the First Platform to Trade Rewards for Bitcoin</t>
  </si>
  <si>
    <t>http://ift.tt/1vMGS6a</t>
  </si>
  <si>
    <t>http://ift.tt/1G9quWu</t>
  </si>
  <si>
    <t>March 02, 2015 at 12:29PM</t>
  </si>
  <si>
    <t>myeggnoodles</t>
  </si>
  <si>
    <t>One year ago I asked 50 Bitcoin experts what Bitcoin would be worth today</t>
  </si>
  <si>
    <t>http://ift.tt/1dwSBwl</t>
  </si>
  <si>
    <t>http://ift.tt/1BvTuFi</t>
  </si>
  <si>
    <t>March 02, 2015 at 12:35PM</t>
  </si>
  <si>
    <t>Multimine is now sending double spends for payouts. Didn't know it was even possible to double spend nowadays.</t>
  </si>
  <si>
    <t>http://ift.tt/1ANfYkg</t>
  </si>
  <si>
    <t>http://ift.tt/1FMm0Bz</t>
  </si>
  <si>
    <t>March 02, 2015 at 01:13PM</t>
  </si>
  <si>
    <t>rammishra4</t>
  </si>
  <si>
    <t>Need some help</t>
  </si>
  <si>
    <t>Just joined Bitcoin after reading on this sub and wiki, but I'm still a little confused. The reason I joined was, I'm buying something that has a cash value of $100. The person I'm buying from, wants to be paid in Bitcoin. How much Bitcoin do I need to buy, to have $100 to pay the person? And how do I buy $100 worth?</t>
  </si>
  <si>
    <t>http://ift.tt/1Dts3Zo</t>
  </si>
  <si>
    <t>March 02, 2015 at 01:20PM</t>
  </si>
  <si>
    <t>mickygta</t>
  </si>
  <si>
    <t>This isn't real fractional reserve lending as banks do it. Today banks can have on hand $100 but lend out $1500(money they don't have). That is real fractional reserve lending. If only banks would follow the same rules as would be with bitcoin fractional lending.</t>
  </si>
  <si>
    <t>http://ift.tt/1fHvRK2</t>
  </si>
  <si>
    <t>http://ift.tt/1K6vXAg</t>
  </si>
  <si>
    <t>March 02, 2015 at 01:17PM</t>
  </si>
  <si>
    <t>Ways To get Bitcoin - by Being part of a community</t>
  </si>
  <si>
    <t>http://ift.tt/1DttWoL</t>
  </si>
  <si>
    <t>http://ift.tt/1K6vVs4</t>
  </si>
  <si>
    <t>March 02, 2015 at 01:55PM</t>
  </si>
  <si>
    <t>CasesForSale</t>
  </si>
  <si>
    <t>Looking for a partner(s) to help rid inventory of mining cases for profit.</t>
  </si>
  <si>
    <t>At one point I was manufacturing a bunch of wooden open frame mining cases for sale. Around the time inventory was stacking up, the ZoomHash miner released and really put a dent in the GPU mining market, ever since then I've got a storage room filled to the brim of these GPU mining cases.Hundreds available off the top of my head (most unpainted, some however are painted various test colors). 40% or so of them are already assembled, with about 60% of them unassembled (they easily are a DIY assembly with only a few pieces and no tools/screws required.) for those who want to save on shipping.They currently sell spuraticly in 1's and 2's, however regardless of these sales it really just isn't making a dent in the overall bulk I made. What I am looking for is somebody who can help me sell these in a bulkier fashion and in return keep a % of the sale price for your troubles. Obviously I would take care of all the shipping/packaging/inventory on my own, all that needs to be done otherwise is get some proper sales. Due to how many I've sold in the past verses the total cost for manufacturing, I can pretty much work with a seller on any price and have it be a fair deal on both ends, so there is major leeway as far as pricing goes on my end.These cases are stack-able, with a table top lid and optional 7 inch expansion tray for things like dual hard drives and such. Crafted on a 3-axis CNC router system using quality wood/bits, every one of these is superb looking and don't vary in small measurement differences between one another like a hand crafted case might. While most are unpainted, I'd happily paint any and all a buyer would want if the low cost of paint is covered in the sale price.Please check out this old eBay link for full description and various pictures of this particular case.Plus, I also have cases for ZoomHash Gridseed's that are made with equal craftsmanship and stack-able all the same. Available to hold 10, 20, or 32 ZH Gridseed's, all assemble within minutes without tools/screws required, all of them unpainted (as it stands). A fraction of the inventory available compared to the GPU cases, but still enough around to make an nice additional profit if there is any interest with them.Please check out this old eBay link for full description and various pictures of the ZoomHash case.All inventory is in the Washington, DC, USA area, and would ship (or is available for Pick Up) from the same location. Anyone interested seriously in this is welcome to a case for yourself if needed to see first hand the quality of these cases are as described, so you know first hand that these are described accurately prior to putting your reputation on the line when 'selling' them. I would love to rid myself of this inventory in bulk, however at this point I am willing to sell whatever I can (be it bulk or solo cases at a time) in order to just get these off my hands and free up some storage space.Appreciate you taking the time to read this, as far as specific questions on pricing / personal profit, these can all be worked out personally between myself and the interested party.</t>
  </si>
  <si>
    <t>http://ift.tt/1wCCpcn</t>
  </si>
  <si>
    <t>March 02, 2015 at 01:52PM</t>
  </si>
  <si>
    <t>arxief</t>
  </si>
  <si>
    <t>Old bookmark reminded me how far this has gone in such a short time.</t>
  </si>
  <si>
    <t>http://ift.tt/1DtC8VW</t>
  </si>
  <si>
    <t>http://ift.tt/1Bw7iiQ</t>
  </si>
  <si>
    <t>March 02, 2015 at 01:50PM</t>
  </si>
  <si>
    <t>verix11</t>
  </si>
  <si>
    <t>"Thanks for banking with us, here's how we spy on you by default."</t>
  </si>
  <si>
    <t>http://ift.tt/1Bw7fnq</t>
  </si>
  <si>
    <t>http://ift.tt/1DIp6qp</t>
  </si>
  <si>
    <t>March 02, 2015 at 01:43PM</t>
  </si>
  <si>
    <t>fiat_sux4</t>
  </si>
  <si>
    <t>Estimated required fee table?</t>
  </si>
  <si>
    <t>As far as I understand, the estimated fee that you need to give can depend on a lot of things.Size of transaction in bytes.Value of transaction.Age of bitcoins being moved.Acceptable number of blocks till the transaction gets included.There may be others, I am not sure.Is there a table, or website where you can plug in these numbers and get the expected fee that you need? Or even better a graph of fee vs. Expected number of blocks for the transaction to get into a block?</t>
  </si>
  <si>
    <t>http://ift.tt/1AukJuq</t>
  </si>
  <si>
    <t>March 02, 2015 at 02:10PM</t>
  </si>
  <si>
    <t>4upakabra</t>
  </si>
  <si>
    <t>1666 china sign, expect huge roll to the ground</t>
  </si>
  <si>
    <t>ready ?</t>
  </si>
  <si>
    <t>http://ift.tt/1CgTkTx</t>
  </si>
  <si>
    <t>March 02, 2015 at 02:32PM</t>
  </si>
  <si>
    <t>Sherlockcoin</t>
  </si>
  <si>
    <t>Turkish Ad: Forbidden Love Is Bitcoin ?</t>
  </si>
  <si>
    <t>http://ift.tt/1GFEqov</t>
  </si>
  <si>
    <t>http://ift.tt/1DtLiSw</t>
  </si>
  <si>
    <t>March 02, 2015 at 02:21PM</t>
  </si>
  <si>
    <t>EphervescingElephant</t>
  </si>
  <si>
    <t>Where to start if you want to make a Bitcoin powered service?</t>
  </si>
  <si>
    <t>Hello, I'm not sure if this is the appropriate subreddit for the subject, however, I hope you can help me out, or point me to the right one, that'd be great.The thing is, I'm an amateur programmer who has a basic understanding of Bitcoin, and I'd like to create a new (legit) web service where I implement an escrow kind of system and a system that allows users to send Bitcoin to each other, and whenever they want, cash out the Bitcoin out of their temporary online wallet (each user would be given a web wallet by the system, with an unique address, of course) to their own wallet of preference (offline, another web wallet, etc). I know this is being done a lot with different kind of services, but I can't seem to find a nice place to start.I'm at an intermediate level of JavaScript, PHP and Python (being generous with myself). I've found a library that I think would be good for this, it's called bitcoin.js, which is implemented server side with node.js (I still know pretty much nothing about how node.js works).So...Is there any place you know where I could get started with this?Do you recommend node.js or a php/python alternative?For the escrow system, an online wallet would be needed, right? But... I'm guessing the online wallet is JUST a wallet that exists in the server, and is accessed by the web interface? Or am I getting it wrong?Of course, I'd want to make sure that the system is safe so I'm well protected against hackers, and exploits. I'd like to do this on my own, as I'm not much of a team guy. Any reading that is recommended/whatever advice would be great.Thank you!</t>
  </si>
  <si>
    <t>http://ift.tt/17JBiM4</t>
  </si>
  <si>
    <t>March 02, 2015 at 02:19PM</t>
  </si>
  <si>
    <t>anspee</t>
  </si>
  <si>
    <t>A meme for when people criticize Bitcoin yet praise the Blockchain.</t>
  </si>
  <si>
    <t>http://ift.tt/1G9OaKh</t>
  </si>
  <si>
    <t>http://ift.tt/17JBhIc</t>
  </si>
  <si>
    <t>March 02, 2015 at 02:59PM</t>
  </si>
  <si>
    <t>motoGmotoG</t>
  </si>
  <si>
    <t>Why does the Bitcoin price like steps lately?</t>
  </si>
  <si>
    <t>http://ift.tt/1BwjekW</t>
  </si>
  <si>
    <t>http://ift.tt/1DtTvWH</t>
  </si>
  <si>
    <t>March 02, 2015 at 03:33PM</t>
  </si>
  <si>
    <t>alex_the_doge</t>
  </si>
  <si>
    <t>How did BTC manage to reach its exchange rate value? And how was it determined and calculated?</t>
  </si>
  <si>
    <t>I own a Bitcoin Wallet since long time, but during the last period I begun thinking about the possibility to create a new cryptocurrency.But this raised a few important questions related to the economic value of the cryptocurrencies and their exchange rate (in both $ and €).How did BTC manage to reach its exchange rate value? And how was it determined and calculated?</t>
  </si>
  <si>
    <t>http://ift.tt/1BwptVU</t>
  </si>
  <si>
    <t>March 02, 2015 at 03:27PM</t>
  </si>
  <si>
    <t>anon_time</t>
  </si>
  <si>
    <t>Need Expert(s), ELI5</t>
  </si>
  <si>
    <t>So... i did sent btc from one wallet to another. For the 1st time i chose to not add miners fee (because i'm an idiot, don't judge me.) This was 2 days ago. It immediately showed up on my my receiving wallet but still no spendable. After 2 days, not a single confirmation, Blockchain says Medium Priority and Very Poor Transaction. Now, i read about what happens when you're not adding miners fee, there's stuff like: "i will go through but can take up to 2 weeks" "there's a chance they will be lost forever" "transaction will automatically be canceled if no confirmation within 72hrs" so now i'm very confused.... what's actually going on? are they lost? do i have just have to wait a few days and stop being in panic-mode? how could the blockchain cancel the transaction if it already showed up as non-spendable in the receiving wallet? Please explain like i'm 5. thx guys.</t>
  </si>
  <si>
    <t>http://ift.tt/1E8Fq6x</t>
  </si>
  <si>
    <t>March 02, 2015 at 03:23PM</t>
  </si>
  <si>
    <t>kirill2485</t>
  </si>
  <si>
    <t>Where should I keep my Bitcoins so the government dosen't have access to it?</t>
  </si>
  <si>
    <t>If I am selling highly illegal items, where should I keep all my Bitcoins so the government doesn't have access to it. I can't use cash unfortunately since my clients are not in my area.I cannot find any place to do this, Blockchain always reveals the transaction ID of the transaction, and if I use TOR and keep my BTC on Coinbase or something of that sort, the govt could easily get a warrant and simply seize all my BTC (tracking from where the original transfer came from) on Coinbase itself. If I keep them on a local wallet on my computer, the govt can connect to all active nodes and find out my IP address from the transaction, and I can't use TOR on local wallets. If I use btcfog, the original transaction would still be shown leading to btcfogs servers and them seizing my Bitcoins on btcfog.Any help would be appreciated</t>
  </si>
  <si>
    <t>http://ift.tt/1N7Cn16</t>
  </si>
  <si>
    <t>March 02, 2015 at 03:59PM</t>
  </si>
  <si>
    <t>Buckyboycoin</t>
  </si>
  <si>
    <t>Not much activity</t>
  </si>
  <si>
    <t>http://ift.tt/1N7HiPE</t>
  </si>
  <si>
    <t>http://ift.tt/1DIPMav</t>
  </si>
  <si>
    <t>March 02, 2015 at 03:56PM</t>
  </si>
  <si>
    <t>CoinMarketSwot</t>
  </si>
  <si>
    <t>Bitcoin, once worth pennies ...</t>
  </si>
  <si>
    <t>http://ift.tt/1DIPMaB</t>
  </si>
  <si>
    <t>http://ift.tt/1DIPOPF</t>
  </si>
  <si>
    <t>March 02, 2015 at 04:18PM</t>
  </si>
  <si>
    <t>dogeydoge123</t>
  </si>
  <si>
    <t>Peter Thiel talk in Beijing - Skeptical on Bitcoins</t>
  </si>
  <si>
    <t>http://ift.tt/1zRIo8W</t>
  </si>
  <si>
    <t>http://ift.tt/1zRIptw</t>
  </si>
  <si>
    <t>March 02, 2015 at 04:15PM</t>
  </si>
  <si>
    <t>Moosecountry05</t>
  </si>
  <si>
    <t>In the future do you guys think the world will look at Bitcoin as (gold) and litecoin to (silver) .... Not just America but other country's aswell?</t>
  </si>
  <si>
    <t>http://ift.tt/18DLEOP</t>
  </si>
  <si>
    <t>March 02, 2015 at 04:08PM</t>
  </si>
  <si>
    <t>Espinha</t>
  </si>
  <si>
    <t>The Dutch tax office included an option to declare your Bitcoins for the 2014 IRS declaration</t>
  </si>
  <si>
    <t>http://ift.tt/1N7J0jQ</t>
  </si>
  <si>
    <t>http://ift.tt/1BwvqSJ</t>
  </si>
  <si>
    <t>March 02, 2015 at 04:37PM</t>
  </si>
  <si>
    <t>scottrobertson</t>
  </si>
  <si>
    <t>I don't think UK exchanges are being shut down because of Bitcoin</t>
  </si>
  <si>
    <t>Just an idea.I recently emailed https://gocardless.com/ about the possibility of using their services for an exchange. They came back saying that it is not allowed by their bank.I dug into this a bit more, and it turns out their bank disallows "currency conversion services".Could this be the case for people like Safello? So it may not be something specific to Bitcoin exchanges.</t>
  </si>
  <si>
    <t>http://ift.tt/1wIDpWP</t>
  </si>
  <si>
    <t>March 02, 2015 at 04:36PM</t>
  </si>
  <si>
    <t>a question about Barry Silbert's BIT fund:</t>
  </si>
  <si>
    <t>I'm probably being very naive here, but before I get too excited there's something I wanna know; As I understand it the Winklevii ETF plans to buy coins &amp; hold them on behalf of their investors, and buy more coins as more money goes into their ETF.... Well does Barry Silbert's BIT fund do the same? Because the way I read it (perhaps incorrectly) the fund works by tracking the bitcoin price fluctuations. I want to know if Silbert's fund will CAUSE the fluctuations by buying up coins the same way the Winklevii's ETF would do.In other words, if you're an investor in Barry's BIT fund &amp; hold shares in it, is it not just the case your share value increases by the btc price rising from 250 to 300 - almost like you're just watching the btc market from the sidelines (without actively affecting the price yourself) and then betting on the ups and downs...Hoping someone can clarify</t>
  </si>
  <si>
    <t>http://ift.tt/1wIDpX0</t>
  </si>
  <si>
    <t>March 02, 2015 at 04:29PM</t>
  </si>
  <si>
    <t>redditorJingle</t>
  </si>
  <si>
    <t>Isn't bitcoin neutral and apolitical money? What are we doing to project this?</t>
  </si>
  <si>
    <t>It's truly sad that a currency like bitcoin is labeled as a "libertarian currency" or "money for anarchists". It's true, that at least to some extent, bitcoin doesn't follow the path that conventional monetary systems have set.But there's no central authority. What does this mean? That anyone around the world can use it. Regardless of his roots, regardless of motives, ideologies or whatever else. Any human being can use bitcoin without any limitation. That's thanks to the fact that bitcoin isn't controlled (nor can be controlled) by a central authority.Yet, mob-like behaviour makes the community look bad. Can you imagine how hard it would be for someone new to blend in? People seem to have forgotten that bitcoin is supposed to be for everyone. No matter how controversial someone is, he can use the currency. Why shouldn't he be able to participate in the community without being treated like an outsider? There's no human being that should be alienated from using bitcoin.There are things you can do with bitcoin that nothing else with monetary value can achieve. I'm sure I don't even need to name them. There's no human being that should be alienated from using bitcoin. Bitcoin has potential because it is a strong competitor to conventional monetary services; it didn't become what it is today because it's backed by supposed ideological bases. Neutrality≠Ideology.TL;DRWhile everyone is free to use bitcoin, respect it's image and the community. You know that this sub is a gateway to many people looking to find more about bitcoin. Don't make us look bad because of exceeding ideological labeling and bad behaviour.PS: if you catch someone doing this, you could kindly remind him that he's missing the point.tl;dr of TL;DRBe nice. :)</t>
  </si>
  <si>
    <t>http://ift.tt/1AO4r49</t>
  </si>
  <si>
    <t>March 02, 2015 at 04:23PM</t>
  </si>
  <si>
    <t>audricd</t>
  </si>
  <si>
    <t>cloud bitcoin mining backend software?</t>
  </si>
  <si>
    <t>Hello. I am thinking of setting up my own cloud mining company.I would like to know if there is a software for managing such business. Like there is PTC Evolution for Paid To Click websites, OSCommerce for webstores.. and so on.I would like a system that of course manages sign ups, contracts and automatic payouts.I am a webmaster and I know my way around PHP MySQL and such but I wouldnt be able, no way, to code the whole system by myself.Thank you.</t>
  </si>
  <si>
    <t>http://ift.tt/1FMRGqd</t>
  </si>
  <si>
    <t>March 02, 2015 at 05:00PM</t>
  </si>
  <si>
    <t>Mentor Monday, March 02,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</si>
  <si>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</si>
  <si>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http://ift.tt/18DSwf9</t>
  </si>
  <si>
    <t>whynotscotty</t>
  </si>
  <si>
    <t>Meh, I tried.</t>
  </si>
  <si>
    <t>http://ift.tt/1Dun76m</t>
  </si>
  <si>
    <t>http://ift.tt/1BwFnj2</t>
  </si>
  <si>
    <t>sarnu_65</t>
  </si>
  <si>
    <t>Where are all the people who screeched 'buy the dip'?</t>
  </si>
  <si>
    <t>Remember back in December 2013/Early 2014, when the price was at $600/$700/$800, and there were a bunch of bagholders on here who were regulars, making threads and posts saying 'Buy the fucking dip!'; 'Price up 20% in one day!! To the MOON! HaHA BRACE YOURSELVES WE ARE ON THE CUSP OF ANOTHER GREAT BUBBLE AND NEW PEOPLE WILL BE COMING WHO MISSED THE TRAIN! BE READY!'..whatever happened to those guys?Suicide?I know that Georedd's account is now deleted. Anyone remember all his stupid crazy posts that Bitcoiners loved and which almost always hit the front page?I know that judah_mu resigned from the position of moderator in shame, and has now been mysteriously absent from Reddit for almost 2 months (someone should really check in on him..)'Johnnyhammer' has appeared to have since moved on to being a NEET fanboy for UKIP. Seriously, his flair is even 'Remember the Commonwealth. Vote UKIP.'. Rofl.</t>
  </si>
  <si>
    <t>http://ift.tt/1Dun76s</t>
  </si>
  <si>
    <t>March 02, 2015 at 04:53PM</t>
  </si>
  <si>
    <t>gyanbabesh</t>
  </si>
  <si>
    <t>Top Ten Reasons Why Fiat Currency Is Superior To Gold</t>
  </si>
  <si>
    <t>http://ift.tt/1FMXb8m</t>
  </si>
  <si>
    <t>http://ift.tt/1GaeLXu</t>
  </si>
  <si>
    <t>March 02, 2015 at 05:44PM</t>
  </si>
  <si>
    <t>xchangereview</t>
  </si>
  <si>
    <t>New website - bitcoin exchange reviews</t>
  </si>
  <si>
    <t>http://ift.tt/1zRRdjd</t>
  </si>
  <si>
    <t>http://ift.tt/1zRRbrk</t>
  </si>
  <si>
    <t>March 02, 2015 at 05:31PM</t>
  </si>
  <si>
    <t>knahrvorn</t>
  </si>
  <si>
    <t>BTC Request -- easily send simple payment requests to other persons</t>
  </si>
  <si>
    <t>http://ift.tt/1wIQXl8</t>
  </si>
  <si>
    <t>http://ift.tt/1vRW87o</t>
  </si>
  <si>
    <t>March 02, 2015 at 05:51PM</t>
  </si>
  <si>
    <t>Bitcoin Payment Processors</t>
  </si>
  <si>
    <t>http://ift.tt/1wIUikc</t>
  </si>
  <si>
    <t>http://ift.tt/18E0o01</t>
  </si>
  <si>
    <t>March 02, 2015 at 06:22PM</t>
  </si>
  <si>
    <t>Best countries for bitcoin? And in EU?</t>
  </si>
  <si>
    <t>Hello, which countries are best for Bitcoin - by looking at how much investing, and getting paid in BTC is taxed (and is it legal at all)?In the world, and in EU.Please - write about your country on two examples:1) How much will you in all (vat, pit, any other tax) keep in your pocket assuming you started with 10000 USD in bank account and after btc&lt;-&gt;usd btc&lt;-&gt;altcoins trades/daytrading ended with 50000 after 1 year, including all personal gains/VAT/PIT taxes on the trades, on the bitcoins, etc. And of course - where is it legal to do this.2) If you sell services that the customer wants in the end to pay for 10000 USD netto, and get payment via BTC and then convert it in some way to USD (localbitcoin, online exchanges etc) - then how much will you give up to the state and how much will you keep in pocket. Include the taxes in the service itself first, e.g. if VAT is 23% on the service (irregardless of BTC) and income taxes is 19% (irregardless of BTC) then you will ask customer to send in bitcoin the 10000 but to begin with you will lose 42% in tax even before considering any tax resulting from bitcoin trading. And of course - where is it legal to do this.For example, in Poland, in theory this is:Poland 10000$ -&gt; 50000$ on currency trade could be 400000.19 personal gains tax; But when you in the end sell your 50000$-worth bitcoins, you pay VAT and PIT on that again, paying total of 19%gain + 19% + 23% tax (IANAL) = ~15% + 19% + 23$ in this case.Selling 10000$ services: if the customer is in Poland also, then 19%+23% on the service, then 19+23% on income from selling bitcoins, so you pay 84% tax (fuck you, socialists). When selling to outside-of-EU customer, then 19%+0% on service, 19+23% on bitcoin, so 61%. (Plus 250$/month mandatory fake health insurance, again, fuck you so much socialists).</t>
  </si>
  <si>
    <t>http://ift.tt/1wJ38hK</t>
  </si>
  <si>
    <t>March 02, 2015 at 06:21PM</t>
  </si>
  <si>
    <t>DigitalBTC boss defends bitcoin amid half-year losses</t>
  </si>
  <si>
    <t>http://ift.tt/1BvVlK3</t>
  </si>
  <si>
    <t>http://ift.tt/18g3LsZ</t>
  </si>
  <si>
    <t>March 02, 2015 at 06:16PM</t>
  </si>
  <si>
    <t>kazzura</t>
  </si>
  <si>
    <t>Russian politician claims bitcoin is a CIA conspiracy to finance terrorism and revolutions</t>
  </si>
  <si>
    <t>http://ift.tt/1DJ8TBl</t>
  </si>
  <si>
    <t>http://ift.tt/1wJ0MzE</t>
  </si>
  <si>
    <t>March 02, 2015 at 06:12PM</t>
  </si>
  <si>
    <t>kmndln</t>
  </si>
  <si>
    <t>Anyone have this problem with Hive?</t>
  </si>
  <si>
    <t>I had been using a Hive web wallet for several months when all of a sudden it stopped synchronizing with the network. It accepts my pin and then just spins indefinitely.Different browsers, computers and internet connections yield the same results. Same for Android app.I think there are only a couple of bits in it, but I'm more worried why this would happen.Thoughts?</t>
  </si>
  <si>
    <t>http://ift.tt/1DuEpQJ</t>
  </si>
  <si>
    <t>March 02, 2015 at 06:35PM</t>
  </si>
  <si>
    <t>Opos001</t>
  </si>
  <si>
    <t>Seventh Continent Digital Commodities Exchange</t>
  </si>
  <si>
    <t>Hey! I want to offer an online program, which I think is quite interesting. This program (game) is a digital economy, which is the basis is Bitcoin. Within the game you can found a company in Bitcoin, after you found your company you can make different (virtual) products that you can sell to other players in Bitcoin. In the game are lot of type of the company which you can found, for example Gas Company, in every company are 5 different products (in the Gas Company are: fuel for industrial use, fluid gas mixtures, gasified products, propane, and carboy) for make a product (in a product which you make are 10 products, for example you make the carboy you will have 10 carboy which you can sell in the market for the other players) you will need some service/product which you can buy from the other players in the market. You can refer to the game bitcoins, dollars and other currencies (but in-game trading only happens in bitcoins) so the profits which you earned in the game you can easily get it. The game is not complicated, it’s simple to learn. Here is the link: http://ift.tt/1E9zkBe If someone decide to register, at the registration in the place of the code of the Sponsor to enter my user name (Balint97) if you are not a big problem. If anyone have any questions about the game will be happy to help you, here in the forum or via e-mail (tothbalint1997@gmail.com).</t>
  </si>
  <si>
    <t>http://ift.tt/1E9zkBc</t>
  </si>
  <si>
    <t>March 02, 2015 at 06:33PM</t>
  </si>
  <si>
    <t>Ken Hess, the uninformed blogger got a bashing from Bruce Fenton. Really funny... It looks like Ken doesn't have the balls to debate Bruce.</t>
  </si>
  <si>
    <t>http://ift.tt/1FNhx1j</t>
  </si>
  <si>
    <t>http://ift.tt/1vS8YlR</t>
  </si>
  <si>
    <t>March 02, 2015 at 07:32PM</t>
  </si>
  <si>
    <t>bitcoinrole</t>
  </si>
  <si>
    <t>We have decided to rebuild BTER's backend, completely solve the wallets security issue and re-enable all the tradings.</t>
  </si>
  <si>
    <t>http://ift.tt/1AOHXQJ</t>
  </si>
  <si>
    <t>http://ift.tt/1AOHVZd</t>
  </si>
  <si>
    <t>March 02, 2015 at 07:25PM</t>
  </si>
  <si>
    <t>darrenturn90</t>
  </si>
  <si>
    <t>Query - Unspent Transactions in Bitcoin</t>
  </si>
  <si>
    <t>How much disk space/memory would currently be required to store all of the unspent transaction outputs only? (Ie the txID, vout, and the value) - for standard transactions (not non-standard)</t>
  </si>
  <si>
    <t>http://ift.tt/1DJvnlC</t>
  </si>
  <si>
    <t>March 02, 2015 at 07:24PM</t>
  </si>
  <si>
    <t>Alternative idea for offline storage - Transactions</t>
  </si>
  <si>
    <t>Create a private key, put coins into it. Create 5 transactions, spending this key to five different addresses. Erase the private key. Keep the transactions offline, along with the five addresses.If any of the addresses get compromised, destroy that transaction.</t>
  </si>
  <si>
    <t>http://ift.tt/1wDohQd</t>
  </si>
  <si>
    <t>March 02, 2015 at 07:10PM</t>
  </si>
  <si>
    <t>iammagicmike</t>
  </si>
  <si>
    <t>Can electrum sync across my Windows install and my android app? Or do they need to be separate wallets?</t>
  </si>
  <si>
    <t>I challenge myself to learn how to use multiple wallets so I understand then well enough to give proper advice to my noob friends. I just started using electrum on my Windows pc and I noticed that they also have an android app. Is it possible to have the android app and the Windows wallet synced with the same wallet?</t>
  </si>
  <si>
    <t>http://ift.tt/1Bx8fYp</t>
  </si>
  <si>
    <t>March 02, 2015 at 07:03PM</t>
  </si>
  <si>
    <t>sandeepgoenka</t>
  </si>
  <si>
    <t>Future of Money - The Bitcoin Story Conference on 19th March in India</t>
  </si>
  <si>
    <t>http://ift.tt/1F0C6aw</t>
  </si>
  <si>
    <t>http://ift.tt/1vSgM7m</t>
  </si>
  <si>
    <t>March 02, 2015 at 07:01PM</t>
  </si>
  <si>
    <t>Badmadbrad</t>
  </si>
  <si>
    <t>Transaction stuck at 2 confirmations</t>
  </si>
  <si>
    <t>My transaction is stuck at 2 confirmations, normally they are pretty quickAny advice?</t>
  </si>
  <si>
    <t>http://ift.tt/1F0BNMS</t>
  </si>
  <si>
    <t>March 02, 2015 at 07:00PM</t>
  </si>
  <si>
    <t>Irishbit</t>
  </si>
  <si>
    <t>Licensed exchange with faster UK payment and European trasnfers. Something for the Brits!</t>
  </si>
  <si>
    <t>http://ift.tt/1vSgMnL</t>
  </si>
  <si>
    <t>March 02, 2015 at 06:59PM</t>
  </si>
  <si>
    <t>seenitor</t>
  </si>
  <si>
    <t>Are we happy with the hashrate distribution right now? How many entities are "Unknown"?</t>
  </si>
  <si>
    <t>http://ift.tt/1F0C8Py</t>
  </si>
  <si>
    <t>http://ift.tt/1F0BL7K</t>
  </si>
  <si>
    <t>March 02, 2015 at 06:57PM</t>
  </si>
  <si>
    <t>flashpunk</t>
  </si>
  <si>
    <t>Bitcoin Alarm App Idea</t>
  </si>
  <si>
    <t>I've been watching charts for a few months now, i'm not really a trader, but am trying to get into it a little bit basically just for my own benefit (if you're not learning, you're not improving yourself).I had this idea of creating an app (i'm a web developer) and was wondering if anyone else would use it:A site that tracks the current price across various APIs: Bitfinex, OKCoin, Coinbase, etc etc (all of the major exchanges). You would be able to set a reasonable interval for the price to be checked, and alarm to sound if the price has changed since last checked by certain percentage (potentially by $ value eventually).So say you want to watch the exchanges for changes of 1% every 20seconds, once an exchange triggers that, it will trigger an audible and visual alarm notifying you that something could be happening.The advantage of this app would be that you could watch a number of exchanges all at once in one place on a dashboard type interface.Would anyone find this type of app useful?Thanks, and any suggestions will be taken into consideration and appreciated.</t>
  </si>
  <si>
    <t>http://ift.tt/1AOApNV</t>
  </si>
  <si>
    <t>March 02, 2015 at 07:53PM</t>
  </si>
  <si>
    <t>Bitcoin in 7 phases, checked predictions!</t>
  </si>
  <si>
    <t>2008-2011 ($ 0.00) : Genesis, nerds convincing nerds to code and build Bitcoin by the White Paper of Satoshi Nakamoto2011-2014 ($ 100.00): TEA, Technical Early Adaptors, first universities adopting master programs, pioneering tech companies join and such business angels2014-2015 ($ 100.00): TEM, Technical Early Majority, All serious tech companies and serious tech universities are on board of Bitcoin2015-2016 ($ 1,000.00): IEA, Investors Early Adaptors, Non Tech Private Commercial industries enters the Bitcoin Ecosystem2016-2017($ 100,000.00): IEM, Investors Early Majority, Public and Government Backed funding and investments on International (Stock) Exchanges</t>
  </si>
  <si>
    <t>http://ift.tt/1K7Dzm3</t>
  </si>
  <si>
    <t>March 02, 2015 at 07:47PM</t>
  </si>
  <si>
    <t>code4btc</t>
  </si>
  <si>
    <t>double-bitcoins.com SCAM</t>
  </si>
  <si>
    <t>Ok, i took my chance with it and lost 0.001 btc . Not high price for a lesson to not be greedy. I admit i thought that even if it was most probably a ponzi scheme i would get payed as an early investor...</t>
  </si>
  <si>
    <t>http://ift.tt/1AvvlZR</t>
  </si>
  <si>
    <t>coincrazyy</t>
  </si>
  <si>
    <t>When will James D'Angelo release his new "killer apps" video where his game changing metaphor is presented.</t>
  </si>
  <si>
    <t>I have been looking everyday at the World Bitcoin Network's YouTube page looking for it.I am anxiously awaiting for it :)paging /u/worldbitcoinnetwork</t>
  </si>
  <si>
    <t>http://ift.tt/1AvvnRE</t>
  </si>
  <si>
    <t>March 02, 2015 at 07:43PM</t>
  </si>
  <si>
    <t>FastSlotsHenry</t>
  </si>
  <si>
    <t>What will one bitcoin be worth in a year?</t>
  </si>
  <si>
    <t>Given how much experts overestimated what the bitcoin price would be today when asked a year ago (see link), I was wondering if we can do better this time. What's your guess?http://ift.tt/1BvTuFi</t>
  </si>
  <si>
    <t>http://ift.tt/1K7BCWJ</t>
  </si>
  <si>
    <t>March 02, 2015 at 07:34PM</t>
  </si>
  <si>
    <t>DC Cannabis Legalization Victory is a Win for Bitcoin</t>
  </si>
  <si>
    <t>http://ift.tt/1E95Ogo</t>
  </si>
  <si>
    <t>http://ift.tt/1Dv1z9V</t>
  </si>
  <si>
    <t>March 02, 2015 at 08:02PM</t>
  </si>
  <si>
    <t>idkidkidk232425</t>
  </si>
  <si>
    <t>Tax and bitcoin questions.</t>
  </si>
  <si>
    <t>So if I buy bitcoins off of LBC, store them for a while, say even 1 year or 10 years, and the price goes up drastically, how will this screw me in taxes?I've never traded them, and don't plan on selling them until the price is higher (if it goes higher) but don't know how this will effect me with IRS and stuff, I have about 2, bought them at about 250, if they go up to 2000 each as an example, in which way does this effect me, what if I don't sell them but they are worth 2000 at the end of the year, do I still have to pay taxes on them? I'm very confused with this concept and can't seem to find much information on it.Say even that the price of one goes up to 100k, then people will notice, now how will it effect me, especially since I just stored them until the price went up like that</t>
  </si>
  <si>
    <t>http://ift.tt/1vSuYxc</t>
  </si>
  <si>
    <t>March 02, 2015 at 08:37PM</t>
  </si>
  <si>
    <t>licab</t>
  </si>
  <si>
    <t>Buy Amazon E-gift voucher worth of $1210 for Bitcoin or Litecoin - 106031</t>
  </si>
  <si>
    <t>http://ift.tt/1GGPKRq</t>
  </si>
  <si>
    <t>http://ift.tt/1vSEpwx</t>
  </si>
  <si>
    <t>March 02, 2015 at 08:58PM</t>
  </si>
  <si>
    <t>2radioactive4u</t>
  </si>
  <si>
    <t>Havelock investments still down</t>
  </si>
  <si>
    <t>Well its the second Monday they have said the site would be back up and running...AND NOTHING. Come on Havelock have some balls- tell us the truth!!!</t>
  </si>
  <si>
    <t>http://ift.tt/1DvqOJ3</t>
  </si>
  <si>
    <t>March 02, 2015 at 08:56PM</t>
  </si>
  <si>
    <t>moh85</t>
  </si>
  <si>
    <t>e-coin.io | Who already has a debit card? Experiences and questions..</t>
  </si>
  <si>
    <t>Hi,So I decided to order this debit card they offer with only 10$ price (included shipping). The order process was easy and fast. Only problem was the first deposit. I tried only with a small amount only because you never know. What ever people are saying I am always really careful. The deposit took almost 4 hours after it was confirmed in blockchain. But I didnt panic. I did contact and see, they worked out it fast. I dont know what was the main problem but now my balance is as it should be. Cool! Now I hope I will get my card along this coming week. I will tell you how it works and is there any problems along the way. Im not gonna use it as my main means of payment. Im just curious how it works. I think for me its good way to show to my skeptical friends that bitcoin can be also money and you can use it normal ways. I know, this is like using fiat and saying Im using bitcoins. And I hope I can use bitcoins and only them. Im living in Finland and I have no place to spend bitcoins. In my town or colsest cities. And not talking online shopping..If there is people already using this debit card I am more than happy to hear your experiences in good and bad!</t>
  </si>
  <si>
    <t>http://ift.tt/1E9l9O6</t>
  </si>
  <si>
    <t>March 02, 2015 at 09:21PM</t>
  </si>
  <si>
    <t>davecgh</t>
  </si>
  <si>
    <t>Btcsuite: Code Migration and Btcd 0.10.0 Release</t>
  </si>
  <si>
    <t>http://ift.tt/1DJVYiB</t>
  </si>
  <si>
    <t>http://ift.tt/1DJW0XN</t>
  </si>
  <si>
    <t>March 02, 2015 at 09:38PM</t>
  </si>
  <si>
    <t>2ndEntropy</t>
  </si>
  <si>
    <t>I don't like it any more than you do but there will be more than 21 million bitcoins.</t>
  </si>
  <si>
    <t>Hi r/bitcoinI have been here for a long time and think that bitcoin is one of the biggest things to ever happen in history. Yet recently I had a revelation. This is concerning me and I'm looking to you all to convince me that I am mistaken, however, I think that it is inevitable and will come to pass at some point. It will probably be attributed to the economic cycles and the need for inflation and not deflation, or possibly to just reduce transaction fees across the network.TLTR; Game Theory says its soIn the not too distant future, in a world where bitcoin is one of primary payment methods of governments, businesses and individuals. Mining operations are now one of the most powerful corporations on the planet and do not want to give up their thrones to anyone.A simple prisoner's dilemma involving two competing miners, each wants to increase their own revenue and they don't much care how. Each miner is throwing all the money they can at better equipment but the advantages vanish in a matter of weeks due to the relentless difficulty increases. Each company has been mining at a loss for several years, they have only been able to continue due to the price increases. A block halving is approaching and all profits will be cut in half. They have two options either try and get the limit of 21 million changed or don't.The only way to increase their own revenue is to lobby the core developers, changing the code to suspend and remove the reward halving, this is the logical choice.Now they are a cartel but they need the backing of the core developers as this gives them the legitimacy they need to ensure that the world doesn't jump ship to an alt. If successfully forked it would seem like a win/win scenario from the cartels perspective, as this would mean they continue to mine at the same rate and do not have to take a 50% hit.Of course there is a small fringe of us that were here from the beginning that are discussed and protest maybe even some of the early adopters donate to the devs to try and convince them of where we started but ultimately the miners get there way and no-one can be bothered or cares enough to change their code to accept a different currency... after all it doesn't really effect them... until... another debt bubble pops due to reckless speculation to avoid the inflation.</t>
  </si>
  <si>
    <t>http://ift.tt/1GbbWFK</t>
  </si>
  <si>
    <t>March 02, 2015 at 09:36PM</t>
  </si>
  <si>
    <t>duality5</t>
  </si>
  <si>
    <t>FinFX-Inspired Cryptocurrency Exchange Looks to Make Most of Finland’s Unique Bitcoin Rules</t>
  </si>
  <si>
    <t>http://ift.tt/1FNMwdR</t>
  </si>
  <si>
    <t>http://ift.tt/17Kki8J</t>
  </si>
  <si>
    <t>reststrahlenbande</t>
  </si>
  <si>
    <t>ECB: Virtual currency schemes - a further analysis [PDF]</t>
  </si>
  <si>
    <t>http://ift.tt/1avokTY</t>
  </si>
  <si>
    <t>http://ift.tt/1GbbWFR</t>
  </si>
  <si>
    <t>March 02, 2015 at 09:29PM</t>
  </si>
  <si>
    <t>gringgranggrop</t>
  </si>
  <si>
    <t>ELI5: how does coinbase know my gambling wallet is a gambling wallet?</t>
  </si>
  <si>
    <t>If the gambling site generates a new address every time you want to deposit, how does coinbase know?Are there any steps gambling sites can take to make it harder for coinbase to know?</t>
  </si>
  <si>
    <t>http://ift.tt/1K81eCR</t>
  </si>
  <si>
    <t>March 02, 2015 at 09:59PM</t>
  </si>
  <si>
    <t>OpenSourceToday</t>
  </si>
  <si>
    <t>CoinSpark Open Sources a PayPal-Like Messaging Feature for Bitcoin</t>
  </si>
  <si>
    <t>http://ift.tt/1AOs3FT</t>
  </si>
  <si>
    <t>http://ift.tt/1vT0jj4</t>
  </si>
  <si>
    <t>March 02, 2015 at 09:58PM</t>
  </si>
  <si>
    <t>credibit</t>
  </si>
  <si>
    <t>New foundation member Olivier Janssens has called muslims 'parasites', used DMCA claims to censor reporting.</t>
  </si>
  <si>
    <t>http://ift.tt/1vT0jja</t>
  </si>
  <si>
    <t>http://ift.tt/1FNPor6</t>
  </si>
  <si>
    <t>March 02, 2015 at 10:13PM</t>
  </si>
  <si>
    <t>13tuky</t>
  </si>
  <si>
    <t>Auction Website!!!</t>
  </si>
  <si>
    <t>http://ift.tt/1EafuWr</t>
  </si>
  <si>
    <t>http://ift.tt/1E9x4vx</t>
  </si>
  <si>
    <t>March 02, 2015 at 10:05PM</t>
  </si>
  <si>
    <t>Gabriel_Segundo</t>
  </si>
  <si>
    <t>[Discussion] Research on BTC trasaction costs</t>
  </si>
  <si>
    <t>Hi, i want to write an article about transactions cost, i'm willing to do research and compare payment methods is better in costs, safety, practicity and agillity. I'm willing to work with bitcoin, credit and debit cards and money and i'm suposed to do this work on a gas station, my question is, what variables of the business should i consider to reach solid results?</t>
  </si>
  <si>
    <t>http://ift.tt/1CiVGkG</t>
  </si>
  <si>
    <t>March 02, 2015 at 10:04PM</t>
  </si>
  <si>
    <t>rbat</t>
  </si>
  <si>
    <t>Latin America Bitcoin environment featured at the main financial journal in France, Les Hechos</t>
  </si>
  <si>
    <t>http://ift.tt/1Av656a</t>
  </si>
  <si>
    <t>http://ift.tt/1CiVGkM</t>
  </si>
  <si>
    <t>March 02, 2015 at 10:35PM</t>
  </si>
  <si>
    <t>aiah17trever</t>
  </si>
  <si>
    <t>Did I generate and store a btc paper wallet correctly?</t>
  </si>
  <si>
    <t>1: go to bitaddress.org and disconnect from internet2: Generate wallet3: Screenshot pub and private key, save to computer4: Print 2 copies5: Encrypt pic of address with gpg, put password onDid I do OK? Any suggestions?</t>
  </si>
  <si>
    <t>http://ift.tt/1EFRWti</t>
  </si>
  <si>
    <t>March 02, 2015 at 10:32PM</t>
  </si>
  <si>
    <t>unusedredditname</t>
  </si>
  <si>
    <t>Replace-by-fee would make wallet theft unprofitable</t>
  </si>
  <si>
    <t>Not a small hot wallet that's not monitored, I mean the high profile, high value thefts from business and individual cold wallets that we've seen lately.If you were to monitor your cold addresses for memory pool activity, you could get an alert when your hacked cold wallet is being spent, and send a transaction dumping the whole balance to the miner.Replace-by-fee means miners would process this TX over the thief's, and your cold wallet would not go to the thief, but to a lucky miner.The so-called "nuclear option" transaction can be built and signed offline, and stored for use online (securely) so you wouldn't need the private key on a hot device.If you get the alert for a valid spend from your cold wallet, you've basically already lost the BTC unless you can double spend successfully with little notice. The replace-by-fee would NOT save your wallet, but it would make sure there's no profit in stealing it, which will drive down this activity."But instant transactions!" Stop. They don't have PoW, they're not secure. Even Bitpay, who wants instant transactions calls them high risk. The blockchain is the power of bitcoin, ignoring it in favor of mathless node consensus is bad bad bad, and WILL make bad things for bitcoin when it gets big enough to make sophisticated miner attacks profitable.</t>
  </si>
  <si>
    <t>http://ift.tt/18EQNpQ</t>
  </si>
  <si>
    <t>March 02, 2015 at 10:31PM</t>
  </si>
  <si>
    <t>ryuthless</t>
  </si>
  <si>
    <t>Free Bitcoins and Beer at SXSW</t>
  </si>
  <si>
    <t>http://ift.tt/1B18oBz</t>
  </si>
  <si>
    <t>http://ift.tt/18EQNGj</t>
  </si>
  <si>
    <t>March 02, 2015 at 10:29PM</t>
  </si>
  <si>
    <t>MeanOfPhidias</t>
  </si>
  <si>
    <t>The last couple times the Dollar collapsed it was because of war spending and inflation. Why should this time be any different?</t>
  </si>
  <si>
    <t>http://ift.tt/1K6G4VF</t>
  </si>
  <si>
    <t>http://ift.tt/1zzvoDZ</t>
  </si>
  <si>
    <t>catbackpack</t>
  </si>
  <si>
    <t>Question about Bitcoins Future?</t>
  </si>
  <si>
    <t>So paper money and that system have been around for ages. Bitcoin is new yet scientists are already working on quantum computers. From my understanding quantum computers would be able to break bitcoins encryption. So wouldn't the advancement of quantum computers be detrimental to bitcoin and threaten the very foundation of it's security?Why would I get into Bitcoin when technology will be advancing so fast it could be obsolete in 5 years.I'm not trolling, this is a serious question I'd really appreicate any responses. Thanks :)</t>
  </si>
  <si>
    <t>http://ift.tt/1GHkIJ9</t>
  </si>
  <si>
    <t>March 02, 2015 at 10:28PM</t>
  </si>
  <si>
    <t>CityNature</t>
  </si>
  <si>
    <t>Bitcoin will cost $ 1 million?</t>
  </si>
  <si>
    <t>http://ift.tt/1GbqHZl</t>
  </si>
  <si>
    <t>http://ift.tt/18EQN9t</t>
  </si>
  <si>
    <t>March 02, 2015 at 10:27PM</t>
  </si>
  <si>
    <t>UnitPayments</t>
  </si>
  <si>
    <t>Banks are changing their opinion about cryptocurrencies</t>
  </si>
  <si>
    <t>http://ift.tt/1GbqIfz</t>
  </si>
  <si>
    <t>http://ift.tt/1zzvnzT</t>
  </si>
  <si>
    <t>March 02, 2015 at 10:25PM</t>
  </si>
  <si>
    <t>dragger2k</t>
  </si>
  <si>
    <t>No, a Cryptocurrency Can't Fix a Broken Economy</t>
  </si>
  <si>
    <t>http://ift.tt/1wskXl2</t>
  </si>
  <si>
    <t>http://ift.tt/1Aw7F7I</t>
  </si>
  <si>
    <t>March 02, 2015 at 11:04PM</t>
  </si>
  <si>
    <t>[X-post - /r/india] Money Transfer to USA - What's the best method? OP know's Bitcoin please suggest.</t>
  </si>
  <si>
    <t>http://ift.tt/1GHv0ZI</t>
  </si>
  <si>
    <t>http://ift.tt/1vThZv6</t>
  </si>
  <si>
    <t>March 02, 2015 at 11:02PM</t>
  </si>
  <si>
    <t>dag1979</t>
  </si>
  <si>
    <t>Best procedure for offline cold storage</t>
  </si>
  <si>
    <t>I've had Bitcoin for a while on my home PC with the private keys backed up to two USB keys, one of which is in a safety deposit box. I'd like to take the next step and go setup some offline cold storage for the bulk of my bitcoin holdings.Can anyone suggest a good tutorial on how to set that up?Thanks!</t>
  </si>
  <si>
    <t>http://ift.tt/1vThZvc</t>
  </si>
  <si>
    <t>March 02, 2015 at 11:01PM</t>
  </si>
  <si>
    <t>[X] of [Company] said/did/thought/made [LINK] on [PAST DATE] OMG!</t>
  </si>
  <si>
    <t>The above title is a template of what I'm becoming fed up of seeing. It always falls into the logical fallacy that because A is untrue, that B must also be untrue, even when A is not related to B.Because someone has posted/said/did/thought/has/made an opinion on a subject that is against your liking/racist/defamatory or whatever - does not mean that de-facto all of their opinions are equally invalid. Conversely also, this does not mean that someone who has never made such subjects publically known has valid opinions on everything else either.Can we please stop trying to trash people, and maybe start trying to help them do good for bitcoin?</t>
  </si>
  <si>
    <t>http://ift.tt/18EXlES</t>
  </si>
  <si>
    <t>March 02, 2015 at 10:53PM</t>
  </si>
  <si>
    <t>arsf1357</t>
  </si>
  <si>
    <t>We need this guy to make us some cool paper wallets.</t>
  </si>
  <si>
    <t>http://ift.tt/1Awfme5</t>
  </si>
  <si>
    <t>http://ift.tt/1Cjg3hC</t>
  </si>
  <si>
    <t>peterricken</t>
  </si>
  <si>
    <t>okpay.com - they best and easiest way to get scammed</t>
  </si>
  <si>
    <t>http://ift.tt/1Cjg4lV</t>
  </si>
  <si>
    <t>http://ift.tt/1Awfp9J</t>
  </si>
  <si>
    <t>March 02, 2015 at 10:47PM</t>
  </si>
  <si>
    <t>pluribusblanks</t>
  </si>
  <si>
    <t>Bitcoin: Dumb Networks, Innovation and the Festival of the Commons</t>
  </si>
  <si>
    <t>http://ift.tt/18gZ4z8</t>
  </si>
  <si>
    <t>http://ift.tt/18gZ4z9</t>
  </si>
  <si>
    <t>March 02, 2015 at 11:24PM</t>
  </si>
  <si>
    <t>Mining</t>
  </si>
  <si>
    <t>http://ift.tt/1GbEwHc</t>
  </si>
  <si>
    <t>http://ift.tt/1GbDWJv</t>
  </si>
  <si>
    <t>March 02, 2015 at 11:16PM</t>
  </si>
  <si>
    <t>So basically all of us on here dont need to buy BIT shares......is basically for all the newcomers into bitcoin who dont know how to invest?</t>
  </si>
  <si>
    <t>http://ift.tt/1wE5KmV</t>
  </si>
  <si>
    <t>March 02, 2015 at 11:14PM</t>
  </si>
  <si>
    <t>Is Europe really betting on Bitcoin?</t>
  </si>
  <si>
    <t>http://ift.tt/1AO4z3U</t>
  </si>
  <si>
    <t>http://ift.tt/1zzIyRp</t>
  </si>
  <si>
    <t>March 02, 2015 at 11:08PM</t>
  </si>
  <si>
    <t>Tinadelgado</t>
  </si>
  <si>
    <t>Penny stock!?!?! BIT as a penny stock?!?!?</t>
  </si>
  <si>
    <t>This is not good news! The OTC market is heavily manipulated. How can BIT listed on the OTC market be considered good news? Hedge funds do not buy penny stocks</t>
  </si>
  <si>
    <t>http://ift.tt/1DwdxzR</t>
  </si>
  <si>
    <t>March 02, 2015 at 11:07PM</t>
  </si>
  <si>
    <t>johnstarks13</t>
  </si>
  <si>
    <t>Help explain to the bonehead mass audience: Bitcoin vs. Credit Card</t>
  </si>
  <si>
    <t>Why use Bitcoin over a credit card for retail purchases?I like the Bitcoin is digital, secure, fast and cheap. I can see how it has its advantages over using fiat cash.However, I'm struggling as to why I'd use Bitcoin over my credit cards, which I earn cashback/reward points. This reason is why I never pay cash for any purchases anymore. I actually earn money - 2% of what I'm paying for - when I pay with a credit card.Why use bitcoin over credit (assuming I'm not going to carry a balance and pay interest)?</t>
  </si>
  <si>
    <t>http://ift.tt/1Dwdzry</t>
  </si>
  <si>
    <t>March 02, 2015 at 11:45PM</t>
  </si>
  <si>
    <t>rmull</t>
  </si>
  <si>
    <t>Are there any wallets that offer "virtual accounts?"</t>
  </si>
  <si>
    <t>Are there any wallets that offer the idea of virtual accounts? To be more specific, some accounting programs allow the user to shuffle funds from one named account to another without actually moving the money. In the same sense, one could move bitcoins from one named account to another without pushing the transaction to the blockchain until a transaction is made with an outside third party entity. Coupled with multisig, this would allow, say, a household with many bitcoin holders to act as its own bank where various household members could transact with one another free of miner fee, and the wallet to be hosted securely within the household. I assume this is sort of like a sidechain, but in this case, the totals in each named account are maintained solely in this software, and the wallet otherwise acts like any other wallet would when interacting with the blockchain.</t>
  </si>
  <si>
    <t>http://ift.tt/1DwoXUc</t>
  </si>
  <si>
    <t>March 02, 2015 at 11:44PM</t>
  </si>
  <si>
    <t>bobthesponge1</t>
  </si>
  <si>
    <t>Princeton U. Bitcoin Class - Lecture 3</t>
  </si>
  <si>
    <t>http://ift.tt/1DKwwJK</t>
  </si>
  <si>
    <t>http://ift.tt/1APO7zZ</t>
  </si>
  <si>
    <t>March 02, 2015 at 11:34PM</t>
  </si>
  <si>
    <t>Bernard Lietaer on monetary ecosystems, Ecuador, Greece and bitcoin</t>
  </si>
  <si>
    <t>http://ift.tt/1K8vihJ</t>
  </si>
  <si>
    <t>http://ift.tt/1DwkYar</t>
  </si>
  <si>
    <t>March 02, 2015 at 11:32PM</t>
  </si>
  <si>
    <t>MidwayCrypto</t>
  </si>
  <si>
    <t>MidwayCrypto: Bitcoin Poster</t>
  </si>
  <si>
    <t>http://ift.tt/1K8vihN</t>
  </si>
  <si>
    <t>http://ift.tt/1DwkYqL</t>
  </si>
  <si>
    <t>March 03, 2015 at 12:17AM</t>
  </si>
  <si>
    <t>hoopmasterg</t>
  </si>
  <si>
    <t>My 10 year old cousin bought herself a iPhone case using bitcoin. She finds Bitcoin fascinating!!</t>
  </si>
  <si>
    <t>http://ift.tt/1GbRdBC</t>
  </si>
  <si>
    <t>http://ift.tt/1GbRdBE</t>
  </si>
  <si>
    <t>March 03, 2015 at 12:15AM</t>
  </si>
  <si>
    <t>cacheson</t>
  </si>
  <si>
    <t>Belgian Racist [New Bitcoin Foundation board member Olivier Janssens] Uses Spurious Copyright Claim to Censor Libertarian Websites</t>
  </si>
  <si>
    <t>http://ift.tt/17KMFU1</t>
  </si>
  <si>
    <t>http://ift.tt/17KMFU2</t>
  </si>
  <si>
    <t>March 03, 2015 at 12:11AM</t>
  </si>
  <si>
    <t>anotherbeautifuldayj</t>
  </si>
  <si>
    <t>Mintpal: got back my Monero coins, love you Ferdous Ghai!!!</t>
  </si>
  <si>
    <t>Hey all, few days ago Ferdous Bhai contacted me and told that 'I have gained access to the old servers of MintPal where Monero keys were stored. Monero is the only major altcoin where all wallet balances are still intact, presumably due to an oversight by Ryan. All other major altcoin wallets appear to be empty.' Then we spoke and next day got back Moneros!!! Its insane, I 100% lost hope to get stolen funds by founder of Mintpal but ... Great people doing great things! :)</t>
  </si>
  <si>
    <t>http://ift.tt/1DwzdMg</t>
  </si>
  <si>
    <t>March 03, 2015 at 12:05AM</t>
  </si>
  <si>
    <t>mjpanzer</t>
  </si>
  <si>
    <t>Cover of WSJ Journal Report today: Do Cryptocurrencies Such as Bitcoin Have a Future?</t>
  </si>
  <si>
    <t>http://ift.tt/1zzYva9</t>
  </si>
  <si>
    <t>http://ift.tt/1APT6R7</t>
  </si>
  <si>
    <t>March 02, 2015 at 11:57PM</t>
  </si>
  <si>
    <t>oldmatebtc</t>
  </si>
  <si>
    <t>Investing in Bitcoin Casinos: What you should know</t>
  </si>
  <si>
    <t>http://ift.tt/1BynL6c</t>
  </si>
  <si>
    <t>http://ift.tt/1zzWsCT</t>
  </si>
  <si>
    <t>TheSilverBanger</t>
  </si>
  <si>
    <t>How many of us are podcast listeners?</t>
  </si>
  <si>
    <t>I was thinking that the podcast format lends itself really well to bitcoin. It's a pretty new phenomenon and they're trying to monetize it in a few ways:You can sometimes donate directly by paypal through their websiteYou can purchase a sponsor's product for a discount through the sponsor's website via a product code.You can click on the Amazon link on the podcast's website to give the podcaster a percentage of your Amazon purchases.According to Stitcher, I've listened to 4,000+ hours and I'm a little ashamed to say, I don't think I've spent more than $10 in compensating any of my favorite podcaster's (I think I once spent $10 on Ari Shaffir's comedy album on iTunes).Although I'm a devoted listener, it feels like there is still a lot of friction in the means of compensating the podcasters.It might be more profitable to try to get 1-10% of your listening audience to transfer the equivalent of $0.01 - $0.25 in BTC per episode?Ideally, I'd like a system whereby I automatically donate $0.01 every time the podcast provider updates the RSS feed (indicating a new episode has been uploaded). I imagine this could be accomplished with a smart contract of some kind.At scale, this might be profitable. What do you think?</t>
  </si>
  <si>
    <t>http://ift.tt/18FaQEF</t>
  </si>
  <si>
    <t>March 02, 2015 at 11:54PM</t>
  </si>
  <si>
    <t>pirate_two</t>
  </si>
  <si>
    <t>Guy Flawkes mask for bitcoin</t>
  </si>
  <si>
    <t>Where can I buy using bitcoin in Europe? btcstore.eu asks 42 euro for 4 masks. Maybe someone knows a better deal? How is the quality btcstore masks? thanks :)</t>
  </si>
  <si>
    <t>http://ift.tt/1zzWvi1</t>
  </si>
  <si>
    <t>DannyDesert</t>
  </si>
  <si>
    <t>Ladies and gentlemen, start your engines.</t>
  </si>
  <si>
    <t>http://ift.tt/18FaQEJ</t>
  </si>
  <si>
    <t>http://ift.tt/1zzWvi5</t>
  </si>
  <si>
    <t>Coin Outlet Acquires LibertyX Bitcoin ATM Network</t>
  </si>
  <si>
    <t>http://ift.tt/1DvIgx9</t>
  </si>
  <si>
    <t>http://ift.tt/18FaSwa</t>
  </si>
  <si>
    <t>March 03, 2015 at 12:39AM</t>
  </si>
  <si>
    <t>BobAlison</t>
  </si>
  <si>
    <t>Barry Silbert’s BIT wins the race to become the first publicly traded bitcoin investment vehicle</t>
  </si>
  <si>
    <t>http://ift.tt/18F689L</t>
  </si>
  <si>
    <t>http://ift.tt/1zA9GQ0</t>
  </si>
  <si>
    <t>March 03, 2015 at 12:38AM</t>
  </si>
  <si>
    <t>Research Perspectives and Challenges for Bitcoin and Cryptocurrencies</t>
  </si>
  <si>
    <t>http://ift.tt/1CS0YDE</t>
  </si>
  <si>
    <t>http://ift.tt/18FjAdQ</t>
  </si>
  <si>
    <t>March 03, 2015 at 12:36AM</t>
  </si>
  <si>
    <t>burlow44</t>
  </si>
  <si>
    <t>Are there good Mac wallets other than the original client and Hive?</t>
  </si>
  <si>
    <t>It's easy to find wallets for iOS, are there recommended ones for the Mac?</t>
  </si>
  <si>
    <t>http://ift.tt/1FOgPAX</t>
  </si>
  <si>
    <t>March 03, 2015 at 12:35AM</t>
  </si>
  <si>
    <t>Coins4Golf</t>
  </si>
  <si>
    <t>New offer to buy real goldbars with Bitcoins!</t>
  </si>
  <si>
    <t>http://ift.tt/18FjAdS</t>
  </si>
  <si>
    <t>http://ift.tt/1vTHg8n</t>
  </si>
  <si>
    <t>March 03, 2015 at 12:31AM</t>
  </si>
  <si>
    <t>herzmeister</t>
  </si>
  <si>
    <t>Bitcoin-Stammtisch München - Next meetup: Wednesday, 04th of March 2015</t>
  </si>
  <si>
    <t>http://ift.tt/1zA9IHE</t>
  </si>
  <si>
    <t>http://ift.tt/1vTHg8t</t>
  </si>
  <si>
    <t>March 03, 2015 at 12:29AM</t>
  </si>
  <si>
    <t>edwinthepig</t>
  </si>
  <si>
    <t>Death and Bitcoins</t>
  </si>
  <si>
    <t>Another potentially dumb n00b question:Unlike a fiat bank, where if an account holder dies his/her assets are still known and can be retrieved by others using various procedures, I would imagine that many Bitcoin holders will have their btc stashed away at some address which then become irretrievable by anybody upon their untimely death.If this is the case, and so X bitcoins are lost forever on average upon someone's death and become zombie coins, how does this reconcile with Bitcoins sustainability? Will coins ever "run out" over time as people and their bitcoins die? Or is the answer simply that decimal places keep getting added as needed such that current holders' bitcoins just keep increasing in value as supply gets lower and lower? Can Bitcoin move the decimal out forever if it needed to? Is there a limit? And does this affect the "forever sustainability" of Bitcoin in any way?Any thoughts/answers would be appreciated.</t>
  </si>
  <si>
    <t>http://ift.tt/1APZM1S</t>
  </si>
  <si>
    <t>March 03, 2015 at 12:28AM</t>
  </si>
  <si>
    <t>lobas</t>
  </si>
  <si>
    <t>Coinscrum and Proof of Work Media join forces again</t>
  </si>
  <si>
    <t>http://ift.tt/1FOfLwU</t>
  </si>
  <si>
    <t>http://ift.tt/1APZJTF</t>
  </si>
  <si>
    <t>March 03, 2015 at 12:23AM</t>
  </si>
  <si>
    <t>jaydoors</t>
  </si>
  <si>
    <t>Bitcoin fund for the public</t>
  </si>
  <si>
    <t>http://ift.tt/1AwrtId</t>
  </si>
  <si>
    <t>http://ift.tt/1DKFBlM</t>
  </si>
  <si>
    <t>March 03, 2015 at 12:20AM</t>
  </si>
  <si>
    <t>BiggieBitcoin</t>
  </si>
  <si>
    <t>Why 2015 is the year of encryption</t>
  </si>
  <si>
    <t>http://ift.tt/1wyxUKl?</t>
  </si>
  <si>
    <t>http://ift.tt/1wEhxl2</t>
  </si>
  <si>
    <t>March 03, 2015 at 12:48AM</t>
  </si>
  <si>
    <t>Bitcoin Exchange LedgerX Readies Real-Time Market Surveillance</t>
  </si>
  <si>
    <t>http://ift.tt/1zznFFS</t>
  </si>
  <si>
    <t>http://ift.tt/1vTL4q4</t>
  </si>
  <si>
    <t>March 03, 2015 at 12:44AM</t>
  </si>
  <si>
    <t>Tokarev1971</t>
  </si>
  <si>
    <t>Bitcoin mixers/services</t>
  </si>
  <si>
    <t>Hi there, most of people who use darknet should to use mixing services to stay fully anonymous it makes impossible to track your transactions, that`s why i decided to make this list share other links in this topic, please Mixers in Clearnet:http://ift.tt/1yh5Eer http://ift.tt/1Bm1Yjz in DarkNet:http://ift.tt/17T6dp4 - Darknet bitmixer.io http://ift.tt/1Bm1ZnM - CleanCoin http://ift.tt/1vF7Jlk - BitcoinFog http://ift.tt/10CarP1 - BitcoinBlender http://ift.tt/1vF7Jlm - Helix Light http://ift.tt/10CarP5 - BraveBunny http://ift.tt/1Bm1YjG - BTCmix http://ift.tt/1x7Tx6e - BitLaundry http://ift.tt/1Bm1ZnQ - Bitcoin Wash</t>
  </si>
  <si>
    <t>http://ift.tt/18FlH1h</t>
  </si>
  <si>
    <t>March 03, 2015 at 01:19AM</t>
  </si>
  <si>
    <t>burritofanatic</t>
  </si>
  <si>
    <t>On the Personal Finance Section in the Wall Street Journal</t>
  </si>
  <si>
    <t>http://ift.tt/1Dx0aj1</t>
  </si>
  <si>
    <t>http://ift.tt/1zSJjG6</t>
  </si>
  <si>
    <t>March 03, 2015 at 01:15AM</t>
  </si>
  <si>
    <t>bitjson</t>
  </si>
  <si>
    <t>Bitcoin featured on top of today's Wall Street Journal</t>
  </si>
  <si>
    <t>http://ift.tt/1E9XUU5</t>
  </si>
  <si>
    <t>http://ift.tt/1E9YW2x</t>
  </si>
  <si>
    <t>March 03, 2015 at 01:09AM</t>
  </si>
  <si>
    <t>ETF, BIT, LedgerX: The Institutional Bitcoin Services Race is ON!!</t>
  </si>
  <si>
    <t>http://ift.tt/1GI54gE</t>
  </si>
  <si>
    <t>http://ift.tt/1vTQcKV</t>
  </si>
  <si>
    <t>March 03, 2015 at 01:05AM</t>
  </si>
  <si>
    <t>evil_capitalist123</t>
  </si>
  <si>
    <t>Thought Experiment: International Money Transfer Business Model Using Bitcoin</t>
  </si>
  <si>
    <t>Hello all!I am an entrepreneur that lives in the southwest United States. In my area, we have a very high migrant worker population which sends millions of dollars every year to family members in Mexico and other Latin American countries. These workers get absolutely scalped by money transfer services like Western Union to send the cash.I have been reading quite a bit about bitcoin and the technology behind it. I am technology savvy, but I certainly am not an IT specialist. I was hoping that some of the more bitcoin savvy folks could help me fill in some knowledge gaps and brainstorm.Thanks for humoring me! Hopefully you guys can help me with my thought experiment.My thoughts so far are as follows:The problem here is that these migrant workers get charged large fees to transfer money to their families abroad. They need a cheap and secure means to do so. Bitcoin seems like it could address this problem.These workers would be primarily interested in conducting transactions using physical cash or a check, transferring it to their desired location and then collecting the money on the other end in cash or a check. This would require the funds to be converted to BTC on the sending end and then back into the desired currency at the receiving end. I know that this can be done via BTC exchanges, but I'm not sure how that works. Would it be plausible to piggy back off of existing exchanges? Would these exchanges offer my business a discount on their fees if I am conducting bulk daily transactions?I am not interested in establishing new infrastructure to move cash around. Instead, I think that I can use existing infrastructure. I worked security in the past at check cashing businesses (there are a ton around here). They already have the systems in place to move large amounts of money around. They also already have an established customer base in my target market. I would like to place the technology to seamlessly conduct BTC transactions in these already establishes businesses, in the US and the Mexican store fronts.I know that BTC is still volatile compared to other currencies. So much so that if a transaction takes several days, you run a risk of losing a large percentage of the money. As I understand it, this risk could be mitigated by speeding up the transactions by paying fees to miners. Is this correct? How much can I affect the speed and at what point would it become cost prohibitive?Can anyone point me in the right direction of products I could use that already exist to conduct these transactions? AKA BTC point of sale tech?Can anyone point me in the right direction about the tax and legal issues of conducting these transactions. For example, if someone buys BTC at a location in the US and sends it to MX, would they have to pay sales tax when they purchase the BTC? That would definitely nuke the idea.Thank you for your time! Any input would be appreciated.(I am not particularly interested in discussing the politics of these transactions other than how do we conduct them with the least governement involvement possible. Not because I am trying to circumvent the government to deprive them of what is due, just because the government makes EVERYTHING more expensive.)</t>
  </si>
  <si>
    <t>http://ift.tt/1K8Ratf</t>
  </si>
  <si>
    <t>March 03, 2015 at 01:04AM</t>
  </si>
  <si>
    <t>http://ift.tt/1vTQcL3</t>
  </si>
  <si>
    <t>March 03, 2015 at 01:45AM</t>
  </si>
  <si>
    <t>CaptainDogeSparrow</t>
  </si>
  <si>
    <t>I wanna buy Steam games with Bitcoin. What is the best place for it?</t>
  </si>
  <si>
    <t>Wanna buy Dark Souls 2 Season Passhttps://www.bit-keys.com is too expensive. http://ift.tt/1como8U, http://ift.tt/1i0toeZ and http://ift.tt/1obQ0RU dont have what I want.</t>
  </si>
  <si>
    <t>http://ift.tt/1DKZVn6</t>
  </si>
  <si>
    <t>March 03, 2015 at 01:36AM</t>
  </si>
  <si>
    <t>Astroturf</t>
  </si>
  <si>
    <t>http://ift.tt/1DnQrzj</t>
  </si>
  <si>
    <t>http://ift.tt/17L0zFT</t>
  </si>
  <si>
    <t>March 03, 2015 at 01:34AM</t>
  </si>
  <si>
    <t>BitttBurger</t>
  </si>
  <si>
    <t>Why I as a Merchant simply can't recommend BTC to my customers. (even though I want to)</t>
  </si>
  <si>
    <t>As some of you may know I have been very outspoken about merchants offering 5% discounts to customers as a way to incentivize BTC usage.We tell our customers to sign up with Circle to get their first Bitcoins quickly and for free. Unfortunately when examining the actual process, I realized that the entire thing is completely unfeasible. Nobody is going to use it. Here's why:User arrives on my checkout page and is buying a product for $45.95. They are presented with the BitPay checkout screen which says 0.174088 = $45.95.User clicks over to Circle. Clicks "Send Money". They are presented with a page that says nothing on it about Bitcoin. It just has a "USD" box. Users have therefore put $45.95 into the USD box and hit send. Since Circle's exchange rate is higher than BitPays. That $45.95 arrives not as 0.174088 but as 0.173495.Result: BitPay cancels the order due to insufficient funds. Fail.Smarter user clicks USD button and switches it to BTC. User types in the correct 0.174088. As they do this, the USD box populates. But guess what appears there? Circles elevated dollar amount: $46.75. User says "hell no im not paying more than Im supposed to".Result: User never completes purchase, and closes the page. Fail.Under BOTH scenarios, due to exchange rate differences (Circle's being higher to recoup that 1% they dont charge?) result in a fail for any sort of Business-to-Consumer transactions. Customers either under pay, or are overcharged. This means nobody is going to use Bitcoin. Period.The only people who win in this scenario are the ones who have BTC stored offline from 2 years ago and want to spend today. Someone who funds their first wallet today and wants to buy today gets screwed.-B-</t>
  </si>
  <si>
    <t>http://ift.tt/18FwuZn</t>
  </si>
  <si>
    <t>Bitcoin Businesses May Reconsider Quebec After Policy Announcement</t>
  </si>
  <si>
    <t>http://ift.tt/1DwxTch</t>
  </si>
  <si>
    <t>http://ift.tt/1vTX4rE</t>
  </si>
  <si>
    <t>March 03, 2015 at 01:33AM</t>
  </si>
  <si>
    <t>deb0rk</t>
  </si>
  <si>
    <t>SNAPCARD Bitcoin Wallet Beta invites</t>
  </si>
  <si>
    <t>Got invite for Snapcard new wallet and btc-buying feature. Says it allows buying BTC with bank/debit card. So that's new.http://ift.tt/1Dx9Aec says to keep it on the down-low, I assume that means help them market it on reddit and everywhere else.</t>
  </si>
  <si>
    <t>http://ift.tt/1vTX23h</t>
  </si>
  <si>
    <t>gonzobon</t>
  </si>
  <si>
    <t>Google is launching their own payments framework: Android Pay</t>
  </si>
  <si>
    <t>http://ift.tt/1E9eCTF</t>
  </si>
  <si>
    <t>http://ift.tt/1vTX2jC</t>
  </si>
  <si>
    <t>March 03, 2015 at 01:31AM</t>
  </si>
  <si>
    <t>"Sundar Pichai Briefly Confirms Android Pay At Mobile World Congress" - Hopefully this is open enough to allow all types of payments (such as Bitcoin).</t>
  </si>
  <si>
    <t>http://ift.tt/18FhPNT</t>
  </si>
  <si>
    <t>http://ift.tt/1F1OK9e</t>
  </si>
  <si>
    <t>March 03, 2015 at 01:28AM</t>
  </si>
  <si>
    <t>A provisional simplified transaction system for Bitcoin</t>
  </si>
  <si>
    <t>Current MethodCurrently, payment processors either require centralised storage of the coins (such as coinbase), or manual control via your Wallet (Bitcoin Core etc). In these circumstances, the user either needs to rely on the centralised partner, or build the transaction themself either via a SPV or full node. In either case, they need to capabilities to receive, and transmit and manage their bitcoin wallet on the device that they wish to transact with.New method (disclaimer)This idea is presented as is, without any real application thus far, and can most definitely be improved and extended on. So, please post problems/critiques/issues/ideas - but lets see if this idea can be improved to something useful, and not just buriedAddressesWhen we think of what we need to spend bitcoins, we need one thing. The unspent transaction inputs. From these, we can ascertain the balance of an Address - but further, we can construct transactions using this information to pay anyone - all that is missing is the signature.From this we can imagine a setup as follows:UXTO servers, all providing a current database of unspent transactions on the bitcoin blockchain, and utilising leveldb or such - in a design that can quickly bring back the balance of any bitcoin address (by iterating through the transactions associated with this address and totalling up the value). These gateways can also generate the transactions needed - say by an online shop.Client machine - All this needs is the ability to securely sign the transaction. Ideally a hardware device with physical activation (such as a button) that can do three things: receive transactions, sign them, and provide a list of all the public keys for which it has private keys. The client machine can then send this list to the UXTO server, which can then fashion the transaction/ensure there are enough funds - and send to the client to sign. The client's machine can check the right amount is being requested - then send back the signed transaction, which cannot be tampered with.Further, these UXTO servers can be used as decentralised live balance viewers. They could implement a fee inside the transaction for their usage - and take the place of bitpay/coinbase or other such parties.These servers could become multisig, or use any additional technology as required.Also, as they could become a halfnode, after syncing with full nodes, they could keep up to date with UXTOs, without requiring the full blockchain download - so could be far smaller.</t>
  </si>
  <si>
    <t>http://ift.tt/1wL4zfT</t>
  </si>
  <si>
    <t>March 03, 2015 at 02:08AM</t>
  </si>
  <si>
    <t>boristheboris</t>
  </si>
  <si>
    <t>MARCH 2 DIGEST: Bitcoin Investment Trust Goes Public, BTC Foundation Election Results are In</t>
  </si>
  <si>
    <t>http://ift.tt/1GGW8bm</t>
  </si>
  <si>
    <t>http://ift.tt/1zSOXbj</t>
  </si>
  <si>
    <t>March 03, 2015 at 02:07AM</t>
  </si>
  <si>
    <t>btcde</t>
  </si>
  <si>
    <t>CoinOutlet Acquires LibertyTeller BTMs to Expand New ‘Backend Network Ecosystem</t>
  </si>
  <si>
    <t>http://ift.tt/1DwMXXm</t>
  </si>
  <si>
    <t>http://ift.tt/1zSP0DV</t>
  </si>
  <si>
    <t>Top 8 Ways to Book a Flight with Bitcoin</t>
  </si>
  <si>
    <t>http://ift.tt/1ByVZ9N</t>
  </si>
  <si>
    <t>http://ift.tt/1Ea5ZrS</t>
  </si>
  <si>
    <t>March 03, 2015 at 02:03AM</t>
  </si>
  <si>
    <t>bitcoinik</t>
  </si>
  <si>
    <t>"Magic", "Empowering", "Moon" and "Revolutionary" among the ways people describe bitcoin in one word</t>
  </si>
  <si>
    <t>http://ift.tt/1N9iUx4</t>
  </si>
  <si>
    <t>http://ift.tt/18FD7uC</t>
  </si>
  <si>
    <t>March 03, 2015 at 02:01AM</t>
  </si>
  <si>
    <t>rnvk</t>
  </si>
  <si>
    <t>Better Web Mobile Support – Coinkite Blog</t>
  </si>
  <si>
    <t>http://ift.tt/18FD4z3</t>
  </si>
  <si>
    <t>http://ift.tt/17L4YIR</t>
  </si>
  <si>
    <t>March 03, 2015 at 01:59AM</t>
  </si>
  <si>
    <t>Freebitco.in dan Freedogeco.in Dua situs faucet ternama yang wajib di mainkan oleh miners newbie</t>
  </si>
  <si>
    <t>http://ift.tt/1Ax2bti</t>
  </si>
  <si>
    <t>http://ift.tt/1AQqpng</t>
  </si>
  <si>
    <t>March 03, 2015 at 01:58AM</t>
  </si>
  <si>
    <t>nmoBTC</t>
  </si>
  <si>
    <t>Alluding to Coinbase's recent comment on alt-coins, What exactly prevents other digital currencies from being just as big as bitcoin, specifically Ethereum?</t>
  </si>
  <si>
    <t>Is it price volatility, costs of building infrastructure, the mining power and hence security, or something else? Always hear the comparison of bitcoin to TCP/IP's first mover advantage but am not sure of how this specifically applies to Bitcoin and not allowing something like Ethereum to take considerable market share.</t>
  </si>
  <si>
    <t>http://ift.tt/1AQqpni</t>
  </si>
  <si>
    <t>March 03, 2015 at 01:57AM</t>
  </si>
  <si>
    <t>Bitcoin Giving Back: This week on Decentral Talk Live</t>
  </si>
  <si>
    <t>http://ift.tt/1N92zsa</t>
  </si>
  <si>
    <t>http://ift.tt/1vU3wPp</t>
  </si>
  <si>
    <t>March 03, 2015 at 01:54AM</t>
  </si>
  <si>
    <t>BIT Investor Letter -- 2 March 2015</t>
  </si>
  <si>
    <t>http://ift.tt/1B1LdXO</t>
  </si>
  <si>
    <t>http://ift.tt/1vU3zec</t>
  </si>
  <si>
    <t>btcrack</t>
  </si>
  <si>
    <t>Practical application of international money transfers with Bitcoin |Global Bitcoin News</t>
  </si>
  <si>
    <t>http://ift.tt/1GIivgu</t>
  </si>
  <si>
    <t>http://ift.tt/1GIivgq</t>
  </si>
  <si>
    <t>March 03, 2015 at 01:53AM</t>
  </si>
  <si>
    <t>elite_bit</t>
  </si>
  <si>
    <t>Elite Bitcoin iOS app. Requesting Bitcoin businesses' to add their business to our directory.</t>
  </si>
  <si>
    <t>http://ift.tt/1vU3wPC</t>
  </si>
  <si>
    <t>http://ift.tt/1GIixoJ</t>
  </si>
  <si>
    <t>March 03, 2015 at 02:26AM</t>
  </si>
  <si>
    <t>Rassah</t>
  </si>
  <si>
    <t>Mycelium Entropy update for Monday, March 2nd (Devices ready to ship!)</t>
  </si>
  <si>
    <t>(Story in pictures)Early last week, we received a few large boxes in our office. They were full of these http://ift.tt/1CknyFa (shown on our pretty office kitchen counter) which contained these http://ift.tt/17L9c3j and also these http://ift.tt/1Cknwgo along with buttons and packing cases. (Rassah, that's me, wrote, printed, cut out, folded, and shipped the included instruction booklets earlier) Turns out that the buttons were made right, but the factory workers at the factory either weren't pressing them on tight enough, or not putting them on precisely enough. So, lucky for us, no filing down was necessary. So, most of last week we spent doing this http://ift.tt/17L99V9 and this http://ift.tt/1CknyVw where our lead Mycelium devs Jan D. (/u/trasla), Andreas P. (/ur/apetersson), Nikita S., and Artur M. were assembling the devices with buttons into cases. Even our awesome boss and CTO Alexander V. was helping http://ift.tt/17L9c3l. Here is a nice view of the Mycelium office where the Wallet magic typically happens, now temporarily converted into an Entropy assembly factory http://ift.tt/1CknyVC. We then tested and flashed the devices in our custom flashing rigs http://ift.tt/17L9cjz and here is Alexander V. is holding a recently assembled and finally completed Entropy device http://ift.tt/1Cknwgy. We managed to finish all 800 devices, packed them, sealed them with holographic temper-resistant stickers, and boxed them up, all ready to ship http://ift.tt/1zAFFQc. This week we will be shipping them to various distribution locations around the world, and as soon as they get there, will ship them out to our customers. We are finally in the very final stretch of this thing. Thanks again for all your support!</t>
  </si>
  <si>
    <t>http://ift.tt/17L9c3h</t>
  </si>
  <si>
    <t>March 03, 2015 at 02:17AM</t>
  </si>
  <si>
    <t>blockchainbeach</t>
  </si>
  <si>
    <t>Do you know a business in Miami that's curious about Bitcoin? Send them to our event tomorrow 3/3 and we'll make sure to drop some knowledge on them.</t>
  </si>
  <si>
    <t>http://ift.tt/1DxmxVo</t>
  </si>
  <si>
    <t>http://ift.tt/1Bz7Swt</t>
  </si>
  <si>
    <t>bobjonesxvii</t>
  </si>
  <si>
    <t>Camp BX has started freezing accounts</t>
  </si>
  <si>
    <t>Camp BX has started taking bitcoin from account holders.Upon attempting to withdraw BTC, customers whose accounts have been seized will be advised their funds are in "cold storage" and to try again in a few hours. 1. Imgur 2. ImgurDays, weeks later, it won't matter, your bitcoin is gone.</t>
  </si>
  <si>
    <t>http://ift.tt/1FOy5pL</t>
  </si>
  <si>
    <t>March 03, 2015 at 02:48AM</t>
  </si>
  <si>
    <t>aesamattki</t>
  </si>
  <si>
    <t>Android Pay was confirmed today, and it sounds like what Bitcoin needs to gain massive adoption instantly</t>
  </si>
  <si>
    <t>Android Pay was just confirmed today. It is an API Google will be adding to Android soon which allows other wallets from the Play Store to be used to pay for everything from in-app purchases to payments in brick and mortar stores using NFC. Google Wallet will become a customer of Android Pay and use its APIs once launched.Unless I am mistaken, this will open the door to allowing apps like Circle or Coinbase to use Android Pay APIs to pay for purchases in stores using NFC, instantly converting Bitcoin to fiat. This would be HUGE, finally giving us a way to use Bitcoin we hold to pay for all kinds of things and to be accepted all over!I hope I've interpreted this correctly. If I have, I hope that Bitcoin Wallets will quickly take advantage of this. We maybe finally see a way to spend BTC anywhere we want very soon.</t>
  </si>
  <si>
    <t>http://ift.tt/1wLtsbf</t>
  </si>
  <si>
    <t>March 03, 2015 at 02:47AM</t>
  </si>
  <si>
    <t>w1nw1n</t>
  </si>
  <si>
    <t>Is there a messaging app that supports Bitcoin which is consumer friendly?</t>
  </si>
  <si>
    <t>I mean without addresses, commands etc. just as easy as sending messages or something, also with an active dev. I know i ask too much but maybe there is one.</t>
  </si>
  <si>
    <t>http://ift.tt/1wLtsrz</t>
  </si>
  <si>
    <t>March 03, 2015 at 02:46AM</t>
  </si>
  <si>
    <t>tkron31</t>
  </si>
  <si>
    <t>CIA Behind Bitcoin? I Doubt It.</t>
  </si>
  <si>
    <t>http://ift.tt/1BzeBX7</t>
  </si>
  <si>
    <t>http://ift.tt/1wLtuzQ</t>
  </si>
  <si>
    <t>March 03, 2015 at 02:43AM</t>
  </si>
  <si>
    <t>bitcoinne</t>
  </si>
  <si>
    <t>A faster way to sell bitcoin</t>
  </si>
  <si>
    <t>http://ift.tt/1BzeA5s</t>
  </si>
  <si>
    <t>http://ift.tt/1wLtuzW</t>
  </si>
  <si>
    <t>March 03, 2015 at 02:42AM</t>
  </si>
  <si>
    <t>linksss</t>
  </si>
  <si>
    <t>Will I be able to huy GBTC on E*Trade, Td Ameritrade, etc?</t>
  </si>
  <si>
    <t>Anybody know?</t>
  </si>
  <si>
    <t>http://ift.tt/1wLtsIe</t>
  </si>
  <si>
    <t>March 03, 2015 at 02:41AM</t>
  </si>
  <si>
    <t>nybe</t>
  </si>
  <si>
    <t>BITCOIN INVESTMENT TRUST (GBTC) on Fidelity Investments</t>
  </si>
  <si>
    <t>http://ift.tt/1wLtuQg</t>
  </si>
  <si>
    <t>http://ift.tt/1BzeBXf</t>
  </si>
  <si>
    <t>March 03, 2015 at 03:10AM</t>
  </si>
  <si>
    <t>petachainz</t>
  </si>
  <si>
    <t>Bitcoin is also a #Product - What I learned from ProductCamp 2015</t>
  </si>
  <si>
    <t>http://ift.tt/1DxH9gm</t>
  </si>
  <si>
    <t>http://ift.tt/1K9lWCj</t>
  </si>
  <si>
    <t>bitcointhrowaccount</t>
  </si>
  <si>
    <t>Which are the best anonymous domain hosting and web design services?</t>
  </si>
  <si>
    <t>Could anyone recommend a domain hosting site which also includes a kickass website design program and finally accepts Bitcoins as payment?</t>
  </si>
  <si>
    <t>http://ift.tt/1DxHe3J</t>
  </si>
  <si>
    <t>March 03, 2015 at 03:09AM</t>
  </si>
  <si>
    <t>x1lclem</t>
  </si>
  <si>
    <t>Another bitcoin ATM in Manhattan!</t>
  </si>
  <si>
    <t>http://ift.tt/1DxHhMS</t>
  </si>
  <si>
    <t>http://ift.tt/1DxHijN</t>
  </si>
  <si>
    <t>March 03, 2015 at 03:08AM</t>
  </si>
  <si>
    <t>srw</t>
  </si>
  <si>
    <t>Bitcore Wallet Service</t>
  </si>
  <si>
    <t>http://ift.tt/1wLzXuy</t>
  </si>
  <si>
    <t>http://ift.tt/18FRf7c</t>
  </si>
  <si>
    <t>March 03, 2015 at 03:03AM</t>
  </si>
  <si>
    <t>JustPuggin</t>
  </si>
  <si>
    <t>I commented about the benefits of bitcoins for dancers/service providers..</t>
  </si>
  <si>
    <t>http://ift.tt/18FRhfq</t>
  </si>
  <si>
    <t>http://ift.tt/1N9ycBH</t>
  </si>
  <si>
    <t>March 03, 2015 at 02:53AM</t>
  </si>
  <si>
    <t>thethinkerthanker</t>
  </si>
  <si>
    <t>Bitcoin - the VPN of Money</t>
  </si>
  <si>
    <t>Just an analogy I wanted to throw out there - increasingly internet users are using VPNs (Virtual Private Networks) to migrate their trust in their ISPs (Internet Service Providers) to trust in a VPN service provider who they might deem to be more trustworthy - e.g. PrivateInternetAccess.com (PIA).Consumers can now choose Bitcoin to migrate their trust in their banking institutions to a more trustworthy decentralized system.</t>
  </si>
  <si>
    <t>http://ift.tt/1N9wpwE</t>
  </si>
  <si>
    <t>March 03, 2015 at 03:29AM</t>
  </si>
  <si>
    <t>BitcoinDomain4Sale</t>
  </si>
  <si>
    <t>Bitcoin Domains for Sale - Escrow Accepted. Will entertain all serious offfers.</t>
  </si>
  <si>
    <t>asicstore.comasicminerguide.combitcoinfrontier.combitcoinfiesta.combitcoinsurpl.usbitcoinwalletstore.combitsstamp.combtcpricing.comcomparecloudmining.comcompareasics.comcryptomined.comcryptoparts.comcryptotrends.comdesignbitcoin.comdevbitcoin.commergemine.commultisigsecurity.comofflinewalletgenerator.comonlinewalletgenerator.complantbitcoin.comseedbitcoin.comscanbitcoin.comwalletprint.comwhatismultisig.comWill accept BTC</t>
  </si>
  <si>
    <t>http://ift.tt/17LnTTN</t>
  </si>
  <si>
    <t>March 03, 2015 at 03:27AM</t>
  </si>
  <si>
    <t>yayalorde</t>
  </si>
  <si>
    <t>Lifehacker did a round up of the best ways to send money to people and BTC didn't even get mentioned once.</t>
  </si>
  <si>
    <t>http://ift.tt/1zAePrw</t>
  </si>
  <si>
    <t>http://ift.tt/17LnRLV</t>
  </si>
  <si>
    <t>March 03, 2015 at 03:24AM</t>
  </si>
  <si>
    <t>datTrooper</t>
  </si>
  <si>
    <t>Anycoin experiences?</t>
  </si>
  <si>
    <t>Do you guys use anycoin?Ive seen it on a reddit ad just know and seems like a quick easy way. Though Im always a bit careful regardings these crypto services.</t>
  </si>
  <si>
    <t>http://ift.tt/1Axm0AM</t>
  </si>
  <si>
    <t>March 03, 2015 at 03:21AM</t>
  </si>
  <si>
    <t>StonersNight</t>
  </si>
  <si>
    <t>How long does it take to receive your Bitcoin from BitQuick.co?</t>
  </si>
  <si>
    <t>I uploaded my receipt and sent it to the vendor 3 hours ago and i believe i should have had my Bitcoin by now. And yes, i did enter my Bitcoin address properly.In the Proof of Payment Receipt Email i got after i uploaded my receipt, it says it will be sent within 3 business hours or/and Delays of up to 24 hours can occur, in which case your order will be processed without a fee.How is that determined? Is that up to the seller? I assume the coins are in escrow and they just have not released them yet?This is the first time i've used BitQuick.co btw. What's to prevent Bitcoin sellers to just scam you?</t>
  </si>
  <si>
    <t>http://ift.tt/1Axm0AU</t>
  </si>
  <si>
    <t>rhktuhin</t>
  </si>
  <si>
    <t>eCommerce sales- growing up and pushing into new market!</t>
  </si>
  <si>
    <t>http://ift.tt/1ALPQX4</t>
  </si>
  <si>
    <t>http://ift.tt/1DLlqEg</t>
  </si>
  <si>
    <t>March 03, 2015 at 03:18AM</t>
  </si>
  <si>
    <t>AlphaPoint</t>
  </si>
  <si>
    <t>AlphaPoint's CEO interviewed on Bitcoins and Gravy #57 - "Alpha Point is powerful software that allows you to launch an exchange in days not months."</t>
  </si>
  <si>
    <t>http://ift.tt/18Dv2Xs</t>
  </si>
  <si>
    <t>http://ift.tt/1DLlq7e</t>
  </si>
  <si>
    <t>March 03, 2015 at 03:15AM</t>
  </si>
  <si>
    <t>TDBit</t>
  </si>
  <si>
    <t>As of June 2014, total U.S. retirement assets reached 24 trillion dollars</t>
  </si>
  <si>
    <t>http://ift.tt/1DxJwQe</t>
  </si>
  <si>
    <t>http://ift.tt/1N9zUDb</t>
  </si>
  <si>
    <t>March 03, 2015 at 03:14AM</t>
  </si>
  <si>
    <t>CellularAtomaton</t>
  </si>
  <si>
    <t>Happy To See Me?</t>
  </si>
  <si>
    <t>Imgur</t>
  </si>
  <si>
    <t>http://ift.tt/1Bzm0pm</t>
  </si>
  <si>
    <t>March 03, 2015 at 03:12AM</t>
  </si>
  <si>
    <t>charlesbukowksi</t>
  </si>
  <si>
    <t>How to pay a freelancer in bitcoin (but they receive cash)?</t>
  </si>
  <si>
    <t>is this possible? how would i do it?</t>
  </si>
  <si>
    <t>http://ift.tt/1Bzm0pr</t>
  </si>
  <si>
    <t>March 03, 2015 at 03:47AM</t>
  </si>
  <si>
    <t>sjsquared</t>
  </si>
  <si>
    <t>Transparency: A Fresh Look at the Bitcoin Foundation, Part Two</t>
  </si>
  <si>
    <t>http://ift.tt/1GcEoHc</t>
  </si>
  <si>
    <t>http://ift.tt/1K9ul8I</t>
  </si>
  <si>
    <t>JCLegions</t>
  </si>
  <si>
    <t>According to Bitcoinwisdom 100 TH/s gives you 1 Btc a day (in avarage). How can mining be profitable?</t>
  </si>
  <si>
    <t>According to the box on to the right on Bitcoinwisdom.com ( http://ift.tt/1l4CrT4 ) 100 th/s of mining power would give you 1 Btc per day in avarage.And according to this page a 5,5 th/s mining hardware costs 2200 dollars. http://ift.tt/1K9vOMk 5,5 TH/s mining hardware gives you, according to Bitcoinwisdom (the first link) a whole 1,5 Btc PER MONTH in avarage!So how can mining be profitable? I don't understand.</t>
  </si>
  <si>
    <t>http://ift.tt/1DxWLR9</t>
  </si>
  <si>
    <t>March 03, 2015 at 03:38AM</t>
  </si>
  <si>
    <t>dogefather</t>
  </si>
  <si>
    <t>Satoshibet not processing withdrawals ..</t>
  </si>
  <si>
    <t>I requested withdrawal from satoshi bet yesterday for around 28btc. Was waiting for over 23h and didnt get back anything apart from automated response from their support email ... not sure what to think. Deposits were fast and easy, unfortunately cannot say the same about gettimg my winnings back ...</t>
  </si>
  <si>
    <t>http://ift.tt/1B3lzSC</t>
  </si>
  <si>
    <t>March 03, 2015 at 03:35AM</t>
  </si>
  <si>
    <t>MillyBitcoin</t>
  </si>
  <si>
    <t>US Trademark Application for "BITCOIN" is Cancelled</t>
  </si>
  <si>
    <t>http://ift.tt/1K9rLzM</t>
  </si>
  <si>
    <t>http://ift.tt/1K9rLzO</t>
  </si>
  <si>
    <t>March 03, 2015 at 04:11AM</t>
  </si>
  <si>
    <t>mcrayon</t>
  </si>
  <si>
    <t>Latin American Bitcoin Exchanges Partner for Fiat Money Transfer Service</t>
  </si>
  <si>
    <t>http://ift.tt/1EGLpym</t>
  </si>
  <si>
    <t>http://ift.tt/1Dy6NSi</t>
  </si>
  <si>
    <t>March 03, 2015 at 04:10AM</t>
  </si>
  <si>
    <t>Freakfire</t>
  </si>
  <si>
    <t>Trezor with GreenAddress Wallet and Android app.</t>
  </si>
  <si>
    <t>At the suggestion /u/ItsMillerIndexTime I tried the Trezor with the GreenAddress Wallet as well as the Android wallet app.I'm happy to report that both are working great. As far as I know, GreenAddress is the only solution for both a web and an Android wallet.No problems moving bitcoin around. The only glitch is that one time I had to relaunch Chrome before the GreenAddress Wallet would recognize the Trezor. I can live with that.If there are any other Trezor/Web/Android solutions, I would love to hear about them.</t>
  </si>
  <si>
    <t>http://ift.tt/1Dy6RRZ</t>
  </si>
  <si>
    <t>March 03, 2015 at 04:07AM</t>
  </si>
  <si>
    <t>ickaprick</t>
  </si>
  <si>
    <t>How bitcoin could have saved my butt</t>
  </si>
  <si>
    <t>Answer: if my landlord accepted it.I'm an American living in Italy, so all my money is in dollars at an American bank (which obviously has no branches here). American cheques don't work here, so my rent has to be paid as a transfer to an IBAN every month. I've done this at Western Union once but it's a pain in the ass (they ask you about 10 times if you're sure you're nmot being scammed, then they freeze the transfer two days later and call you a few times to ask you some more). My bank can technically transfer to an IBAN but you have to do it in person or over the phone, and it costs $50-$70 (1/5 of my rent). My monthly routine has been to withdraw several hundred euros at an ATM every month, load it onto a prepaid card at the post office in person, then make the transfer online (with fees every step of the way). However, last month my credit card expired. I knew this was going to happen, but I didn't know that the debit card that goes with it would expire too. My brother is mailing the new cards over to me, but that will take awhile. I have another card that could probably get me a cash advance, if I knew the PIN; it was chosen by the bank, and they're not allowed to tell me what it is over the phone. They're mailing me a new PIN, but that'll take a while too, and I'll have to get someone to open the letter for me back in the states and read it to me (so secure!).TL;DR. I have all this money but zero control over how and where and when it can move. The international banking system is not the ruthless omniscient dystopian monolith that I thought it was. It's an ass-backwards incompetent POS and now my rent is going to be late.</t>
  </si>
  <si>
    <t>http://ift.tt/1EH6FnD</t>
  </si>
  <si>
    <t>March 03, 2015 at 04:04AM</t>
  </si>
  <si>
    <t>Is Bitcoin "too meta" for mainstream adoption?</t>
  </si>
  <si>
    <t>Most of us reading this are probably the, "oh he's good with computers" guy that your relatives can depend upon to do something as simple as moving files from an SD card to the hard drive. I don't see Bitcoin catching on with folks that are around Alan Greenspan's age. However this is the perfect money for disenfranchised 20 something's, who inherited an economy from the plunderers before us. We're going to be around to watch this blossom, and truly revolutionize finance. Anyways, what do you guys recommend to make Bitcoin less meta for the masses?</t>
  </si>
  <si>
    <t>http://ift.tt/1B3v8Rh</t>
  </si>
  <si>
    <t>dranalli23</t>
  </si>
  <si>
    <t>How many wallets exist with over 1 bitcoin</t>
  </si>
  <si>
    <t>I recently saw that the're are only something like 10 million people worldwide who own bitcoin. Which would constitute less than 1% of world pop, actually 7x less. I was wondering how many wallets have 1 bitcoin or more aka the 21 million club. Just curious. Thanks</t>
  </si>
  <si>
    <t>http://ift.tt/1Ebocnq</t>
  </si>
  <si>
    <t>March 03, 2015 at 03:59AM</t>
  </si>
  <si>
    <t>thecryptomatrix</t>
  </si>
  <si>
    <t>Bitcoin service for local businesses, Feedback welcome</t>
  </si>
  <si>
    <t>I have been apart of the bitcoin community for more than over a year and a half now, not necessarily helping in anyway just more of a spectator and a supporter of the over all movement. I had an Idea to earn a little extra money while simultaneously spreading the excitement, values and bennfits of using bitcoin as an alternative payment system to my local area. I am 20 years old with no necessary technical skills of any sort, but I was wondering if any of the Reddit community thought it would be a good Idea to charge a small one time fee and use my knowledge of bitcoin to advertise to local businesses about integrating bitcoin into their stores whether that be a local cafe or restaurant and if you guys thought this would be a feasible way to earn some extra money while at the same time building up the bitcoin economy, would love to hear any feedback/ideas on how I could make this better or even if its worth it at all, thanks.</t>
  </si>
  <si>
    <t>http://ift.tt/17LuWvW</t>
  </si>
  <si>
    <t>March 03, 2015 at 03:54AM</t>
  </si>
  <si>
    <t>winlifeat</t>
  </si>
  <si>
    <t>Chinese Mining mogul FriedCat has stolen more than a million in AM hash SCAM</t>
  </si>
  <si>
    <t>http://ift.tt/1B3rUxn</t>
  </si>
  <si>
    <t>http://ift.tt/1Ebm92G</t>
  </si>
  <si>
    <t>March 03, 2015 at 04:25AM</t>
  </si>
  <si>
    <t>"World of Warcraft Will Start Selling Subscription Time For Gold", We should petition the developers to accept Bitcoin</t>
  </si>
  <si>
    <t>http://ift.tt/1vTUP7G</t>
  </si>
  <si>
    <t>http://ift.tt/1AxAQYa</t>
  </si>
  <si>
    <t>March 03, 2015 at 04:22AM</t>
  </si>
  <si>
    <t>Now playing on decentral.tv: Decentral Talk Live with guest Radisav Albrecht of Bitbond, a peer-to-peer lending platform.</t>
  </si>
  <si>
    <t>http://ift.tt/1wLXewq</t>
  </si>
  <si>
    <t>http://ift.tt/18G8KUW</t>
  </si>
  <si>
    <t>March 03, 2015 at 04:21AM</t>
  </si>
  <si>
    <t>dailyhashrate</t>
  </si>
  <si>
    <t>We’ve Past The 50th Article Milestone!</t>
  </si>
  <si>
    <t>http://ift.tt/18G8KV6</t>
  </si>
  <si>
    <t>http://ift.tt/1wLXewu</t>
  </si>
  <si>
    <t>March 03, 2015 at 04:18AM</t>
  </si>
  <si>
    <t>ctfn00b</t>
  </si>
  <si>
    <t>Scalability problems? at this rate we can have a full node on every phone.</t>
  </si>
  <si>
    <t>Just in the last week we heard scientists have achieved theoretical wireless transmission speeds of 1tbps sustained speeds of 50gpbs possible. http://ift.tt/1vUMpwU then today SANDISK announces the 200gb MICROSD CARD!http://ift.tt/1DH20R2</t>
  </si>
  <si>
    <t>http://ift.tt/1zB9ikh</t>
  </si>
  <si>
    <t>March 03, 2015 at 04:46AM</t>
  </si>
  <si>
    <t>Bit_Buster</t>
  </si>
  <si>
    <t>Does anyone here know what the hell the Coinbow is? Cant find any information about them anywhere.</t>
  </si>
  <si>
    <t>http://ift.tt/1BzItmo</t>
  </si>
  <si>
    <t>http://ift.tt/1zBgn4l</t>
  </si>
  <si>
    <t>March 03, 2015 at 04:45AM</t>
  </si>
  <si>
    <t>Bitcoin Exchange BTER To Reopen Soon, Still No Word On Refunding Customers</t>
  </si>
  <si>
    <t>http://ift.tt/1DylUeg</t>
  </si>
  <si>
    <t>http://ift.tt/1GcQFeO</t>
  </si>
  <si>
    <t>shizzy0</t>
  </si>
  <si>
    <t>Does a game that trades BTC for bitcoin open assets require a money transmitter license? (No USD to BTC or vice versa.)</t>
  </si>
  <si>
    <t>I'm considering using bitcoin and open assets in a video game I may make. However the recent bitcoin related arrests are a concern to me. Initially, I thought I might allow for people to use In-App Purchases (IAP) to buy BTC from me, but now I imagine that would require me to apply for a money transmitter license. If my application merely trades BTC for bitcoin open assets, and never does any USD to BTC conversion, is that sufficient to avoid possible gray areas?I do not want to accidentally get entangled in anything illegal. This is supposed to be for a game after all. Any other suggestions to limit my risk? One thing I was thinking was putting a cap on the maximum price of these open assets in BTC so that it would be difficult to use for money laundering. I will talk to a lawyer before committing to anything, but I wanted to solicit r/bitcoin's input before hand.</t>
  </si>
  <si>
    <t>http://ift.tt/18Gee22</t>
  </si>
  <si>
    <t>March 03, 2015 at 04:43AM</t>
  </si>
  <si>
    <t>Halsey Minor CEO Bitreserve &amp;amp; Noah Radford of the Dubai Government</t>
  </si>
  <si>
    <t>http://ift.tt/1wM4UyT</t>
  </si>
  <si>
    <t>http://ift.tt/1zBgn4y</t>
  </si>
  <si>
    <t>March 03, 2015 at 04:41AM</t>
  </si>
  <si>
    <t>Paypal Founder: "Bitcoin Doesn't Threaten USD As A Reserve Currency"</t>
  </si>
  <si>
    <t>http://ift.tt/17LBXwE</t>
  </si>
  <si>
    <t>http://ift.tt/1AR9Bwk</t>
  </si>
  <si>
    <t>March 03, 2015 at 04:35AM</t>
  </si>
  <si>
    <t>Bitstake - Launching A Bitcoin Remmitance Service In Nigeria</t>
  </si>
  <si>
    <t>http://ift.tt/1N9Pf6Q</t>
  </si>
  <si>
    <t>http://ift.tt/1DLDRZF</t>
  </si>
  <si>
    <t>March 03, 2015 at 04:34AM</t>
  </si>
  <si>
    <t>LazyCoins Launches Intending to be ‘the Exchange That People Just Trust’</t>
  </si>
  <si>
    <t>http://ift.tt/1Dy61EM</t>
  </si>
  <si>
    <t>http://ift.tt/1N9Pf6U</t>
  </si>
  <si>
    <t>March 03, 2015 at 04:13AM</t>
  </si>
  <si>
    <t>Who is planning on buying GBTC?</t>
  </si>
  <si>
    <t>I sure as hell am</t>
  </si>
  <si>
    <t>http://ift.tt/1vUInEO</t>
  </si>
  <si>
    <t>March 03, 2015 at 05:17AM</t>
  </si>
  <si>
    <t>puck2</t>
  </si>
  <si>
    <t>The introduction of GLD was critical for the 8-year rally In gold. Are we experiencing BTC's GLD[en] moment?</t>
  </si>
  <si>
    <t>http://ift.tt/1Dyup97</t>
  </si>
  <si>
    <t>http://ift.tt/1Dyup9b</t>
  </si>
  <si>
    <t>March 03, 2015 at 05:14AM</t>
  </si>
  <si>
    <t>Bitthrowawayyy</t>
  </si>
  <si>
    <t>The problems with the Winklevoss Brothers</t>
  </si>
  <si>
    <t>they have absolutely no experience whatsoever in the investment business. None. Zero. Zip zilchthey are absolutely disconnected from the Bitcoin community as well ; not just reddit crap / that's a waste of time anyway ; real problem is that they never speak to anyone involved in this tech ; talk to the top 50 people in the space / developers / ceos / other investors ; how many have met them? Almost no one ; how many conferences do they attend (and actually watch the content)? the drawback of this is that they don't learn and therefor don't really understand the tech :: it is WAY too fast moving to not be connected to people who know what the f is going on or to be an islandthey do not know the above two points ; they had two lucky events: born with money and making more money on facebook : but this doesn't mean they suddenly gained experience ; surely they are smart guys but they just don't know what the f they are doing</t>
  </si>
  <si>
    <t>http://ift.tt/1EaAgXw</t>
  </si>
  <si>
    <t>genogod666</t>
  </si>
  <si>
    <t>Art4Tips - A new sub to post your art in exchange for tips!</t>
  </si>
  <si>
    <t>http://ift.tt/1EaAeiw</t>
  </si>
  <si>
    <t>http://ift.tt/1zTaEIr</t>
  </si>
  <si>
    <t>March 03, 2015 at 05:10AM</t>
  </si>
  <si>
    <t>lightswarm124</t>
  </si>
  <si>
    <t>Jon Gosier: The problem with "trickle-down techonomics". Mentions the problems of Bitcoin adoption in terms of entry barriers</t>
  </si>
  <si>
    <t>http://ift.tt/1zTaH6Y</t>
  </si>
  <si>
    <t>http://ift.tt/1FP6AML</t>
  </si>
  <si>
    <t>March 03, 2015 at 05:09AM</t>
  </si>
  <si>
    <t>"Jon Gosier: The problem with "trickle-down techonomics"", Bitcoin mentioned around 2:50 timestamp. Pretty good points, btw</t>
  </si>
  <si>
    <t>http://ift.tt/1EaAeiy</t>
  </si>
  <si>
    <t>http://ift.tt/1ARg9Lu</t>
  </si>
  <si>
    <t>TruValueCapital</t>
  </si>
  <si>
    <t>Bitcoin will likely be the best investment return you'll ever make.</t>
  </si>
  <si>
    <t>On a longterm holding we are talking 5-10 years, if you invested $20,000 it may turn into $800,000 3+ years. That's considering you bought 80 coins at $250 and the long term price went to $10,000. That's probably under estimating Bitcoin's price out to 20 years. If you are willing to hold all your stash that long it could be at $40,000 a coin or $3.2 million in total. I do know about you but I have never invested into anything with this much potential in the long term.</t>
  </si>
  <si>
    <t>http://ift.tt/1FP6BQR</t>
  </si>
  <si>
    <t>March 03, 2015 at 04:56AM</t>
  </si>
  <si>
    <t>Sustainable Crypto Universal Basic Income</t>
  </si>
  <si>
    <t>http://ift.tt/1DyoKjA</t>
  </si>
  <si>
    <t>http://ift.tt/1ARdilH</t>
  </si>
  <si>
    <t>March 03, 2015 at 05:38AM</t>
  </si>
  <si>
    <t>ship_it_</t>
  </si>
  <si>
    <t>Can someone ElI5 what a swap exchange is?</t>
  </si>
  <si>
    <t>I just heard this news about terra exchange here: Bitcoin derivatives are heading to wall street through merger between TeraExchange and MGT (NYSE) and I am trying to wrap my mind around if this is good for the bit coin community.</t>
  </si>
  <si>
    <t>http://ift.tt/1GJelF9</t>
  </si>
  <si>
    <t>March 03, 2015 at 05:34AM</t>
  </si>
  <si>
    <t>animalrobot</t>
  </si>
  <si>
    <t>Period and price toggling are finally live on Coinsight! Watch the rally in high-res :)</t>
  </si>
  <si>
    <t>http://ift.tt/WTbIih</t>
  </si>
  <si>
    <t>http://ift.tt/1BzSfVw</t>
  </si>
  <si>
    <t>March 03, 2015 at 05:32AM</t>
  </si>
  <si>
    <t>bubfranks</t>
  </si>
  <si>
    <t>You could be the first person to buy BTC via cash deposit at a Walmart, Kroger, or Sams [disclaimer: I'm the seller]</t>
  </si>
  <si>
    <t>http://ift.tt/1GJengb</t>
  </si>
  <si>
    <t>http://ift.tt/1DyAItn</t>
  </si>
  <si>
    <t>March 03, 2015 at 05:29AM</t>
  </si>
  <si>
    <t>BitsofMike</t>
  </si>
  <si>
    <t>Cryptsy - ZRC/BTC Market</t>
  </si>
  <si>
    <t>http://ift.tt/18Gm2AX</t>
  </si>
  <si>
    <t>http://ift.tt/1AxP8bg</t>
  </si>
  <si>
    <t>March 03, 2015 at 05:27AM</t>
  </si>
  <si>
    <t>Alien Invasion iOS Game Lets Users Earn Bitcoin for App Referrals</t>
  </si>
  <si>
    <t>http://ift.tt/1GcLaNj</t>
  </si>
  <si>
    <t>http://ift.tt/18Gm1wJ</t>
  </si>
  <si>
    <t>March 03, 2015 at 05:21AM</t>
  </si>
  <si>
    <t>How to use Trezor + Electrum 2.0 Properly?</t>
  </si>
  <si>
    <t>I've had my Trezor for a month now and absolutely love it. To take things to another step how would one use Trezor with Electrum 2.0 on Tails?How do i implement the Trezor with Electum on Tails?Can i just enter my 24 seed into Electrum to access the funds on my Trezor?</t>
  </si>
  <si>
    <t>http://ift.tt/1vUYEd2</t>
  </si>
  <si>
    <t>March 03, 2015 at 05:19AM</t>
  </si>
  <si>
    <t>joeydekoning</t>
  </si>
  <si>
    <t>Wine country</t>
  </si>
  <si>
    <t>http://ift.tt/1DywnGG</t>
  </si>
  <si>
    <t>http://ift.tt/1BzPpQp</t>
  </si>
  <si>
    <t>March 03, 2015 at 05:57AM</t>
  </si>
  <si>
    <t>What is the minimum amount you should spend at a merchant to be able to pay with a credit card and can't we use that opportunity to inform the merchant about Bitcoin?</t>
  </si>
  <si>
    <t>I live in India and here they won't let you pay with a card unless you spend at least Rs. 200 (USD 3.2) and some places even explicitly state that they will charge you 2% extra if you pay with a credit card (most people use cash). Unfortunately there are no merchant services in India who convert Bitcoin to Fiat but in countries that are supported by Bitpay/Coinbase, etc, we can tell small business owners about it.Storekeeper: Your total is $2.5You: Can I pay with my card?Storekeeper: Uh, we can't accept cards for small amounts.You: Why not?Storekeeper: There's a minimum amount we have to charge in order to absorb the transaction fees.You: Oh, you should check out Bitcoin then. It costs you nothing to accept it and the charges are cheaper than credit cards. Anyway, I'll pay cash for now.A very simple suggestion intended to inform them but not forcing it on them.</t>
  </si>
  <si>
    <t>http://ift.tt/1DLVgBf</t>
  </si>
  <si>
    <t>March 03, 2015 at 05:55AM</t>
  </si>
  <si>
    <t>DeftNerd</t>
  </si>
  <si>
    <t>Anybody provide a Bitcoin -&amp;gt; ACH gateway?</t>
  </si>
  <si>
    <t>I have a supplier that won't accept Bitcoin and doesn't want to set up Coinbase or Bitpay. They do accept ACH and Wire Transfers.Is there a service out there that will let you send an ACH payment or wire transfer that accepts Bitcoin?I'm not interested in the other direction, just a way to convert my Bitcoin to Fiat where I can specify the recipient without them having to make an account with any third-party services.If there are several solutions, I'm curious about your knowledge of the processing time as well as fee structure.</t>
  </si>
  <si>
    <t>http://ift.tt/1Na2tAn</t>
  </si>
  <si>
    <t>March 03, 2015 at 05:53AM</t>
  </si>
  <si>
    <t>Amith_Nirgunarthy</t>
  </si>
  <si>
    <t>Neighbourhood Pool Watch: March 1st 2015 Network Statistics</t>
  </si>
  <si>
    <t>http://ift.tt/1zuF02L</t>
  </si>
  <si>
    <t>http://ift.tt/1DyHMpT</t>
  </si>
  <si>
    <t>March 03, 2015 at 05:52AM</t>
  </si>
  <si>
    <t>Jesse Powell (Kraken Co-founder &amp;amp; CEO) will be our guest on Decentral Talk Live (decentral.tv) next week. What would you like to know about Kraken? Send us your questions!</t>
  </si>
  <si>
    <t>Decentral Talk Live is pre-recorded and then broadcast Monday - Friday at 3:00 pm on decentral.tv</t>
  </si>
  <si>
    <t>http://ift.tt/1vV6Zxm</t>
  </si>
  <si>
    <t>March 03, 2015 at 05:50AM</t>
  </si>
  <si>
    <t>kodtycoon</t>
  </si>
  <si>
    <t>Technical explanation of the first ever, Blockchain based multisig [Working on testnet perfectly].</t>
  </si>
  <si>
    <t>http://ift.tt/1FPdodp</t>
  </si>
  <si>
    <t>http://ift.tt/1ARqRBD</t>
  </si>
  <si>
    <t>March 03, 2015 at 05:49AM</t>
  </si>
  <si>
    <t>Indy_Pendant</t>
  </si>
  <si>
    <t>BC.info's forwarder address service - DIY?</t>
  </si>
  <si>
    <t>It's a neat system. They provide you one of their addresses, and when coins are sent to it, it's forwarded on to your address, and sends a REST callback to your server. However, it's got some bugs, isn't 100% reliable, and their customer support is no help at all, closing tickets without comment.Soooooo, I want to roll my own. If I can get the basics down, I can do all the programming, but I've never built a service this close to bitcoin before. I'm not real sure where to start. I mean, creating addresses is easy (open source), so that's fine. But how would I monitor transactions (confirmations, etc) coming into that address?</t>
  </si>
  <si>
    <t>http://ift.tt/1ARqvv0</t>
  </si>
  <si>
    <t>March 03, 2015 at 05:44AM</t>
  </si>
  <si>
    <t>jsCoin</t>
  </si>
  <si>
    <t>LiberOptions Chrome Extension</t>
  </si>
  <si>
    <t>http://ift.tt/1GJfYCO</t>
  </si>
  <si>
    <t>http://ift.tt/1vV56ke</t>
  </si>
  <si>
    <t>March 03, 2015 at 05:43AM</t>
  </si>
  <si>
    <t>Armed heist nets $4M in gold, triggers N.C. manhunt. Should've used bitcoin.</t>
  </si>
  <si>
    <t>http://ift.tt/1vV53F6</t>
  </si>
  <si>
    <t>http://ift.tt/1GJfYCT</t>
  </si>
  <si>
    <t>March 03, 2015 at 06:27AM</t>
  </si>
  <si>
    <t>tethercat</t>
  </si>
  <si>
    <t>I was an early adopter and had bitcoins on my old hard drive (Win 98). What folder/files do I need to look for on that old system?</t>
  </si>
  <si>
    <t>Just as the post says. I kept all my old hard drives (200mb, 1gb, 4gb, 20gb) through many years, and I'm currently transferring all their data onto my portable external right now.One thing I'm very curious about is the original bitcoin wallet I had waaaaaay back when it first came out.Does anyone remember the folder for the first or second incarnation of the system?</t>
  </si>
  <si>
    <t>http://ift.tt/1ClJn7j</t>
  </si>
  <si>
    <t>March 03, 2015 at 06:23AM</t>
  </si>
  <si>
    <t>Atlas_84</t>
  </si>
  <si>
    <t>Discovered bitcoin in the wild earlier...</t>
  </si>
  <si>
    <t>http://ift.tt/17LTV24</t>
  </si>
  <si>
    <t>http://ift.tt/1ClJlw8</t>
  </si>
  <si>
    <t>MysterX_83</t>
  </si>
  <si>
    <t>EB68 – Kamikaze Attack, Block Halving And The Perils Of Proof-Of-Work</t>
  </si>
  <si>
    <t>http://ift.tt/17LTULC</t>
  </si>
  <si>
    <t>http://ift.tt/1ClJlwc</t>
  </si>
  <si>
    <t>March 03, 2015 at 06:22AM</t>
  </si>
  <si>
    <t>btcxindia</t>
  </si>
  <si>
    <t>Bitcoin Is About to Take Over the Stock Market</t>
  </si>
  <si>
    <t>http://ift.tt/17LTV2e</t>
  </si>
  <si>
    <t>http://ift.tt/1ClJlwh</t>
  </si>
  <si>
    <t>March 03, 2015 at 06:21AM</t>
  </si>
  <si>
    <t>AgrajagTheFirst</t>
  </si>
  <si>
    <t>Used an bitcoin ATM for the first time today. cash in the slot, QR code against the sensor and out of the door in 60 seconds. I was told it was super invasive...</t>
  </si>
  <si>
    <t>I walked up to a lamassu that just got installed in Cardiff (UK) to check it out today and was blown away at how easy it was!My previous experience was only from localbitcoins and this was so much easier and less sketchy. Paid £60 for 0.327 BTC.A*, would use again.</t>
  </si>
  <si>
    <t>http://ift.tt/1EHwa8v</t>
  </si>
  <si>
    <t>March 03, 2015 at 06:11AM</t>
  </si>
  <si>
    <t>AndreKoster</t>
  </si>
  <si>
    <t>My review of Chili Phone</t>
  </si>
  <si>
    <t>Review of Chili Phone, www.chiliphone.comI just made my first a long call with Chili Phone, to a mobile phone in Malaysia. Chili Phone is a public phone booth on the Internet, made possible thanks to Bitcoin. You simply enter the number you want to call, and it shows you the price per minute together with a QR code you can use to deposit money from your Bitcoin wallet. I sent € 0.66 (BTC 0.003), which gave me over half an hour talk time. Cheaper than VoipBuster, which I used before (which costs € 0.90 for half an hour to a mobile phone in Malaysia -- Skype will charge € 1.65).Call quality was quite good for both parties, even though I didn't use a headset. Better than with Skype, which I don't use without a headset when calling phone numbers. After ending the call, you can click the "Redeem" button, which sends the remaining money back to your wallet. You can also leave it and use it at a later time with the same browser. If you don't use the leftover credit within a month, it will be returned to your wallet automatically.Of course, there's no account involved -- that's the beauty of it. It's really like a phone booth. Enter the number to call, insert money, call, hangup, and redeem your left over money.</t>
  </si>
  <si>
    <t>http://ift.tt/1ClDFCs</t>
  </si>
  <si>
    <t>March 03, 2015 at 06:10AM</t>
  </si>
  <si>
    <t>the_real_obola</t>
  </si>
  <si>
    <t>Today a wonderful day - I converted a bitcoin skeptic into a bitcoin fan!</t>
  </si>
  <si>
    <t>Yes! I'm so happy! For more than a year, a friend of mine always was in contradiction with my beliefs in Bitcoin. I tried to explain him all the details and always he was rejecting the arguments.If I wouldn't know him that is a nice smart guy maybe I would not bother so many times, but his abnegation in denying all my arguments about Bitcoin make me to continue.So today I made him to start a MultiBit wallet, I sent him some coins, teach him how to backup/restore the wallet, teach him about changetip, send him some tips, he withdraw them, send them to another his wallet etc...And finally his words: "I like it.... I love it. So simple and fast."Then we start talking about the blockchain and all the implications of large adoption etc. He finally saw the light at the end of the tunnel and realized that Bitcoin is the most amazing invention of humanity.Finally he told me that all the info that he knows was from the fucking TV news and newspapers and he couldn't believe me that it wasn't like they said. He fucking realized in few minutes that all in this world is a big fucking lie, we are lied all the times.I'm so happy that another person truly wake up and see the truth !Like Andreas A. said: If you want people to adopt bitcoin, make them to use it, then they will love it. Only adoption matters.</t>
  </si>
  <si>
    <t>http://ift.tt/1BzZT2a</t>
  </si>
  <si>
    <t>March 03, 2015 at 06:03AM</t>
  </si>
  <si>
    <t>BasketDragon</t>
  </si>
  <si>
    <t>Check out this video by Patrick Cines the president of the bitcoin club at Penn State university about the decentralized revolution, amazing stuff</t>
  </si>
  <si>
    <t>http://ift.tt/1EaIsap</t>
  </si>
  <si>
    <t>http://ift.tt/1EaIqPC</t>
  </si>
  <si>
    <t>March 03, 2015 at 07:03AM</t>
  </si>
  <si>
    <t>cjmalloy</t>
  </si>
  <si>
    <t>They really should have made WOWcoin.</t>
  </si>
  <si>
    <t>http://ift.tt/1Gc3PZz</t>
  </si>
  <si>
    <t>http://ift.tt/1Dz6JBz</t>
  </si>
  <si>
    <t>March 03, 2015 at 07:02AM</t>
  </si>
  <si>
    <t>ericpashman</t>
  </si>
  <si>
    <t>In Greenbacks We Trust</t>
  </si>
  <si>
    <t>http://ift.tt/1wubxv9</t>
  </si>
  <si>
    <t>http://ift.tt/1BAb9vw</t>
  </si>
  <si>
    <t>March 03, 2015 at 07:01AM</t>
  </si>
  <si>
    <t>pitbay</t>
  </si>
  <si>
    <t>This is it gentlemen! Bitcoin gone mainstream! Stormfront accepts bitcoin.</t>
  </si>
  <si>
    <t>http://ift.tt/1Dz6JBH</t>
  </si>
  <si>
    <t>http://ift.tt/1Dz5h2d</t>
  </si>
  <si>
    <t>March 03, 2015 at 06:53AM</t>
  </si>
  <si>
    <t>Tres_queso</t>
  </si>
  <si>
    <t>Bitcoin love? So far, yes!</t>
  </si>
  <si>
    <t>I have been interested in BTC for years now and regretted never ever getting any. Well early this year I bought 2 BTC and was short selling(correct term?) And have fell in love with it's charm. Been trying to find an application for my everyday life to use it other than an investment. Well I have fell short I only have been trading with friends for cash/lunch(live in a smaller populated area) ,but I have high hope this is a wonderful thing coming. This recent news had me more interested so I decided why not more? So I now have 7.5 BTC this is so fun. I need more outlets to use this currency.What are some things that keep you in the game? Is this more of an investment for people or do you use it frequently?</t>
  </si>
  <si>
    <t>http://ift.tt/1Dz1PVh</t>
  </si>
  <si>
    <t>March 03, 2015 at 07:17AM</t>
  </si>
  <si>
    <t>hardleft121</t>
  </si>
  <si>
    <t>Brent Rose uses Magic app for ordering $500 of 'stuff'... he clicked Credit Card as payment, instead of Bitcoin... but I see Bitcoin in the video!</t>
  </si>
  <si>
    <t>http://ift.tt/18GBYTA</t>
  </si>
  <si>
    <t>http://ift.tt/1AyfKbZ</t>
  </si>
  <si>
    <t>March 03, 2015 at 07:14AM</t>
  </si>
  <si>
    <t>Are Chinese pools not pushing Coinbase transactions?</t>
  </si>
  <si>
    <t>I sent this transaction at 6:43 via Coinbase... it's half an hour later, and still no confirmations. I go over to blockchain dot info, and see that f2pool and btcchina pool were the last one's to push blocks. What gives? Are there (secret) transaction wars going right now?http://ift.tt/1DMbdrg</t>
  </si>
  <si>
    <t>http://ift.tt/1Aye7eg</t>
  </si>
  <si>
    <t>March 03, 2015 at 07:11AM</t>
  </si>
  <si>
    <t>martin999999</t>
  </si>
  <si>
    <t>Bail-In Arrives In Austria After €7.6 Billion Bad Bank Capital Hole "Discovered"</t>
  </si>
  <si>
    <t>http://ift.tt/17IsyGh</t>
  </si>
  <si>
    <t>http://ift.tt/1wMLwSl</t>
  </si>
  <si>
    <t>miserable_failure</t>
  </si>
  <si>
    <t>Why... Bitcoin?</t>
  </si>
  <si>
    <t>Now of course most of you are personally invested in the success of Bitcoin -- but is Bitcoin really the best crypto can offer?Let's stay hypothetical but if another cyrpto emerged with a more concrete white paper, changes based on following Bitcoin's rise and successes and failures and solutions to many of the problems that Bitcoin inevitably has --- would you promote it?Is Bitcoin the final solution for you? Or is actually changing the financial systems of the world?If Bitcoin were to fall to zero as this new crypto emerges, would you resent it?</t>
  </si>
  <si>
    <t>http://ift.tt/18GH3eI</t>
  </si>
  <si>
    <t>March 03, 2015 at 07:42AM</t>
  </si>
  <si>
    <t>hybridsole</t>
  </si>
  <si>
    <t>MIT Technology Review: A weekend in Bitcoin City: Arnhem, the Netherlands (Mar/Apr 2015 print edition)</t>
  </si>
  <si>
    <t>http://ift.tt/1F2VNyv</t>
  </si>
  <si>
    <t>http://ift.tt/1vVvLxc</t>
  </si>
  <si>
    <t>March 03, 2015 at 07:40AM</t>
  </si>
  <si>
    <t>Maxxit</t>
  </si>
  <si>
    <t>4 million in Gold 'goxxed' from armored car...</t>
  </si>
  <si>
    <t>http://ift.tt/1DLx02f</t>
  </si>
  <si>
    <t>http://ift.tt/1AykUVA</t>
  </si>
  <si>
    <t>March 03, 2015 at 07:38AM</t>
  </si>
  <si>
    <t>Havelock Investments is back up, trading is supposed to resume tomorrow</t>
  </si>
  <si>
    <t>Havelock Investments is back up and operational. Trading has been paused and should resume tomorrow. No word on if anything else happened.</t>
  </si>
  <si>
    <t>http://ift.tt/1AykX3t</t>
  </si>
  <si>
    <t>March 03, 2015 at 07:36AM</t>
  </si>
  <si>
    <t>factorial_derp</t>
  </si>
  <si>
    <t>Australian bank just declared my circle.com transaction, suspicious. After months of no issues...</t>
  </si>
  <si>
    <t>http://ift.tt/1DzhEv2</t>
  </si>
  <si>
    <t>http://ift.tt/1Naiy9l</t>
  </si>
  <si>
    <t>March 03, 2015 at 07:34AM</t>
  </si>
  <si>
    <t>Easy ways to earn Bitcoin for Beginners</t>
  </si>
  <si>
    <t>http://ift.tt/1DzhEv8</t>
  </si>
  <si>
    <t>http://ift.tt/1DzgVtU</t>
  </si>
  <si>
    <t>March 03, 2015 at 07:33AM</t>
  </si>
  <si>
    <t>BlakBanana</t>
  </si>
  <si>
    <t>Don't use VirWox</t>
  </si>
  <si>
    <t>I'm sure many of you already know this, but for other new members of the community, don't buy from VirWox. They aren't a "scam" per se, but they do take ~35% of the cash you put in. For instance, I bought $10 worth of bitcoin, but only received $6.25 worth in my wallet after the transaction.</t>
  </si>
  <si>
    <t>http://ift.tt/1DzgXSE</t>
  </si>
  <si>
    <t>March 03, 2015 at 08:16AM</t>
  </si>
  <si>
    <t>Magic VIP accepts Bitcoin</t>
  </si>
  <si>
    <t>http://ift.tt/1BAqc8q</t>
  </si>
  <si>
    <t>http://ift.tt/1BAqc8o</t>
  </si>
  <si>
    <t>March 03, 2015 at 08:09AM</t>
  </si>
  <si>
    <t>A Florida couple recorded their vows into the Bitcoin blockchain in the first 'Bitmarriage'</t>
  </si>
  <si>
    <t>http://ift.tt/1EaFm6j</t>
  </si>
  <si>
    <t>http://ift.tt/1DztMwe</t>
  </si>
  <si>
    <t>Can Bitcoin Technology Revolutionize Crowdsourced Outsourcing?</t>
  </si>
  <si>
    <t>http://ift.tt/1CgVgeO</t>
  </si>
  <si>
    <t>http://ift.tt/1KartZg</t>
  </si>
  <si>
    <t>March 03, 2015 at 08:00AM</t>
  </si>
  <si>
    <t>Psybawr</t>
  </si>
  <si>
    <t>What BTC1.81 Can Get You on Magic (Stress Testing the SMS Delivery Startup)[video]</t>
  </si>
  <si>
    <t>http://ift.tt/1AyrEmm</t>
  </si>
  <si>
    <t>http://ift.tt/18GST8K</t>
  </si>
  <si>
    <t>March 03, 2015 at 07:59AM</t>
  </si>
  <si>
    <t>apython88</t>
  </si>
  <si>
    <t>What are some of the most impressive bitcoin transactions?</t>
  </si>
  <si>
    <t>From $100,000,000 transactions being sent, and received, anonymously and instantly for no fees, to a fraction of a penny, what are some examples of individual transactions demonstrating the awesome power of BTC?</t>
  </si>
  <si>
    <t>http://ift.tt/1AyrDyK</t>
  </si>
  <si>
    <t>March 03, 2015 at 07:57AM</t>
  </si>
  <si>
    <t>bfelo413</t>
  </si>
  <si>
    <t>I got one of my favorite YouTubers, Devan Costa, to start accepting tips via ChangeTip!</t>
  </si>
  <si>
    <t>Funny videos check him out. Let's get him more subs!http://ift.tt/18GVD5X changetip: http://ift.tt/1Gdswol</t>
  </si>
  <si>
    <t>http://ift.tt/1DzpaGn</t>
  </si>
  <si>
    <t>March 03, 2015 at 07:56AM</t>
  </si>
  <si>
    <t>gh0st87</t>
  </si>
  <si>
    <t>Trezor Passphrase Recovery - 10% Bounty</t>
  </si>
  <si>
    <t>Hey guys I am new here on reddit I hope I'm posting in the correct section. I need help with recovering my trezor passphrase. I do have the 24 word recovery seed and the public address that the btc was sent to during inital setup. I can't remember the passphrase. Please if anyone can help recover these funds I am willing to give 10% of it . Is it possible to at least determine the length of the passphrase? someone can even help me figure out the length of the passphrase I know I can remember it from there on. Will send 1 Btc for helping determine the length.</t>
  </si>
  <si>
    <t>http://ift.tt/1BAm5sT</t>
  </si>
  <si>
    <t>March 03, 2015 at 07:51AM</t>
  </si>
  <si>
    <t>Does electrum 2.0 work with Trezor? I'm not seeing the hardware wallet option.</t>
  </si>
  <si>
    <t>I used electrum 2.0 beta with Trezor before and there was option for hardware wallet. Not seeing it now with the new release. Do I need to import my master public key? Im using linux.</t>
  </si>
  <si>
    <t>http://ift.tt/1vVxjYf</t>
  </si>
  <si>
    <t>March 03, 2015 at 08:26AM</t>
  </si>
  <si>
    <t>kediacorp</t>
  </si>
  <si>
    <t>Metronotes Initial Proof-of-Burn Address : 1MetronotesxxxxxxxxxxxxxxxxxY4qPvn</t>
  </si>
  <si>
    <t>http://ift.tt/1AS4oo4</t>
  </si>
  <si>
    <t>http://ift.tt/18GYiwr</t>
  </si>
  <si>
    <t>March 03, 2015 at 08:25AM</t>
  </si>
  <si>
    <t>Rupert-H</t>
  </si>
  <si>
    <t>Blog: Banks and Bitcoin - Are we witnessing the capitulation?</t>
  </si>
  <si>
    <t>http://ift.tt/1zBZR4i</t>
  </si>
  <si>
    <t>http://ift.tt/1DzAvGj</t>
  </si>
  <si>
    <t>Can someone explain how to read this for dummies?</t>
  </si>
  <si>
    <t>http://ift.tt/Wgivvo</t>
  </si>
  <si>
    <t>http://ift.tt/18GYkEE</t>
  </si>
  <si>
    <t>March 03, 2015 at 09:09AM</t>
  </si>
  <si>
    <t>European Central Bank: Digital Currencies 'Inherently Unstable'</t>
  </si>
  <si>
    <t>http://ift.tt/1EaGczR</t>
  </si>
  <si>
    <t>http://ift.tt/1zTzl7p</t>
  </si>
  <si>
    <t>March 03, 2015 at 09:03AM</t>
  </si>
  <si>
    <t>anonbluestacmycelium</t>
  </si>
  <si>
    <t>Bitcoin is to currency what bitshares is to business. How BitShares Will Massively Grow Bitcoin And Make It More Secure. Bitshares will provide decentralized services to tertiary bitcoin companies like bitpay, coinbase, coinapult</t>
  </si>
  <si>
    <t>Max Wright the author of 2013 best-selling kindle ebook on bitcoin and friend of Trace Mayer succinctly explains how bitshares provides decentralized banking services to bitcoin companies in the first video of his bitshares 101 series: '#1 How BitShares Will Massively Grow Bitcoin And Make It More Secure'Bitshares aims to provide decentralized free market solutions to preserve life, liberty and property. Dan Larimer the lead dev spoke with Satoshi in the bitcoin early days. He started work on bitshares after Mt Gox had it's funds seized and he realised that a key element of the bitcoin ecosystem was not secure: the exchanges.He has a large following but has never promoted any cryptocurrency except bitcoin, until finding that Bitshares is complementary to bitcoin and not an 'altcoin'. It is not competing for currency or to be THE secure ledger. It provides banking services and financial derivatives in a decentralized way not possible directly with bitcoin.Bitshares is effectively a DAC. With products of financial contracts that track the value of certain commodities like USD, CNY, Gold, Silver.Participating in these contracts is beneficial for both parties. One party gets to peg their value to their preferred asset/commodity and earn interest, such as cannabis dispensaries wanting to hold USD but can't get bank accounts.The other party gets to borrow stable assets at a low rate of interest to invest elsewhere, such as speculators and traders. Each of these financial contracts known as 'bitassets' are identical so they are fungible. For example all futures contracts are settled monthly so that they are highly liquid. E.g Many people will hold contracts that mature on January 1st or February 1st instead of lots of contracts that expire on different days.And as a side note: I'm almost certain James D'Angello's game changing analogy for explaining bitcoin is to describe it as a company. Miners are the employees, bitcoin are the shares in Bitcoin the company and the product it sells is instantaneous value transfer over the internet. He did a presentation at the Texas Bitcoin Conference and talked about how bitcoin gives you the freedom to fear and take risks, as well as practice his Bitcoin the company analogy.I think it's a very good way to explain it, everyone understands what a company is. And then from that it's not so hard to introduce the idea of autonomous companies, like bitcoin and bitshares</t>
  </si>
  <si>
    <t>http://ift.tt/1AyGrxk</t>
  </si>
  <si>
    <t>March 03, 2015 at 08:58AM</t>
  </si>
  <si>
    <t>uboyzlikemexico</t>
  </si>
  <si>
    <t>So, when do you think the dump is coming? :)</t>
  </si>
  <si>
    <t>The market over the past year has warped me. I don't trade often, I mostly hold. Sure, there's good news, and bitcoin has seen some shit in the past year, but I'm sitting here gripped with anticipation of the all too familiar dump that generally takes place.Just wondering if anyone else out there is skeptical of this rise. I think at this point, I'm skeptical of any rise. Which is weird because I'm in the camp that anticipates significant success from the Bitcoin ecosystem.</t>
  </si>
  <si>
    <t>http://ift.tt/1GJXYbh</t>
  </si>
  <si>
    <t>March 03, 2015 at 08:57AM</t>
  </si>
  <si>
    <t>earthkidkeith</t>
  </si>
  <si>
    <t>Block chain voting</t>
  </si>
  <si>
    <t>I just had a random thought, but I don't really know too much about how bitcoin works.Could the black chain be used as a secure way to vote, and then to tally the votes?</t>
  </si>
  <si>
    <t>http://ift.tt/1AS9LDQ</t>
  </si>
  <si>
    <t>March 03, 2015 at 09:32AM</t>
  </si>
  <si>
    <t>Cold, hard cash to become thing of the past | The New Daily</t>
  </si>
  <si>
    <t>http://ift.tt/1zC7Wpx</t>
  </si>
  <si>
    <t>http://ift.tt/1DzXDEE</t>
  </si>
  <si>
    <t>darkfur93</t>
  </si>
  <si>
    <t>How to use third party transaction URLs on Bitcoin Core</t>
  </si>
  <si>
    <t>http://ift.tt/1BAGD4L</t>
  </si>
  <si>
    <t>http://ift.tt/1ASh7Hw</t>
  </si>
  <si>
    <t>March 03, 2015 at 09:30AM</t>
  </si>
  <si>
    <t>bitexla</t>
  </si>
  <si>
    <t>First alliance between remittance and Bitcoin company</t>
  </si>
  <si>
    <t>http://ift.tt/1BAGBd4</t>
  </si>
  <si>
    <t>http://ift.tt/1DzXDEI</t>
  </si>
  <si>
    <t>March 03, 2015 at 09:20AM</t>
  </si>
  <si>
    <t>TrouserSurprise</t>
  </si>
  <si>
    <t>need someone experienced with bitcoin/php automated payments etc</t>
  </si>
  <si>
    <t>As above. Will pay for advice, need someone to look at some code for me on my site which accepts btc and tell me what it means.</t>
  </si>
  <si>
    <t>http://ift.tt/1BAE7v6</t>
  </si>
  <si>
    <t>March 03, 2015 at 10:05AM</t>
  </si>
  <si>
    <t>IDJesus</t>
  </si>
  <si>
    <t>5000 in bitcoin</t>
  </si>
  <si>
    <t>Looking to buy 5000 in bitcoin. Need a low exchange rate and will use a middle man.</t>
  </si>
  <si>
    <t>http://ift.tt/1BAMnvh</t>
  </si>
  <si>
    <t>March 03, 2015 at 10:20AM</t>
  </si>
  <si>
    <t>One year on, Elliptic's secure Bitcoin vault is slowly filling up | Security</t>
  </si>
  <si>
    <t>http://ift.tt/1EGuJqN</t>
  </si>
  <si>
    <t>http://ift.tt/18HlJFQ</t>
  </si>
  <si>
    <t>March 03, 2015 at 10:34AM</t>
  </si>
  <si>
    <t>Nabako</t>
  </si>
  <si>
    <t>Why so much price difference between different exchange platform.</t>
  </si>
  <si>
    <t>I know that price depends of supply and demand, but is it normal that there is like 10 USD of difference between some exchange platforms? Is this difference coming only from supply and demand and the commission percentage taken by the different services ?At current time BTC-E: ~266 USD and Bitfinex ~275 USD Coinbase ~276 USD.</t>
  </si>
  <si>
    <t>http://ift.tt/1wFN3PH</t>
  </si>
  <si>
    <t>March 03, 2015 at 10:31AM</t>
  </si>
  <si>
    <t>GaliX0</t>
  </si>
  <si>
    <t>Why I sold my Bitcoins.</t>
  </si>
  <si>
    <t>I am going to sell most of my Bitcoins here at this point. I am sure I will get instant down voted and taunted but I want people to understand why this is the place to sell not to buy in my eyes.I am sure most of you are going to say: 'But this is the place to buy!'. It could. But listening to the Bitcoin lovers the place to buy was 800, 600, 500, 400, ... Only below 200 this subreddit became bearish and everybody was selling their coins at a lose. I was also considering to just dump and be done with it. But instead I bought even more.I didn't sell because this sub is the perfect indicator of what not to do. Since the first rocket engines posts starting to get upvoted going to the front page I am just feeling more strengthen about my decision.Here are the reasons why I think this rally is not going to where people want it to be.Bitcoin is not ready.Most merchants don't even want to have any bitcoins on their account because nothing is worse then a volatile currency either for holding or paying somebody. (Both down and up are bad). The application side of Bitcoin also needs a lot of time until I would even consider my mother to use bitcoin. I am not saying this is the reason bitcoin will not succeed. I just mean bitcoin needs another few years before we can see a real rise in value which isn't driven by pure speculation.-There are too many threats for the value of bitcoin. Currently.Even thought bitcoin itself is hard to attack (beside the 51% a pool could reach). But the stronger forces in this world have much more power then the 99% ever will have. No country in this world or Bank is going to give up their ability to print money. Bitcoin is still at a stage it would heavy dump on one big bad news. China,Europe and the u.s. just need a few words to make bitcoin dump 90% and make a succession of Bitcoin much much harder. And since the 1% controls this world the possibility of this very ad news is high in my opinion.-Bitcoin already bubbled.Sure some people will say it was nor the first bubble. Yea but it was the first bubble containing a lot of money. We have many bagholders sitting at every possible level to sell their coins to at least break even. On top over 1.3 millon coins where mined since the 1200$ days. On top there are at least the same amount of coins sitting somewhere stolen/scammed and waiting for a good place to dump. If this goes up again there are a lot of reasons to not go back to 1000 at any time soon.The party was the same when the coinbase news came out. We had a nice pump. The same thing is going to happen here again. We are going to pump it and when the nerds take their helmets it is going to dump again. I mean surr a penny stocks joined the party and also wants to get rich fast. This is awesome don't get me wrong. But people also said this about coinbase because they got funded as well but in the end we dumped harder then the actual pump was.I am still astonishing Satoshis idea of a smarter decentralized money system. It will most likely succeed in the end I guess. But the route there could break a lot of legs and noses before really starting to challenge the current system.I will buy back if bitcoin loses a lot of value. If it doesn't I am also OK with it. At least I didn't lose any of the printed fiat money our system works with.I am not advising anybody to sell or buy. I just want to try to give this sub an other point of view since a coin always has two sides.</t>
  </si>
  <si>
    <t>http://ift.tt/1wFMhSE</t>
  </si>
  <si>
    <t>Green8</t>
  </si>
  <si>
    <t>Bought off localbitcoin earlier today, still haven't received my bitcoin.</t>
  </si>
  <si>
    <t>I'm very new to this so it may be something done on my part, but earlier today I payed through PayPal for 30 dollars of BTC. I generated a wallet code on BitGo, supplied the seller with it, completed the transaction and received confirmation email and everything. All of this was two hours ago, and my BitGo wallet balance is still 0. Is it possible it hasn't gone through yet, or have I been scammed?</t>
  </si>
  <si>
    <t>http://ift.tt/1Az4hc6</t>
  </si>
  <si>
    <t>March 03, 2015 at 10:29AM</t>
  </si>
  <si>
    <t>Biddycoin</t>
  </si>
  <si>
    <t>Need best 8-10 minute bitcoin video to present to my class.</t>
  </si>
  <si>
    <t>Teacher is giving me extra credit to present on Bitcoin and said I could use a video. I would like to know what you think the best video is for explaining btc to people who do not understand anything about it.Thanks, Biddy</t>
  </si>
  <si>
    <t>http://ift.tt/1CmKi7j</t>
  </si>
  <si>
    <t>March 03, 2015 at 10:26AM</t>
  </si>
  <si>
    <t>MBA Students And B-Schools Mine Nascent Bitcoin Market</t>
  </si>
  <si>
    <t>http://ift.tt/1B18oBF</t>
  </si>
  <si>
    <t>http://ift.tt/1Az4hck</t>
  </si>
  <si>
    <t>March 03, 2015 at 10:56AM</t>
  </si>
  <si>
    <t>wipemydiaper</t>
  </si>
  <si>
    <t>Bitcoin Poker</t>
  </si>
  <si>
    <t>Does anyone know of an annoymous bitcoin poker site? Everything I've found requires some form of identification.</t>
  </si>
  <si>
    <t>http://ift.tt/1DAvVrp</t>
  </si>
  <si>
    <t>March 03, 2015 at 10:54AM</t>
  </si>
  <si>
    <t>devraps</t>
  </si>
  <si>
    <t>(Serious) I had an idea we can all get behind!</t>
  </si>
  <si>
    <t>I want to reach out to the younger demographic of this subreddit because Bitcoin is a technology for the future and the youth are key in that.I am thinking of setting up an initiative of some kind, perhaps through a subreddit that is a global education project that targets students and younger people in general.Here's how it works:1) I want young people (8-16 let's say) that are on this subreddit and learning about Bitcoin who are in school, to ask the teacher one day if they can do a short 10 minute presentation about Bitcoin.2) The presentation can be anything that explains or informs their classmates about bitcoin, and perhaps the student can also hand out a bunch of paper wallets that they've made or explain how their classmates can go home and set up a bitcoin wallet.3) The teacher and the student will set up a Bitcoin wallet and take a photo with the class and a giant QR receive address and post it to the site/subreddit, and then we can make it rain on them.4) The teacher/student would then send all the kids an equal amount of the total tips received, and then they'd have them and it would be a fun lesson.Inviting a class to post a photo of themselves can lead to privacy considerations of parents and that's not good. The problem is that it's hard to verify if it's a bunch of kids from a class or some opportunist 37 year old who just wants to scam some tips.That's why I suggested the photo - but perhaps someone can find a better way?I just think this would be so damn awesome and I would tip every time, and there are definitely students on this subreddit that would do this if there was an incentive. How cool would it be if we had a global effort of decentralized bitcoin lessons going on in classes across the world funded by other users!?Anyways, I'm a webdev, so I can put something together like a mock 10 minute presentation guide to make it easier on students who want a guide they can use instead of winging it.. But I want to hear constructive feedback on what you guys think and how this can be done in a great implementation.TL;DR:Incentivized Decentralized Bitcoin Education Project - Students teach students about Bitcoin, and we as a community tip them an introductory few bits!Your thoughts?</t>
  </si>
  <si>
    <t>http://ift.tt/1ASzo7k</t>
  </si>
  <si>
    <t>March 03, 2015 at 11:17AM</t>
  </si>
  <si>
    <t>Secret Bitcoin Transaction Wars</t>
  </si>
  <si>
    <t>Do you think bitcoin miners can effectively target a transaction and force it to never confirm?As an example, let's say Coinbase or Circle are attacked by a consortium of hackers in the following way:"Circle is favoured by community, and we hate Coinbase."1) Get miners to stop processing Coinbase flagged transactions, or delay them as long as possible.2) People realize Coinbase transactions are slow and unreliable, switch to Circle and Coinbase goes out of business.Simple extreme example, but is this an attack vector if you could get the consortium of miners to agree? What if it was terrorist's using bitcoin, could miners freeze them out by basically locking their coins and never verifying them and leaving them unconfirmed indefinitely?</t>
  </si>
  <si>
    <t>http://ift.tt/18Hwo3v</t>
  </si>
  <si>
    <t>muttyman2000</t>
  </si>
  <si>
    <t>FINRA Green Light Given to Bitcoin Investment Trust To Trade</t>
  </si>
  <si>
    <t>http://ift.tt/18HwI21</t>
  </si>
  <si>
    <t>http://ift.tt/18Hwo3x</t>
  </si>
  <si>
    <t>March 03, 2015 at 07:20AM</t>
  </si>
  <si>
    <t>professorsaad</t>
  </si>
  <si>
    <t>The Bootstrapper’s Guide To Bitcoin Remittances</t>
  </si>
  <si>
    <t>http://ift.tt/1Azgw8x</t>
  </si>
  <si>
    <t>http://ift.tt/1AzfTvS</t>
  </si>
  <si>
    <t>March 03, 2015 at 11:14AM</t>
  </si>
  <si>
    <t>hietheiy</t>
  </si>
  <si>
    <t>Why doesn't Bitpay just give us a PDF for a pamphlet we can print out and hand out to stores?</t>
  </si>
  <si>
    <t>http://ift.tt/18Hwo3B</t>
  </si>
  <si>
    <t>March 03, 2015 at 11:10AM</t>
  </si>
  <si>
    <t>BeYourOwnBank</t>
  </si>
  <si>
    <t>$4.8 million in gold stolen in highway robbery on route I-95 in North Carolina</t>
  </si>
  <si>
    <t>http://ift.tt/18Hx6h5 kind of news can be relevant, because it provides a point of comparison between gold versus bitcoin in terms of transportability and security.I didn't realize that multi-million-dollar gold robberies like continue to happen every few years.http://ift.tt/1DLx02f (This article includes an infographic showing the 15 biggest gold robberies of all time)Compared with the difficulties of securing and transporting gold, maybe securing a bitcoin wallet isn't so much of a hassle after all.In the long run, securing and transporting a bunch of digits will probably turn out to be a lot easier than securing a few kilograms (or a few tons) of precious metal - especially because with bitcoin, you can create multiple backups and use stuff like multi-sig - which is impossible with something physical like gold.Another issue is protection against counterfeiting. There have been several incidents in recent years involving fake gold bars which were actually filled with tungsten - which is much cheaper than gold, but weighs about the same: a little over 19 kg per liter.http://ift.tt/1Azh2Dw</t>
  </si>
  <si>
    <t>http://ift.tt/1DAA7Hy</t>
  </si>
  <si>
    <t>March 03, 2015 at 11:36AM</t>
  </si>
  <si>
    <t>wesarc23</t>
  </si>
  <si>
    <t>In what way have you guys gotten your friends to start using BTC?</t>
  </si>
  <si>
    <t>I just convinced one of my friends to start using Bitcoin by paying him for Taco Bell that he had bought me the other night. He's hooked now. Share your stories</t>
  </si>
  <si>
    <t>http://ift.tt/1EbtNvt</t>
  </si>
  <si>
    <t>March 03, 2015 at 07:10AM</t>
  </si>
  <si>
    <t>smokebowlington</t>
  </si>
  <si>
    <t>An easy website to access Bitcoin exchange rates really fast (disclosure: I own it)</t>
  </si>
  <si>
    <t>http://elitebtc.com/</t>
  </si>
  <si>
    <t>http://ift.tt/1AziYfo</t>
  </si>
  <si>
    <t>March 03, 2015 at 11:27AM</t>
  </si>
  <si>
    <t>Hello, I'm a premature BitTipper!</t>
  </si>
  <si>
    <t>Well as the title states, I jumped the gun on the whole thing. Haha If you have just started here, like me.... wait until you are able to get some Flair before you start jumping in on the BitTipper subreddit.READ THE RULES FIRST!!! HAHAHAHANow doing that, I will be ready to get in on the fun once I get FLAIR. Just a little tid bit for the noobs like me! Have a good one!</t>
  </si>
  <si>
    <t>http://ift.tt/1DAGE5d</t>
  </si>
  <si>
    <t>March 03, 2015 at 11:26AM</t>
  </si>
  <si>
    <t>UMEXOnline</t>
  </si>
  <si>
    <t>Increasing security of the exchange and clients</t>
  </si>
  <si>
    <t>http://ift.tt/1wFT3I5</t>
  </si>
  <si>
    <t>http://ift.tt/1DAGE5k</t>
  </si>
  <si>
    <t>March 03, 2015 at 11:56AM</t>
  </si>
  <si>
    <t>Cara Mendapatkan Bitcoin dengan situs paste BitBin (Earn Bitcoin with Bitbin)</t>
  </si>
  <si>
    <t>http://ift.tt/1Dz8HVe</t>
  </si>
  <si>
    <t>http://ift.tt/1Cn1PMO</t>
  </si>
  <si>
    <t>March 03, 2015 at 11:50AM</t>
  </si>
  <si>
    <t>shaftian</t>
  </si>
  <si>
    <t>GAW Miners: Proof of Fraud</t>
  </si>
  <si>
    <t>http://ift.tt/18hz0E9</t>
  </si>
  <si>
    <t>http://ift.tt/1NaVUgW</t>
  </si>
  <si>
    <t>March 03, 2015 at 12:22PM</t>
  </si>
  <si>
    <t>mustyoshi</t>
  </si>
  <si>
    <t>Paid for something today...</t>
  </si>
  <si>
    <t>And when I got home the price had gone up :(I shoulda waited to pay.</t>
  </si>
  <si>
    <t>http://ift.tt/1Nb0njL</t>
  </si>
  <si>
    <t>March 03, 2015 at 12:21PM</t>
  </si>
  <si>
    <t>Generation_Y_Not</t>
  </si>
  <si>
    <t>Please make BTC happen!</t>
  </si>
  <si>
    <t>I just spent some time in one of the largest refugee camps in the world... On all levels, this made me realize the huge potential of bitcoin. Please make it happen, guys! Hundreds of thousands of people could easily be earning a livelihood if international/national transfers for small amounts were cheaper or even free. Smart contracts could ensure accountability and reduce failure to deliver. If bitcoin becomes usable on feature phones, everyone can be reached. There is a world of opportunities. This is not about philantropy and handouts, this is about integrating hundreds of thousands of people into the world economy. I guess I just needed to get that off my chest.</t>
  </si>
  <si>
    <t>http://ift.tt/1Nb0njN</t>
  </si>
  <si>
    <t>March 03, 2015 at 12:09PM</t>
  </si>
  <si>
    <t>Dougscrib</t>
  </si>
  <si>
    <t>Looking for help redesigning the interface of www.watchmybit.com. Light UX, more icon design/layout art.</t>
  </si>
  <si>
    <t>We need someone who has an eye for better layout than what we have now at www.watchmybit.com. Specifically the menu structure after getting a profile and also the paywall. Here is our current paywall :http://ift.tt/1ASP3Ug. We'd like to see some different icon denoting 'waiting for payment' as well as other ideas for making it look better. Here is our current artist page http://ift.tt/1FQg0Yy this also needs someone with a design eye. Is this You? Know anyone? Contact doug@WatchMyBit.com We have a lot more work coming soon too. We can pay in $ or btc</t>
  </si>
  <si>
    <t>http://ift.tt/1ASP3Uh</t>
  </si>
  <si>
    <t>March 03, 2015 at 12:39PM</t>
  </si>
  <si>
    <t>NightOfTooManyStars</t>
  </si>
  <si>
    <t>Comedy Central #StarsForAutism Telethon</t>
  </si>
  <si>
    <t>Sunday, March 8, Comedy Central's Night of Too Many Stars will air a telethon to benefit New York Collaborates For Autsim.Comedy Central &amp; NYC4A currently have no plans to accept Bitcoin during the telethon. With your tip, that can change.Use ChangeTip to donate to New York Collaborates for Autism (Tax ID# 57-1136147):FacebookTwitterTumblrAdditionally, if you would like to request Comedy Central and NYC4A to accept Bitcoin during the telethon please do so using the contact method of your choice:New York Collaborates for Autism:Phone: 212.759.3775Fax: 212.759.9273E-Mail: info@nycollaboratesforautism.orgNight Of Too Many Stars:FacebookComedy Central:E-MailFacebookTwitter/u/NightOfTooManyStars is not affiliated with NYC4A or Comedy Central. Please do not tip me!</t>
  </si>
  <si>
    <t>http://ift.tt/1DB8UEH</t>
  </si>
  <si>
    <t>March 03, 2015 at 12:46PM</t>
  </si>
  <si>
    <t>elux</t>
  </si>
  <si>
    <t>Internal Bitcoin bootcamp for Google engineers(?)</t>
  </si>
  <si>
    <t>http://ift.tt/1DBbAlG</t>
  </si>
  <si>
    <t>http://ift.tt/1wG2qaH</t>
  </si>
  <si>
    <t>Oceanb</t>
  </si>
  <si>
    <t>More important than getting a new store to accept is to use more coins -- if you want to save them just replace what you spend</t>
  </si>
  <si>
    <t>It's great that new merhants come along ; I cringe a little when people hound some small store to accept Bitcoin.Efforts would be much better spent on spending actual coins. This also helps the Bitcoin economy because it is :1) more volume for Bitcoin businesses such as processors2) some of those coins may be saved / held by the merchant which ultimately can increase price3) increases overall transactions.4). Rewarding companies who accept BitcoinIf you want to save coins, great ; just set up Coinbase or something to buy back whatever you spend.Every single purchase you make , first check if it can be made in Bitcoin ; use Bitcoin wherever possible ; replace what you use.Repeat</t>
  </si>
  <si>
    <t>http://ift.tt/1BBhtmy</t>
  </si>
  <si>
    <t>March 03, 2015 at 01:16PM</t>
  </si>
  <si>
    <t>mathmanagement</t>
  </si>
  <si>
    <t>The Bitcoin is so volatile. It's such bullshit man, I bought all these coins at like $200 a piece and now they are freakin $270 wtf I should have bought some derivatives from some Wall Street guys and hedged my gains so I could have more stability in my life. Ya feel me?</t>
  </si>
  <si>
    <t>http://ift.tt/1zTWRkA</t>
  </si>
  <si>
    <t>March 03, 2015 at 01:05PM</t>
  </si>
  <si>
    <t>Is BitQuick.co any good?</t>
  </si>
  <si>
    <t>I'm looking to buy my first coins and aren't really interested in the mega-exchanges (I'm old school and don't link my bank account to anything). Are they a decent service?</t>
  </si>
  <si>
    <t>http://ift.tt/1AT0V8I</t>
  </si>
  <si>
    <t>March 03, 2015 at 01:35PM</t>
  </si>
  <si>
    <t>BankerGoneBitcoin</t>
  </si>
  <si>
    <t>[AMA] Young Banker from Asia Gone Bitcoin.</t>
  </si>
  <si>
    <t>Bank this. Those account numbers. Those Signatures. That painful verfication process. Documents. Cheque. Those fat account books. That bundles of notes. Bags of Coins. All will be missed.Partially dependant on semi Bitcoiners for daily transactions. Currently Gardening Organic food.Future plans. Buy a farm. Produce Food Products for self comsumption Sell rest for Bitcoin :)</t>
  </si>
  <si>
    <t>http://ift.tt/1zTYDCy</t>
  </si>
  <si>
    <t>March 03, 2015 at 02:01PM</t>
  </si>
  <si>
    <t>MERLIN Timetraks when applied to Bitcoin</t>
  </si>
  <si>
    <t>http://ift.tt/1ATcxc3</t>
  </si>
  <si>
    <t>http://ift.tt/1DBDZIB</t>
  </si>
  <si>
    <t>March 03, 2015 at 01:21PM</t>
  </si>
  <si>
    <t>chilldhondhu</t>
  </si>
  <si>
    <t>Bank of England Examines Bitcoin for financial stability</t>
  </si>
  <si>
    <t>http://ift.tt/1vWxvWZ</t>
  </si>
  <si>
    <t>http://ift.tt/1DBHxdC</t>
  </si>
  <si>
    <t>March 03, 2015 at 02:05PM</t>
  </si>
  <si>
    <t>ParadoxBTC</t>
  </si>
  <si>
    <t>Bitcoin IRC chat for traders and bitcoin devs</t>
  </si>
  <si>
    <t>Hey guys,We now have a public irc server for bitcoin traders, developers, and the general bitcoin community. Come join us!helios.paradoxbtc.com:6669ParadoxBTC</t>
  </si>
  <si>
    <t>http://ift.tt/1EbMIGv</t>
  </si>
  <si>
    <t>March 03, 2015 at 02:56PM</t>
  </si>
  <si>
    <t>themusicgod1</t>
  </si>
  <si>
    <t>Android Pay Is Real, And Will Give Developers The Reins As An API</t>
  </si>
  <si>
    <t>http://ift.tt/1wJQejJ</t>
  </si>
  <si>
    <t>http://ift.tt/1DBY1m9</t>
  </si>
  <si>
    <t>March 03, 2015 at 03:03PM</t>
  </si>
  <si>
    <t>Blind_Harry</t>
  </si>
  <si>
    <t>Anyone got a Trezor discount code?</t>
  </si>
  <si>
    <t>http://ift.tt/1FQFlBA</t>
  </si>
  <si>
    <t>xdrpx</t>
  </si>
  <si>
    <t>Electrum 2.0 downloads out!</t>
  </si>
  <si>
    <t>http://ift.tt/1FQFlBC</t>
  </si>
  <si>
    <t>http://ift.tt/1ATqDKg</t>
  </si>
  <si>
    <t>March 03, 2015 at 03:00PM</t>
  </si>
  <si>
    <t>bugadoo</t>
  </si>
  <si>
    <t>New two-way bitcoin ATM model BATMThree from General Bytes - looks pretty awesome</t>
  </si>
  <si>
    <t>http://ift.tt/1DBZF7f</t>
  </si>
  <si>
    <t>http://ift.tt/1DBZF7h</t>
  </si>
  <si>
    <t>March 03, 2015 at 03:34PM</t>
  </si>
  <si>
    <t>maxdual</t>
  </si>
  <si>
    <t>Government certified crypto cash the future of bitcoin</t>
  </si>
  <si>
    <t>http://ift.tt/1GeC3vy</t>
  </si>
  <si>
    <t>http://ift.tt/17N1Egk</t>
  </si>
  <si>
    <t>March 03, 2015 at 03:50PM</t>
  </si>
  <si>
    <t>The Bitcoin community is amazing.</t>
  </si>
  <si>
    <t>A day out of office today.In The Bitcoin Community I trust.</t>
  </si>
  <si>
    <t>http://ift.tt/1NbtLqd</t>
  </si>
  <si>
    <t>March 03, 2015 at 04:01PM</t>
  </si>
  <si>
    <t>rain-is-wet</t>
  </si>
  <si>
    <t>Can anyone find the bitcoin price calculator I saw ages ago?</t>
  </si>
  <si>
    <t>It had multiple percentage sliders for things like 'global curreny' 'store of value' etc and spat out a price prediction. Like the one on this page but with more options http://ift.tt/1zUgPMe anyone find it? It could be a year old or more....</t>
  </si>
  <si>
    <t>http://ift.tt/1vX0SZk</t>
  </si>
  <si>
    <t>March 03, 2015 at 04:33PM</t>
  </si>
  <si>
    <t>googlemaster1</t>
  </si>
  <si>
    <t>IEEE standard iDevID 802.1ar seems like the blockchain could be used here</t>
  </si>
  <si>
    <t>http://ift.tt/1FQRiXX</t>
  </si>
  <si>
    <t>http://ift.tt/1FQRhmS</t>
  </si>
  <si>
    <t>March 03, 2015 at 04:22PM</t>
  </si>
  <si>
    <t>cryptodude1</t>
  </si>
  <si>
    <t>ntimelock payment channels for devices without internet</t>
  </si>
  <si>
    <t>I just had an epiphany (I've had many of them thinking about bitcoin!): Multi-sig payment channels with time-locked refunds not only enable 'instant confirmations', they can also enable devices without an internet connect to be sure they were paid.Imagine a vending machine without an internet connection. With proof of the ntimelocked inputs the vending machine can be sure that a double-spend is impossible until the ntimelock expires. So neither device needs an internet connection.The vending machine is happy with the signed transaction, and transactions just need to be 'collected' occasionally by the vending machine owner and broadcast to the network.Recently I heard someone say bitcoin couldn't be an interplanetary currency because of the latency of block transmission. But with nlocktime payment channels that concern is also handled.</t>
  </si>
  <si>
    <t>http://ift.tt/1F450qe</t>
  </si>
  <si>
    <t>March 03, 2015 at 04:55PM</t>
  </si>
  <si>
    <t>cuntmuncha</t>
  </si>
  <si>
    <t>I'm emptying my changetip, who wants 0.003 dollars?</t>
  </si>
  <si>
    <t>http://ift.tt/1GLpjKq</t>
  </si>
  <si>
    <t>March 03, 2015 at 04:47PM</t>
  </si>
  <si>
    <t>1BitcoinOrBust</t>
  </si>
  <si>
    <t>Where are the electrum release notes?</t>
  </si>
  <si>
    <t>They are not on the download page, on the documentation (wiki), or any other obvious page. Could the maintainers of electrum.org please add a link to the release notes right next to the download links?</t>
  </si>
  <si>
    <t>http://ift.tt/1zUkZDL</t>
  </si>
  <si>
    <t>March 03, 2015 at 04:45PM</t>
  </si>
  <si>
    <t>bitcoinmoon</t>
  </si>
  <si>
    <t>Looks like GBTC is on Fidelity</t>
  </si>
  <si>
    <t>http://ift.tt/1zTDatp</t>
  </si>
  <si>
    <t>http://ift.tt/1DCCcCZ</t>
  </si>
  <si>
    <t>March 03, 2015 at 05:13PM</t>
  </si>
  <si>
    <t>Mithril_Man</t>
  </si>
  <si>
    <t>using bitcoin blockchain with an external service (sidechain?)</t>
  </si>
  <si>
    <t>Hi, I'm sure this is possible but I'd like to have advices about where to look for informations, don't know if this is the right place (in case it's not, point me to the right place thanks)Basically, I have a nice idea i want to implement about a game. I could implement it on as a stand alone cryptocurrency but i don't see the point of creating another altcoin so i would like to use bitcoin blockchain as a base to implement my logics.Technically what i'd need is to store information linked to a bitcoin address and the bitcoin blocks would trigger some events in my game logic the things to store could take several KB of data, i could even need to upload some images/sounds, so i can't store them right into the bitcoin blockchain, so i think i should need something like external assets linked to bitcoin transactions.Now, i could easily implement a service that can be used to get/put assets but since it would be a proprietary server, there is the problem about the trust of information it holds, so what's the best practice for things like this?without entering in the game detail, i have in mind the workflow i need. the user should be able to do this:1) store the (encrypted) information about his character (it's not really a character but for semplicity sake let call it this way) and be able to update it 2) subscribe to an event, sending a BTC amount to a specific address, plus a link to his subscribed character address 3) validate the subscribtion, sending the private key to decrypt his character 4) the external service will then execute the event, producing a result that would take a lot of space, so will be stored in the external server and a link to that result(asset?) need to be store in the bitcoin blockchainusers can use their own clients to verify that the produced result is right (the concept is like the transaction validations that bitcoin nodes does, this is why i said that i could implement an altcoin)questions are: - what's the best practice for things like this? - how to grant that stored external asset doesn't change over time? (generate a CRC and put it on blockchain? any better ideas?) - how to handle the payment in BTC without running a sort of exchanger? (i was thinking about using RETURN_OP as a way to link informations) - would be nice to give to users the chance to store the same data stored in my server (sort of sidechain), is this possible actually?thanks, feel free to ask if i didn't explained wellp.s. it seems that sidechains proposal would fit well but it's just a proposal (http://ift.tt/1gcBi57)</t>
  </si>
  <si>
    <t>http://ift.tt/1ATVVAX</t>
  </si>
  <si>
    <t>March 03, 2015 at 05:00PM</t>
  </si>
  <si>
    <t>bitcoinfan87</t>
  </si>
  <si>
    <t>How to run a full node in Canada</t>
  </si>
  <si>
    <t>I'm thinking about running a full node (no idea how but it seems easy enough), and my only concern is how much data the node would need. If anyone can let me know the speed and bandwidhth I should get that would be great. Also, does it help to run more than one laptop / comp from the same location as nodes or does that not help the network?</t>
  </si>
  <si>
    <t>http://ift.tt/1FQUOS2</t>
  </si>
  <si>
    <t>March 03, 2015 at 04:56PM</t>
  </si>
  <si>
    <t>fdsagaghaerwy</t>
  </si>
  <si>
    <t>this is nice new for bitcoin</t>
  </si>
  <si>
    <t>http://ift.tt/1GeOwza</t>
  </si>
  <si>
    <t>http://ift.tt/1FQUOS4</t>
  </si>
  <si>
    <t>March 03, 2015 at 05:29PM</t>
  </si>
  <si>
    <t>parasemic</t>
  </si>
  <si>
    <t>Finnish military surplus/outdoors equipment store starts accepting bitcoin!</t>
  </si>
  <si>
    <t>http://ift.tt/1AAHexR</t>
  </si>
  <si>
    <t>http://ift.tt/18IyfoJ</t>
  </si>
  <si>
    <t>March 03, 2015 at 05:25PM</t>
  </si>
  <si>
    <t>Blockchain.info - Cannot login to my account - no 2FA SMS or Emails being sent to me. WTF?</t>
  </si>
  <si>
    <t>Used my account with no problems yesterday and then, suddenly, when trying to login it has stopped sending me SMS and/or emails to verify my login.I thought there would be some time period where whatever problem they have would reset but this morning, same thing, I can't log in to my account. Does anybody know the best way to get somebody at Blockchain.info to help me out?Thanks</t>
  </si>
  <si>
    <t>http://ift.tt/18IxAnh</t>
  </si>
  <si>
    <t>March 03, 2015 at 05:23PM</t>
  </si>
  <si>
    <t>zveda</t>
  </si>
  <si>
    <t>Police losing technology race to criminals as austerity bites – Europol</t>
  </si>
  <si>
    <t>http://ift.tt/1zBficZ</t>
  </si>
  <si>
    <t>http://ift.tt/1aJEpFF</t>
  </si>
  <si>
    <t>March 03, 2015 at 05:20PM</t>
  </si>
  <si>
    <t>In the zeroblock candlestick chart, what's the difference between red and green?</t>
  </si>
  <si>
    <t>It can't be increasing or decreasing value because that is represented by whether the candle is filled in or not.</t>
  </si>
  <si>
    <t>http://ift.tt/1DCQBPB</t>
  </si>
  <si>
    <t>March 03, 2015 at 05:18PM</t>
  </si>
  <si>
    <t>jckmrshll</t>
  </si>
  <si>
    <t>Into decentralized everything? Defence Distributed needs help buying a carbon fiber 3D printer!</t>
  </si>
  <si>
    <t>http://ift.tt/1Kc3uJp</t>
  </si>
  <si>
    <t>http://ift.tt/1Edm2Us</t>
  </si>
  <si>
    <t>March 03, 2015 at 05:17PM</t>
  </si>
  <si>
    <t>PhreakerX</t>
  </si>
  <si>
    <t>KnC is finally shipping my Neptune miner.</t>
  </si>
  <si>
    <t>While they may not be 100% at least they aren't BFL!</t>
  </si>
  <si>
    <t>http://ift.tt/1DCPvDs</t>
  </si>
  <si>
    <t>March 03, 2015 at 05:36PM</t>
  </si>
  <si>
    <t>ojessen</t>
  </si>
  <si>
    <t>Recommendations for secure internet payments (ECB)</t>
  </si>
  <si>
    <t>http://ift.tt/1DCXf8m</t>
  </si>
  <si>
    <t>http://ift.tt/1AU27J0</t>
  </si>
  <si>
    <t>March 03, 2015 at 06:31PM</t>
  </si>
  <si>
    <t>Yorkydude</t>
  </si>
  <si>
    <t>Which crypto currency has the most stable price?</t>
  </si>
  <si>
    <t>I think stability is very important and hope bitcoin finds stability at some point, but I'm wondering which of the crypto's has been the most stable, and why?</t>
  </si>
  <si>
    <t>http://ift.tt/18IIJ7A</t>
  </si>
  <si>
    <t>acec</t>
  </si>
  <si>
    <t>ECB would mine all available bitcoins in 3 days</t>
  </si>
  <si>
    <t>The European Central Bank will buy 60 billion euro in bonds (aka print new money) each month to push the inflation rate. That is 247 million bitcoin each month. So, if we would be talking about bitcoins, Mario Draghi would mine all available bitcoins in about 3 days.http://ift.tt/18IIJ7E</t>
  </si>
  <si>
    <t>http://ift.tt/1AAWWJg</t>
  </si>
  <si>
    <t>March 03, 2015 at 06:27PM</t>
  </si>
  <si>
    <t>Introshine</t>
  </si>
  <si>
    <t>1 Year Ago, user /u/wildbill1941 posted "Just called Fidelity Investments re: my 401K - mentioned bitcoin, got very nervous laughter"</t>
  </si>
  <si>
    <t>http://ift.tt/18CKpMv</t>
  </si>
  <si>
    <t>http://ift.tt/1F4o3Rk</t>
  </si>
  <si>
    <t>March 03, 2015 at 06:26PM</t>
  </si>
  <si>
    <t>How bitcoin technology could power driverless cars</t>
  </si>
  <si>
    <t>http://ift.tt/1DOgrmr</t>
  </si>
  <si>
    <t>http://ift.tt/1vXx7Yr</t>
  </si>
  <si>
    <t>March 03, 2015 at 06:51PM</t>
  </si>
  <si>
    <t>US Application for Bitcoin Trademark Turned Down</t>
  </si>
  <si>
    <t>http://ift.tt/1DNYYKF</t>
  </si>
  <si>
    <t>http://ift.tt/1DDqMig</t>
  </si>
  <si>
    <t>March 03, 2015 at 06:48PM</t>
  </si>
  <si>
    <t>MGT Capital Investments to Merge with Tera Group, Form Bitcoin Exchange</t>
  </si>
  <si>
    <t>http://ift.tt/1DDpTGw</t>
  </si>
  <si>
    <t>http://ift.tt/1wPBaB9</t>
  </si>
  <si>
    <t>March 03, 2015 at 06:44PM</t>
  </si>
  <si>
    <t>I am an Article about Russia’s Hypocrisy on Bitcoin - newsBTC</t>
  </si>
  <si>
    <t>http://ift.tt/1vSr4UX</t>
  </si>
  <si>
    <t>http://ift.tt/1AUjRnv</t>
  </si>
  <si>
    <t>March 03, 2015 at 06:39PM</t>
  </si>
  <si>
    <t>cqm</t>
  </si>
  <si>
    <t>Wallet developers: Why is design so hard</t>
  </si>
  <si>
    <t>Why is design so hard?Wallets are stuck in 1995, spare a tiny few mobile wallets and web wallets.The vast majority of desktop wallets, mobile wallets, and all, are very lacking on the design front.What are the challenges you face with design? Aside from not being a designer or hiring one</t>
  </si>
  <si>
    <t>http://ift.tt/1wPz8Rp</t>
  </si>
  <si>
    <t>March 03, 2015 at 07:12PM</t>
  </si>
  <si>
    <t>Bitcoin Around the World: Norway</t>
  </si>
  <si>
    <t>http://ift.tt/1BxomFi</t>
  </si>
  <si>
    <t>http://ift.tt/18IR9vN</t>
  </si>
  <si>
    <t>March 03, 2015 at 07:10PM</t>
  </si>
  <si>
    <t>Bitcoin Price Rises 10% after Front Page of Wall Street Journal</t>
  </si>
  <si>
    <t>http://ift.tt/1DBPpvP</t>
  </si>
  <si>
    <t>http://ift.tt/1BCm0oE</t>
  </si>
  <si>
    <t>March 03, 2015 at 06:59PM</t>
  </si>
  <si>
    <t>Essexal</t>
  </si>
  <si>
    <t>Getting to $280 then Bearwhales' all like</t>
  </si>
  <si>
    <t>http://ift.tt/1EdDAQn</t>
  </si>
  <si>
    <t>http://ift.tt/1EdDbNC</t>
  </si>
  <si>
    <t>March 03, 2015 at 06:56PM</t>
  </si>
  <si>
    <t>HeulenHF</t>
  </si>
  <si>
    <t>I know this must have been posted way too often but, what wallet should I use?</t>
  </si>
  <si>
    <t>I currently own about 70$ of Bitcoins and I want to keep it just to look at the price rise and stuff. I might eventually sell it when it's worth a substantially large amount of $.I'm currently using Blockchain.info with all possible safety measurements. Do you suggest me to use something else or to just keep this? In all honesty, I'd rather switch wallets because I just now got a login attempt from someone that is not me.I'm not looking to spend anything on this(That means I won't buy 100$ offline storage's).Linking me to a post explaining this would help me too!Thanks so much in advance.</t>
  </si>
  <si>
    <t>http://ift.tt/1AB3zLy</t>
  </si>
  <si>
    <t>March 03, 2015 at 06:53PM</t>
  </si>
  <si>
    <t>A rare glimpse into the mind of an altcoin developer.</t>
  </si>
  <si>
    <t>http://ift.tt/18INXQM</t>
  </si>
  <si>
    <t>http://ift.tt/18INXQO</t>
  </si>
  <si>
    <t>March 03, 2015 at 07:45PM</t>
  </si>
  <si>
    <t>angelete</t>
  </si>
  <si>
    <t>DigitalBTC Launches Mining Contracts Platform DigitalX Mintsy</t>
  </si>
  <si>
    <t>http://ift.tt/1DOAOQj</t>
  </si>
  <si>
    <t>http://ift.tt/1vXN155</t>
  </si>
  <si>
    <t>March 03, 2015 at 07:43PM</t>
  </si>
  <si>
    <t>pathfine</t>
  </si>
  <si>
    <t>Coinplug Enables Bitcoin Buying at Over 7,000 Regular ATMs</t>
  </si>
  <si>
    <t>South Korean bitcoin services company Coinplug has enabled bitcoin purchases with credit cards through over 7,000 regular cashpoint ATMs across the country. pretty cool news</t>
  </si>
  <si>
    <t>http://ift.tt/1F4ABZ4</t>
  </si>
  <si>
    <t>March 03, 2015 at 07:59PM</t>
  </si>
  <si>
    <t>TimS194</t>
  </si>
  <si>
    <t>What Bitcoin Thinks About Abortion: Pro-Life</t>
  </si>
  <si>
    <t>A website was put up with the two addresses: one pro-choice, the other pro-life. (also see the reddit thread about it) At the end of the time, all of the money would be donated to whichever cause had more donated.Pro-life won by a narrow margin, so as promised, the author donated the ~1 BTC to the National Right to Life Committee. (I'm not the author or anything, but I did donate to pro-life)</t>
  </si>
  <si>
    <t>http://ift.tt/18J1IyS</t>
  </si>
  <si>
    <t>March 03, 2015 at 08:32PM</t>
  </si>
  <si>
    <t>muneebali</t>
  </si>
  <si>
    <t>Evolution of the Internet: from Decentralized to Centralized</t>
  </si>
  <si>
    <t>http://ift.tt/1zE9IXj</t>
  </si>
  <si>
    <t>http://ift.tt/1BCCHjV</t>
  </si>
  <si>
    <t>March 03, 2015 at 08:26PM</t>
  </si>
  <si>
    <t>Cash notes gone in a decade</t>
  </si>
  <si>
    <t>http://ift.tt/1zUfqVS</t>
  </si>
  <si>
    <t>http://ift.tt/1Gfm7sM</t>
  </si>
  <si>
    <t>March 03, 2015 at 08:24PM</t>
  </si>
  <si>
    <t>Meadleyson</t>
  </si>
  <si>
    <t>New Bitcoin Portfolio Manager App</t>
  </si>
  <si>
    <t>Hi All! I'm developing a new Android App which will act as a Bitcoin monitor to all main exchanges and would like to know what you would like to see in it, either features in other apps that you find useful or ones that you wish other apps would have. I'm building this as a tool to use myself but would love your input, I'd love to make this a community driven project. Current/Planned Features:* Get latest exchange price* Auto-convert exchange price into any currency* Add individual purchases into your portfolio* Calculate the current worth and profit/loss of your portfolio* Notifications when exchange exceeds and drops below set prices* Notifications when portfolio exceeds and drops below set value* Overview of all available markets with their current prices If you have any ideas please feel free to mention them. The moment I have a stable build I will let you guys know to try it out.</t>
  </si>
  <si>
    <t>http://ift.tt/1ABuzKM</t>
  </si>
  <si>
    <t>March 03, 2015 at 08:56PM</t>
  </si>
  <si>
    <t>Open WhisperSystems &amp;gt;&amp;gt; Blog &amp;gt;&amp;gt; Signal 2.0: Private messaging comes to the iPhone</t>
  </si>
  <si>
    <t>http://ift.tt/1GI7bkk</t>
  </si>
  <si>
    <t>http://ift.tt/1zEdfoq</t>
  </si>
  <si>
    <t>March 03, 2015 at 08:54PM</t>
  </si>
  <si>
    <t>hoschi_cz</t>
  </si>
  <si>
    <t>Cloud mining with small initial payment?</t>
  </si>
  <si>
    <t>I'm looking for some cloud mining provider, while not having much coins at the moment. (~20USD). I want to buy some hashing power (not much). Recommendations?</t>
  </si>
  <si>
    <t>http://ift.tt/1AURXrL</t>
  </si>
  <si>
    <t>March 03, 2015 at 08:52PM</t>
  </si>
  <si>
    <t>Savag3Coiner</t>
  </si>
  <si>
    <t>I don't read or hear much about altcoins anymore (although I'm not looking). Is the market taking care of this and subsidizing everything to btc? Are they thriving? What's the deal?</t>
  </si>
  <si>
    <t>http://ift.tt/1zEdfEQ</t>
  </si>
  <si>
    <t>March 03, 2015 at 09:24PM</t>
  </si>
  <si>
    <t>bitcoincaker</t>
  </si>
  <si>
    <t>State fiat is leading to an extinction of entrepreneurship in the United States. Bitcoin promotes self reliance.</t>
  </si>
  <si>
    <t>http://ift.tt/Zf2Oey</t>
  </si>
  <si>
    <t>http://ift.tt/1wQjXYn</t>
  </si>
  <si>
    <t>March 03, 2015 at 09:21PM</t>
  </si>
  <si>
    <t>Electrum 2.0 2FA wallet, do I still need wallet password?</t>
  </si>
  <si>
    <t>I created a 2fa wallet where I use Google Authenticator to send funds.It asks for wallet password sometimes and authentication key.It gives the impression that wallet password encrypts the wallet file, which is good, but do I need the password to send funds? Any way I can turn that off? Pros/Cons?</t>
  </si>
  <si>
    <t>http://ift.tt/1wQk1HE</t>
  </si>
  <si>
    <t>March 03, 2015 at 09:15PM</t>
  </si>
  <si>
    <t>suclearnub</t>
  </si>
  <si>
    <t>Electrum and TREZOR: Why is it asking me for the seed?</t>
  </si>
  <si>
    <t>i don't (and I shouldn't) trust Electrum and enter my seed willy-nilly. Is something wrong? Can I not do it?What is happening?</t>
  </si>
  <si>
    <t>http://ift.tt/1FRx4NC</t>
  </si>
  <si>
    <t>March 03, 2015 at 09:08PM</t>
  </si>
  <si>
    <t>TRUST Amsterdam: Be Happy for No Reason</t>
  </si>
  <si>
    <t>http://ift.tt/1FRx4NE</t>
  </si>
  <si>
    <t>http://ift.tt/18JfVfc</t>
  </si>
  <si>
    <t>March 03, 2015 at 09:05PM</t>
  </si>
  <si>
    <t>AstarJoe</t>
  </si>
  <si>
    <t>Will Bitcoin work with Samsung's Loop Pay system?</t>
  </si>
  <si>
    <t>LoopPay, further described here is a proprietary system that is baked into the latest Samsung S6 series phones and due to go live sometime this summer. It works by interfacing wirelessly with traditional magnetic credit card swipe style readers to transmit (after fingerprint ID) your CC info to the legacy credit card machine.Can/will this system work with Bitcoin or will a Bitcoin compatible (Xapo?) credit card be needed to work with it?It would seem to be yet another way for Bitcoin to interface with traditional, legacy systems that are not bluetooth or NFC compatible.</t>
  </si>
  <si>
    <t>http://ift.tt/18JfVvw</t>
  </si>
  <si>
    <t>March 03, 2015 at 09:46PM</t>
  </si>
  <si>
    <t>nanonanouk</t>
  </si>
  <si>
    <t>We sell Music On Hold and now accept Bitcoin!</t>
  </si>
  <si>
    <t>http://ift.tt/18JoiHx</t>
  </si>
  <si>
    <t>http://ift.tt/18Jojvd</t>
  </si>
  <si>
    <t>March 03, 2015 at 09:45PM</t>
  </si>
  <si>
    <t>sabirafathima25</t>
  </si>
  <si>
    <t>bitcoin</t>
  </si>
  <si>
    <t>Prepaid Bitcoin is the best place to buy bitcoin with Paypal. www.prepaidbitco.in</t>
  </si>
  <si>
    <t>http://ift.tt/1Ee8GXW</t>
  </si>
  <si>
    <t>March 03, 2015 at 09:41PM</t>
  </si>
  <si>
    <t>be_solar_energy</t>
  </si>
  <si>
    <t>Google Moving to Shut Down Alternative Media by Ranking Sites on â_x0080__x009c_Factsâ_x0080__x009d_ Rather than Popularity</t>
  </si>
  <si>
    <t>http://ift.tt/1FNJMNu</t>
  </si>
  <si>
    <t>http://ift.tt/1zUSFRU</t>
  </si>
  <si>
    <t>March 03, 2015 at 09:35PM</t>
  </si>
  <si>
    <t>tmlee</t>
  </si>
  <si>
    <t>Hedging Bitcoin 101: How to Manage Bitcoin Volatility</t>
  </si>
  <si>
    <t>http://ift.tt/1DP7mK0</t>
  </si>
  <si>
    <t>http://ift.tt/1BCPoet</t>
  </si>
  <si>
    <t>March 03, 2015 at 09:33PM</t>
  </si>
  <si>
    <t>Generate your Bitcoin Paper Wallet offline with a Pi and a Thermal Printer</t>
  </si>
  <si>
    <t>http://ift.tt/1Ncof6B</t>
  </si>
  <si>
    <t>http://ift.tt/1BCPouV</t>
  </si>
  <si>
    <t>March 03, 2015 at 09:26PM</t>
  </si>
  <si>
    <t>Bitcoin Debit cards from ANXPRO ?</t>
  </si>
  <si>
    <t>Has anyone used these?http://ift.tt/1GMA3bq you let me know what you thought and if it's worth applying?</t>
  </si>
  <si>
    <t>http://ift.tt/1wQlVYC</t>
  </si>
  <si>
    <t>March 03, 2015 at 09:49PM</t>
  </si>
  <si>
    <t>CryptoEdge</t>
  </si>
  <si>
    <t>Why is Blockchain wallet still a thing?</t>
  </si>
  <si>
    <t>Don't get me wrong, hitting 3 million wallets is a great achievement, but are they adding value to the bitcoin ecosystem? Their wallet is terrible compared to the other wallets that are out now, such as Airbitz, Mycelium, Breadwallet, Electrum. All these wallets come with more features and security built-in and with less room for user error for securely backing up keys then BC.info. Why the lack of innovation? They had one of the largest investment rounds in the space, where is all that investment going toward? They've had security issues with the r-values and constant fishing issues. It was my first wallet and worked well for a while, but they've fallen behind the innovation curve IMO.I think we need to point newcomers to more user friendly wallets.</t>
  </si>
  <si>
    <t>http://ift.tt/1M39fET</t>
  </si>
  <si>
    <t>March 03, 2015 at 09:47PM</t>
  </si>
  <si>
    <t>Pretty funny: fake "blockchain expert analyst" Bruce Weiner kicked off Twitter for tipping terrorists bitcoin using Changetip.</t>
  </si>
  <si>
    <t>http://ift.tt/1ABW6fe</t>
  </si>
  <si>
    <t>http://ift.tt/18Jpfjg</t>
  </si>
  <si>
    <t>March 03, 2015 at 10:25PM</t>
  </si>
  <si>
    <t>davosBTC</t>
  </si>
  <si>
    <t>Bitcoin Still Confuses Bankers</t>
  </si>
  <si>
    <t>http://ift.tt/1Kdjb32</t>
  </si>
  <si>
    <t>http://ift.tt/1DEUIL2</t>
  </si>
  <si>
    <t>March 03, 2015 at 10:23PM</t>
  </si>
  <si>
    <t>Blockchain Partners with the Bitcoin Foundation for DevCore London</t>
  </si>
  <si>
    <t>http://ift.tt/1DEUIL7</t>
  </si>
  <si>
    <t>http://ift.tt/1BD0gJi</t>
  </si>
  <si>
    <t>March 03, 2015 at 10:15PM</t>
  </si>
  <si>
    <t>Factom Block Explorer [DEMO]</t>
  </si>
  <si>
    <t>http://ift.tt/1HXitWm</t>
  </si>
  <si>
    <t>http://ift.tt/1AVeCnH</t>
  </si>
  <si>
    <t>March 03, 2015 at 10:14PM</t>
  </si>
  <si>
    <t>Can you import a paper wallet to coinbase app using QR code?</t>
  </si>
  <si>
    <t>I tried importing a sizable paper wallet into blockchain recently, and the whole thing blew up and didn't work. Not going to risk that again.I'm wondering if I could just scan the private key QR code in my Coinbase app and "spend" it to an address that's also mine?Or do I have to go through a proper "import private key" process using the bitcoin software/block chain.info/some other import tool?</t>
  </si>
  <si>
    <t>http://ift.tt/1DPiwyd</t>
  </si>
  <si>
    <t>The Ethereum Launch Process</t>
  </si>
  <si>
    <t>http://ift.tt/1wH9dRs</t>
  </si>
  <si>
    <t>http://ift.tt/1DPitTf</t>
  </si>
  <si>
    <t>March 03, 2015 at 10:50PM</t>
  </si>
  <si>
    <t>dochex</t>
  </si>
  <si>
    <t>OpenSource: Automatic Recurring Transfer – scheduled recurring payment system</t>
  </si>
  <si>
    <t>http://ift.tt/1DF60is</t>
  </si>
  <si>
    <t>http://ift.tt/1DF60yJ</t>
  </si>
  <si>
    <t>Bitcoin based P2P Advertising</t>
  </si>
  <si>
    <t>http://ift.tt/1BD65qj</t>
  </si>
  <si>
    <t>http://ift.tt/1BD68lI</t>
  </si>
  <si>
    <t>March 03, 2015 at 10:16PM</t>
  </si>
  <si>
    <t>ThisIsBNN</t>
  </si>
  <si>
    <t>Bitcoin Foundation to Host Upcoming DevCore London</t>
  </si>
  <si>
    <t>http://ift.tt/1DF4Z9V</t>
  </si>
  <si>
    <t>http://ift.tt/1Kdp6F2</t>
  </si>
  <si>
    <t>March 03, 2015 at 10:42PM</t>
  </si>
  <si>
    <t>ethereumcharles</t>
  </si>
  <si>
    <t>Let's Talk Bitcoin E192: Foundations of a Programmable Society</t>
  </si>
  <si>
    <t>http://ift.tt/1Kdp6F4</t>
  </si>
  <si>
    <t>http://ift.tt/18JDVyI</t>
  </si>
  <si>
    <t>March 03, 2015 at 10:28PM</t>
  </si>
  <si>
    <t>GrinderFinder</t>
  </si>
  <si>
    <t>What is the best wallet to cash out from gambling with bitcoin</t>
  </si>
  <si>
    <t>I play at https://www.betcoin.ag and read that coinbase might close your wallet if they think your using it for gambling.</t>
  </si>
  <si>
    <t>http://ift.tt/1DEYG6c</t>
  </si>
  <si>
    <t>March 03, 2015 at 11:07PM</t>
  </si>
  <si>
    <t>giszmo</t>
  </si>
  <si>
    <t>Bitcoinity you just had me excited for a second. $504!?!? Not :(</t>
  </si>
  <si>
    <t>http://ift.tt/1DPxkgr</t>
  </si>
  <si>
    <t>http://ift.tt/1CpY21o</t>
  </si>
  <si>
    <t>Tipping / Giving Tuesdays - first 1000 comments get some free bitcoin! (Please consider passing it on!)</t>
  </si>
  <si>
    <t>SOME TIPPING SUGGESTIONSWill do it like last time... Those of you who submit great charities or causes that need donations will receive higher gifts from me and have it added to this text! :DThose of you who just want the charity of your own pockets to expand still say Hi :) 100 bits for the first 1000 comments!### PLEASE CONSIDER PASSING MY TIPS ON TO OTHERS OR CHARITIES :D ###If the older members spot fake accounts trying to take the charity and twist it for their own selfish reasons - please feel free to down vote it or comment and you will be awarded a bounty! XDThe Water ProjectThe Bitcoin MovementThe Internet ArchiveWikimediaAphasia InstituteGPG ToolsSeans OutpostWater AidTechnology for kidsThe TOR ProjectCandian Down Syndrome SocietyTailsRNLIKhan AcademyAlzeimer's AssociationSave The TreesNew Technology to Cure HungerEnding PovertySave The SeasWithout RegretsMake a millionaireSongs Of LoveNon-Profit Tech ResourcesFight CancerBitcoin Research ComparablesUnited WayEngineers without BordersMAPSMesothelioma ResearchBone Marrow HelpEducationThe Planetary SocietyBread For The CityGive A MileStop Domestic ViolenceFight MalariaLegalise MarijuanaAnzaHelp KidsLibreOfficeMozilla FoundationDarkcoin FoundationUnited SikhsCancer SupportOperation FistulaBitGive FoundationWikiLeaksHotspot Community Resource CenterAntiwar.comFree Software FoundationSaving GirlsThe Tenth Amendment CenterYoung MindsThe Bitcoin FoundationGPG ProjectApache Software FoundationThe Food DemocracySkateistanRonald McDonald House Charities of the Capital RegionCatalyst FoundationDark WalletSea ShepherdKitty Safe HavenTempe Bicycle Action GroupFree RossCharity WaterOpen BazaarKrono LabsThe Northern California DX FoundationCalgary Womens CentrePathways CanadaHelp Rescue AnimalsPathways To EducationExponential EducationPeace GeeksAbolitionist Law Centre100%Epic ChangeGenerations Of HopeMethuselah FoundationSETIBitcoins Not BombsErowidWorld BuildersWau Holland FoundationRise upWorld AidPathways To Educationwww.awanj.orgSolar CookersProject Free State</t>
  </si>
  <si>
    <t>http://ift.tt/1DFdgLc</t>
  </si>
  <si>
    <t>March 03, 2015 at 11:06PM</t>
  </si>
  <si>
    <t>luckybit_net</t>
  </si>
  <si>
    <t>A new site to play and own bitcoins</t>
  </si>
  <si>
    <t>As the title, it's http://luckybit.net 玩赚比特币</t>
  </si>
  <si>
    <t>http://ift.tt/1BD9TYk</t>
  </si>
  <si>
    <t>March 03, 2015 at 10:57PM</t>
  </si>
  <si>
    <t>CoinCadence</t>
  </si>
  <si>
    <t>Multiple Teams Creating Bitcoin-based Prediction Markets</t>
  </si>
  <si>
    <t>http://ift.tt/1zEB67A</t>
  </si>
  <si>
    <t>http://ift.tt/1NcDBYX</t>
  </si>
  <si>
    <t>March 03, 2015 at 10:54PM</t>
  </si>
  <si>
    <t>freakyfancy</t>
  </si>
  <si>
    <t>[Shower Though] Someone should develop Bitcoingifts, a website like the Steam game givaway site Steamgifts, but for Bitcoin.</t>
  </si>
  <si>
    <t>I gave some games away on steamgifts.com and I also won there two times. It's pretty funny. If you have game keys left over from bundle purchases for example, and if you don't need them, you can give them away there... but now to my idea..I love the design and the way how things are given away there. It would be kinda cool if there would be something very similar but for Bitcoin giveaways. A site where I can give away Bitcoin or where people can enter into Bitcoin givaaways. A community site for Bitcoin giveaways.</t>
  </si>
  <si>
    <t>http://ift.tt/1GMWrS1</t>
  </si>
  <si>
    <t>March 03, 2015 at 10:53PM</t>
  </si>
  <si>
    <t>Traxx187</t>
  </si>
  <si>
    <t>CloudMining! MultiMine!</t>
  </si>
  <si>
    <t>http://ift.tt/1NcDCff</t>
  </si>
  <si>
    <t>http://ift.tt/1DPtKTz</t>
  </si>
  <si>
    <t>trainrider27</t>
  </si>
  <si>
    <t>Saw this poster at school today</t>
  </si>
  <si>
    <t>http://ift.tt/1NcDCfh</t>
  </si>
  <si>
    <t>http://ift.tt/1DPtKTB</t>
  </si>
  <si>
    <t>March 04, 2015 at 12:18AM</t>
  </si>
  <si>
    <t>ba4s</t>
  </si>
  <si>
    <t>Why Bitcoin is changing how banks do business</t>
  </si>
  <si>
    <t>http://ift.tt/1zV8MPp</t>
  </si>
  <si>
    <t>http://ift.tt/1NcWCdM</t>
  </si>
  <si>
    <t>March 04, 2015 at 12:13AM</t>
  </si>
  <si>
    <t>I noticed on my Circle account that my address changes. Do they do this for every transaction and is it safe to continually use the older ones(for instance if I put a qr code on a website or something?)</t>
  </si>
  <si>
    <t>http://ift.tt/1GNpc0Q</t>
  </si>
  <si>
    <t>March 04, 2015 at 12:12AM</t>
  </si>
  <si>
    <t>deflating</t>
  </si>
  <si>
    <t>How does deflation fit with a libertarian mindset?</t>
  </si>
  <si>
    <t>It seems like being given more wealth for no reason over time off of other people's earnings would be something libertarians wouldn't be big on. Is there actual justification or is it just something that is getting a pass because "maybe it would give me personally more wealth".</t>
  </si>
  <si>
    <t>http://ift.tt/18K0Da4</t>
  </si>
  <si>
    <t>March 04, 2015 at 12:10AM</t>
  </si>
  <si>
    <t>pouta</t>
  </si>
  <si>
    <t>This should have way more votes!</t>
  </si>
  <si>
    <t>http://ift.tt/1DPP5MA</t>
  </si>
  <si>
    <t>http://ift.tt/1GNpfd4</t>
  </si>
  <si>
    <t>March 03, 2015 at 11:59PM</t>
  </si>
  <si>
    <t>bitentrepreneur</t>
  </si>
  <si>
    <t>Bitcoin Embassy Amsterdam 2.0 – Mission &amp;amp; Vision Statement</t>
  </si>
  <si>
    <t>http://ift.tt/18JY6MY</t>
  </si>
  <si>
    <t>http://ift.tt/1GNlWCD</t>
  </si>
  <si>
    <t>March 03, 2015 at 11:54PM</t>
  </si>
  <si>
    <t>iagoz</t>
  </si>
  <si>
    <t>3 Bitcoin papers accepted to upcoming IEEE Symposium on Security and Privacy</t>
  </si>
  <si>
    <t>http://ift.tt/1EeQqhb</t>
  </si>
  <si>
    <t>http://ift.tt/1FS6QdX</t>
  </si>
  <si>
    <t>March 03, 2015 at 11:53PM</t>
  </si>
  <si>
    <t>Ukraine’s 272% Hyperinflation Rate Boosts Bitcoin’s Prospects in Eastern Europe</t>
  </si>
  <si>
    <t>http://ift.tt/1Kd67dM</t>
  </si>
  <si>
    <t>http://ift.tt/1aK3uAy</t>
  </si>
  <si>
    <t>March 03, 2015 at 11:50PM</t>
  </si>
  <si>
    <t>JimmyJimRyan</t>
  </si>
  <si>
    <t>If you were going to store bitcoins in a time capsule. How would you do it?</t>
  </si>
  <si>
    <t>If you were going to store bitcoins offline, for instance in a time capsule for two or so years. How would you do it?</t>
  </si>
  <si>
    <t>http://ift.tt/1wRcDeQ</t>
  </si>
  <si>
    <t>March 03, 2015 at 11:45PM</t>
  </si>
  <si>
    <t>nakedbits_dot_com</t>
  </si>
  <si>
    <t>http://ift.tt/18JTJS4</t>
  </si>
  <si>
    <t>http://ift.tt/1GNh2p2</t>
  </si>
  <si>
    <t>Noogleader</t>
  </si>
  <si>
    <t>Is there any Bitcoin services that pay interest on bitcoins that are not scams?</t>
  </si>
  <si>
    <t>I recently received some bitcoins from a relative and was wondering if there were any legit ways to make them grow? I have been looking around and I see these 2.4 percent a day ads but that seems likely to be some sort of scam. At 2.4 percent daily I would double my money every 1-2 months. That can't be possible can it?Is there really anything like that for bitcoin that is for real?</t>
  </si>
  <si>
    <t>http://ift.tt/1GNh0xv</t>
  </si>
  <si>
    <t>March 04, 2015 at 12:35AM</t>
  </si>
  <si>
    <t>igbw712</t>
  </si>
  <si>
    <t>Why would anyone mine at the current valuation?</t>
  </si>
  <si>
    <t>Can someone explain how anyone could be mining right now and not loosing money? Unless, you have zero electrical cost I don't see how this is possible. What fallout do you expect to see to network as a result (besides decrease in difficulty)?</t>
  </si>
  <si>
    <t>http://ift.tt/1wRuVg9</t>
  </si>
  <si>
    <t>March 04, 2015 at 12:25AM</t>
  </si>
  <si>
    <t>HareyCareyNudepics</t>
  </si>
  <si>
    <t>DigitalBTC Launches New Mining Contracts Platform</t>
  </si>
  <si>
    <t>http://ift.tt/1DFPheN</t>
  </si>
  <si>
    <t>http://ift.tt/1BDu4p8</t>
  </si>
  <si>
    <t>March 04, 2015 at 12:22AM</t>
  </si>
  <si>
    <t>robness</t>
  </si>
  <si>
    <t>I've been sitting on a sci-fi poem epic I wrote that jumps to different time zones of the universe. I refuse to take anything but Bitcoin donations for it. Hope you enjoy. I called it the "The Electric Renaissance."</t>
  </si>
  <si>
    <t>http://ift.tt/1NbBRyX</t>
  </si>
  <si>
    <t>http://ift.tt/1DFLBJS</t>
  </si>
  <si>
    <t>March 04, 2015 at 12:21AM</t>
  </si>
  <si>
    <t>The plural of Bitcoin is Bitcoin...</t>
  </si>
  <si>
    <t>Just sayin'...</t>
  </si>
  <si>
    <t>http://ift.tt/1BDtuI4</t>
  </si>
  <si>
    <t>StalkingButler007</t>
  </si>
  <si>
    <t>A drawing I did of Andreas Antonopoulos. Feel free to tip via /r/changetip if you like it :) Thanks for looking</t>
  </si>
  <si>
    <t>http://ift.tt/1DFLA93</t>
  </si>
  <si>
    <t>http://ift.tt/1BDtuI9</t>
  </si>
  <si>
    <t>March 04, 2015 at 12:20AM</t>
  </si>
  <si>
    <t>LazyCoins launches UK-Licensed Cryptocurrency Exchange</t>
  </si>
  <si>
    <t>http://ift.tt/1NcXmPU</t>
  </si>
  <si>
    <t>http://ift.tt/1NcXmzF</t>
  </si>
  <si>
    <t>March 04, 2015 at 01:01AM</t>
  </si>
  <si>
    <t>Raffles - .05 Bitcoin for 3 winners</t>
  </si>
  <si>
    <t>http://ift.tt/18KdPf6</t>
  </si>
  <si>
    <t>http://ift.tt/1ACRyFo</t>
  </si>
  <si>
    <t>March 04, 2015 at 12:49AM</t>
  </si>
  <si>
    <t>CryptoPrincess</t>
  </si>
  <si>
    <t>Stellar (digital currency nonprofit) now accepts bitcoin donations</t>
  </si>
  <si>
    <t>http://ift.tt/1EfbXWS</t>
  </si>
  <si>
    <t>http://ift.tt/1DFZvvy</t>
  </si>
  <si>
    <t>March 04, 2015 at 01:26AM</t>
  </si>
  <si>
    <t>hippiejo</t>
  </si>
  <si>
    <t>Having problems with Bitin.co</t>
  </si>
  <si>
    <t>Has anyone purchased bitcoins with Bitin.co? I have but have yet to receive the coins into my wallet. I am fearful that I have gotten scammed and I will be unable to get my money back because they asked for the funds to be sent through paypal as a gift. https://www.bitin.co/[1]</t>
  </si>
  <si>
    <t>http://ift.tt/1DQ9dyc</t>
  </si>
  <si>
    <t>Feed Me Seymour</t>
  </si>
  <si>
    <t>http://ift.tt/1CqL8Qw</t>
  </si>
  <si>
    <t>http://ift.tt/1CqL8QA</t>
  </si>
  <si>
    <t>March 04, 2015 at 01:44AM</t>
  </si>
  <si>
    <t>RobertJKushner</t>
  </si>
  <si>
    <t>Are you looking to purchase bitcoin by visa debit? $5 free with $55 deposit =)</t>
  </si>
  <si>
    <t>http://ift.tt/1BDLn9B</t>
  </si>
  <si>
    <t>http://ift.tt/1DGm3fR</t>
  </si>
  <si>
    <t>March 04, 2015 at 01:41AM</t>
  </si>
  <si>
    <t>emil63</t>
  </si>
  <si>
    <t>Electrum 2.0 wallet seed: 8 out of 13 words are with double letters. Any thoughts on that</t>
  </si>
  <si>
    <t>http://ift.tt/18Ko03e</t>
  </si>
  <si>
    <t>March 04, 2015 at 01:40AM</t>
  </si>
  <si>
    <t>The Next Level of Bitcoin Consumer Protection Revealed: Bitrated Introduces an Online Reputation Management and Payment System for Bitcoin Users</t>
  </si>
  <si>
    <t>http://ift.tt/1LwF4Wh</t>
  </si>
  <si>
    <t>http://ift.tt/18Ko1UP</t>
  </si>
  <si>
    <t>March 04, 2015 at 01:37AM</t>
  </si>
  <si>
    <t>usernamealert</t>
  </si>
  <si>
    <t>Technical Analysis</t>
  </si>
  <si>
    <t>http://fomocoin.com/</t>
  </si>
  <si>
    <t>http://ift.tt/1GNNV54</t>
  </si>
  <si>
    <t>March 04, 2015 at 01:36AM</t>
  </si>
  <si>
    <t>lenkug</t>
  </si>
  <si>
    <t>What are the best software trading platforms that are compatible with Bitfinex?</t>
  </si>
  <si>
    <t>ZeroBlock is ok, but I am looking for non web based platforms.Thanks!</t>
  </si>
  <si>
    <t>http://ift.tt/1GNNsQh</t>
  </si>
  <si>
    <t>March 04, 2015 at 01:35AM</t>
  </si>
  <si>
    <t>diglig</t>
  </si>
  <si>
    <t>It took Nasdaq 15 years to reach ATH again since 2000. Will it be same or different for Bitcoin?</t>
  </si>
  <si>
    <t>Nasdaq was around 5000 back in early 2000 before the dotcom crash. It took it 15 years and just yesterday it reached 5000 again.Do you think it will be same or different time frame for Bitcoin? Backup your answer with some logic if you can.</t>
  </si>
  <si>
    <t>http://ift.tt/18imofK</t>
  </si>
  <si>
    <t>March 04, 2015 at 01:31AM</t>
  </si>
  <si>
    <t>NintendoNickChan</t>
  </si>
  <si>
    <t>How to win a chargeback on paypal for bitcoins.</t>
  </si>
  <si>
    <t>So I exchanged with someone over a website to trade my bitcoins for his paypal. He then opened up a dispute for non authorized.Any tips on how to get the money back?</t>
  </si>
  <si>
    <t>http://ift.tt/1AD0vyz</t>
  </si>
  <si>
    <t>March 04, 2015 at 01:29AM</t>
  </si>
  <si>
    <t>facetznysy</t>
  </si>
  <si>
    <t>Didn't realize I had Bitcoinwisdom set on Huobi for a few seconds and almost shit my pants when I glanced over to look at the price.</t>
  </si>
  <si>
    <t>http://ift.tt/1AD0vyD</t>
  </si>
  <si>
    <t>http://ift.tt/1CqMVFo</t>
  </si>
  <si>
    <t>March 04, 2015 at 02:02AM</t>
  </si>
  <si>
    <t>nkbit</t>
  </si>
  <si>
    <t>Dutch Bitcoin Exchange Hacked, Covered It Up Since December. Lost roughly 120,000 USD.</t>
  </si>
  <si>
    <t>http://ift.tt/17Olxnh</t>
  </si>
  <si>
    <t>http://ift.tt/17Olxnl</t>
  </si>
  <si>
    <t>walwallaby</t>
  </si>
  <si>
    <t>Warning: new OKCoin phishing emails coming in</t>
  </si>
  <si>
    <t>http://ift.tt/1Ggt1Ot</t>
  </si>
  <si>
    <t>http://ift.tt/1Ggt1yf</t>
  </si>
  <si>
    <t>sgornick</t>
  </si>
  <si>
    <t>Any mobile wallet option on Firefox OS?</t>
  </si>
  <si>
    <t>I just read that in the next few months I will be able to buy an "Orange Klif" mobile phone running the Firefox OS. The phone costs $40 and will include six months of unlimited voice, text and Internet (mobile data). That's right ... pay $40 on the day of purchase and not spend another dime for six months!http://ift.tt/1GgtsbA ..., what options are available for those users who have this phone to be able to use Bitcoin?</t>
  </si>
  <si>
    <t>http://ift.tt/1Ggt1Oz</t>
  </si>
  <si>
    <t>March 04, 2015 at 02:01AM</t>
  </si>
  <si>
    <t>thisisgoodnewsright</t>
  </si>
  <si>
    <t>received phishing email on behalf of OK Pay</t>
  </si>
  <si>
    <t>http://ift.tt/1Ggt1OE</t>
  </si>
  <si>
    <t>http://ift.tt/1Ggt1OC</t>
  </si>
  <si>
    <t>March 04, 2015 at 01:56AM</t>
  </si>
  <si>
    <t>iwantathink</t>
  </si>
  <si>
    <t>Just got a phishing email-- purporting to be from "OK pay" and contain a wallet with 154.1523 BTC. Posting here so people can keep an eye out. When it comes to Bitcoin emails, be cynical, stay safe! :D</t>
  </si>
  <si>
    <t>http://ift.tt/1Ggt0dq</t>
  </si>
  <si>
    <t>http://ift.tt/1KefMku</t>
  </si>
  <si>
    <t>March 04, 2015 at 01:52AM</t>
  </si>
  <si>
    <t>ipv6jesus</t>
  </si>
  <si>
    <t>How bitcoin feels when you bought in at the right time</t>
  </si>
  <si>
    <t>http://ift.tt/1Keeaae</t>
  </si>
  <si>
    <t>http://ift.tt/1zVCCDj</t>
  </si>
  <si>
    <t>March 04, 2015 at 01:48AM</t>
  </si>
  <si>
    <t>InsanelySexy</t>
  </si>
  <si>
    <t>How secure is Coinbase? Is your Bitcoin there insured?</t>
  </si>
  <si>
    <t>http://ift.tt/1EdEGgl</t>
  </si>
  <si>
    <t>March 04, 2015 at 02:19AM</t>
  </si>
  <si>
    <t>tonsawyer</t>
  </si>
  <si>
    <t>Bitcoin Community, has anybody done business with this bluemeanie1 ? I found this: http://ift.tt/1zlPVRd</t>
  </si>
  <si>
    <t>It seems like he knows what he´s talking about, but then I found this. Just want to know if I should weed him out from the opinions I consider relevant.</t>
  </si>
  <si>
    <t>http://ift.tt/1AWlxwY</t>
  </si>
  <si>
    <t>March 04, 2015 at 02:41AM</t>
  </si>
  <si>
    <t>utelityVoIP</t>
  </si>
  <si>
    <t>VoIP Provider Accepts Bitcoin - Residential - Canada / USA $8.00 / mo - Unlimited Inbound - No Contract - Voicemail-to-Email Included</t>
  </si>
  <si>
    <t>http://www.utelity.ca/</t>
  </si>
  <si>
    <t>http://ift.tt/1FSGAjw</t>
  </si>
  <si>
    <t>March 04, 2015 at 02:38AM</t>
  </si>
  <si>
    <t>Anycoin coinexchange experiences?</t>
  </si>
  <si>
    <t>Have you people used anycoin?I looked like a quick and easy way to exchange my fiat into bitcoin. Have you made experiences with this exchange?</t>
  </si>
  <si>
    <t>http://ift.tt/1DGHGg5</t>
  </si>
  <si>
    <t>March 04, 2015 at 02:36AM</t>
  </si>
  <si>
    <t>JordanHiser</t>
  </si>
  <si>
    <t>Money &amp;amp; Tech: {Lenovo's SuperFish} Watch Full Video at MoneyandTech.com</t>
  </si>
  <si>
    <t>http://ift.tt/1FSGCbc</t>
  </si>
  <si>
    <t>http://ift.tt/1EfP3Pg</t>
  </si>
  <si>
    <t>March 04, 2015 at 02:34AM</t>
  </si>
  <si>
    <t>100k transactions again</t>
  </si>
  <si>
    <t>http://ift.tt/1AWqndu</t>
  </si>
  <si>
    <t>http://ift.tt/1DGHE81</t>
  </si>
  <si>
    <t>March 04, 2015 at 02:32AM</t>
  </si>
  <si>
    <t>Banks Are Still Confused About Cryptocurrencies</t>
  </si>
  <si>
    <t>http://ift.tt/1AWqndy</t>
  </si>
  <si>
    <t>http://ift.tt/1EfP2uG</t>
  </si>
  <si>
    <t>coderwill</t>
  </si>
  <si>
    <t>How to Ensure You’re Correctly Reporting Bitcoin on Your Upcoming Tax Return</t>
  </si>
  <si>
    <t>http://ift.tt/18KzOT6</t>
  </si>
  <si>
    <t>http://ift.tt/1DGHEop</t>
  </si>
  <si>
    <t>March 04, 2015 at 03:01AM</t>
  </si>
  <si>
    <t>watdoe</t>
  </si>
  <si>
    <t>How do I verify my download of bitaddress.org is "legit"?</t>
  </si>
  <si>
    <t>Downloading the latest version from here: http://ift.tt/1bWd6AC and going to make some offline wallets.What is the process to verify my download is "legit" and has not been tampered with?</t>
  </si>
  <si>
    <t>http://ift.tt/1vZl3Wr</t>
  </si>
  <si>
    <t>March 04, 2015 at 02:58AM</t>
  </si>
  <si>
    <t>The U.S. Government Should Pay Anonymous in Bitcoin to Fight ISIS</t>
  </si>
  <si>
    <t>http://ift.tt/1AVjA3Y</t>
  </si>
  <si>
    <t>http://ift.tt/1vZl3WB</t>
  </si>
  <si>
    <t>March 04, 2015 at 02:55AM</t>
  </si>
  <si>
    <t>neerajka</t>
  </si>
  <si>
    <t>Coin Center Report: Bitcoin enables unprecedented financial privacy and security</t>
  </si>
  <si>
    <t>http://ift.tt/1zEWQjA</t>
  </si>
  <si>
    <t>http://ift.tt/18itlO1</t>
  </si>
  <si>
    <t>March 04, 2015 at 02:52AM</t>
  </si>
  <si>
    <t>readyou</t>
  </si>
  <si>
    <t>Kim Dotcom Dubbed A 'Fugitive' So The US Can Keep His Money</t>
  </si>
  <si>
    <t>http://ift.tt/1BQytXC</t>
  </si>
  <si>
    <t>http://ift.tt/1wSdIDn</t>
  </si>
  <si>
    <t>March 04, 2015 at 02:44AM</t>
  </si>
  <si>
    <t>Europol: Cryptocurrency Serves 'Crime-as-a-Service' Business Model</t>
  </si>
  <si>
    <t>http://ift.tt/1ACe41j</t>
  </si>
  <si>
    <t>http://ift.tt/1AWs7n8</t>
  </si>
  <si>
    <t>March 04, 2015 at 03:16AM</t>
  </si>
  <si>
    <t>junseth</t>
  </si>
  <si>
    <t>Stop Talking About Confirmation Speeds…. Start Thinking About Mempool Security</t>
  </si>
  <si>
    <t>http://ift.tt/17OuuNu</t>
  </si>
  <si>
    <t>http://ift.tt/1vZoAUW</t>
  </si>
  <si>
    <t>March 04, 2015 at 03:13AM</t>
  </si>
  <si>
    <t>jrichar</t>
  </si>
  <si>
    <t>Block size increase rant!</t>
  </si>
  <si>
    <t>Satoshi created bitcoin using a 1MB block size. This is a feature that makes bitcoin what it is. If you believe that bitcoin is flawed in the fact that the block size is 1MB, then you should probably invest your money into a technology that you believe is better. Such as other cryptocurrencies. Don't get involved in bitcoin and then demand it be changed.I will not run a node that supports a larger than 1MB block size. If we actually get to the block size limit then the free market will compensate.Actually. Services like coinbase and btc-e.com are already taking advantage of off chain transactions.</t>
  </si>
  <si>
    <t>http://ift.tt/1vZnJmW</t>
  </si>
  <si>
    <t>March 04, 2015 at 03:12AM</t>
  </si>
  <si>
    <t>Now playing on Decentral Talk Live: An interview with Tatiana Moroz, bitcoin evangelist, author, singer/songwriter and founding member of the Women's Crypto Association. (decentral.tv)</t>
  </si>
  <si>
    <t>http://ift.tt/1GgJRwW</t>
  </si>
  <si>
    <t>http://ift.tt/1vZoBYJ</t>
  </si>
  <si>
    <t>March 04, 2015 at 03:11AM</t>
  </si>
  <si>
    <t>Bitdigester</t>
  </si>
  <si>
    <t>Costly shift to new credit cards won't fix security issues</t>
  </si>
  <si>
    <t>http://ift.tt/1NckSwD</t>
  </si>
  <si>
    <t>http://ift.tt/1ADyXJg</t>
  </si>
  <si>
    <t>March 04, 2015 at 03:07AM</t>
  </si>
  <si>
    <t>Wiper encrypted IOS messenger now has in-app Bitcoin currency transfers</t>
  </si>
  <si>
    <t>http://ift.tt/18KJlcE</t>
  </si>
  <si>
    <t>http://ift.tt/1ADyXJp</t>
  </si>
  <si>
    <t>March 04, 2015 at 03:06AM</t>
  </si>
  <si>
    <t>WhaleClubCo</t>
  </si>
  <si>
    <t>Price Action Discussion on TeamSpeak as BTC closes in on $300</t>
  </si>
  <si>
    <t>Join other BTC traders discussing the price action at WhaleClub TeamSpeak as we approach $300We are a collection of Bitcoin traders from around the world (240 users) who actively trade Bitcoin all day everyday analyzing charts &amp; market moving events -- the channel is an unfiltered &amp; raw experience of pure trader emotions during the wild crypto swingsTo download TeamSpeak, go here; http://ift.tt/1pWNtYT connect to TeamSpeak enter server: ts.whaleclub.coTo connect, once you download; open teamspeak and go -&gt; connections (top left nav) -&gt; connect -&gt; and put in the server address, "ts.whaleclub.co" .. put in a nickname then just press connectFor those don't want to download TeamSpeak here is a LIVE stream http://ift.tt/1Czxn0c are welcome.</t>
  </si>
  <si>
    <t>http://ift.tt/1DGThvs</t>
  </si>
  <si>
    <t>March 04, 2015 at 03:43AM</t>
  </si>
  <si>
    <t>Tutorial Mining Bitcoin With Ore Mine</t>
  </si>
  <si>
    <t>http://ift.tt/1vZwsWe</t>
  </si>
  <si>
    <t>http://ift.tt/1vZwrlm</t>
  </si>
  <si>
    <t>March 04, 2015 at 03:39AM</t>
  </si>
  <si>
    <t>thetapi</t>
  </si>
  <si>
    <t>Coin.co has a HackerOne page and rewards in bitcoin</t>
  </si>
  <si>
    <t>http://ift.tt/1vZwsWp</t>
  </si>
  <si>
    <t>http://ift.tt/1F6aXmI</t>
  </si>
  <si>
    <t>March 04, 2015 at 03:38AM</t>
  </si>
  <si>
    <t>Some nooby "hacker" tries to trick me to download a zip file...</t>
  </si>
  <si>
    <t>There is a user /u/coinslave who did send me a PM like "Your nudes" and with a link to zip file. How nooby is this? Does that freak really think someone would download his Bitcoin malware?There are hopefully no newbies who believe that shit PM lol.</t>
  </si>
  <si>
    <t>http://ift.tt/1BEbL3e</t>
  </si>
  <si>
    <t>March 04, 2015 at 03:35AM</t>
  </si>
  <si>
    <t>The real bitcoin foundation vs. The Vessenes Foundation</t>
  </si>
  <si>
    <t>http://ift.tt/1vSsvgD</t>
  </si>
  <si>
    <t>http://ift.tt/1BEbMUI</t>
  </si>
  <si>
    <t>March 04, 2015 at 03:30AM</t>
  </si>
  <si>
    <t>husbandscuckcake</t>
  </si>
  <si>
    <t>[NSFW] We launched a free website for erotica that only accepts bitcoin as donation because Paypal will not let us use them. Bitcoin was the best way to go.</t>
  </si>
  <si>
    <t>Hi guys,So we recently launched fetstories.com. It's a free erotica site similar to asstr.org, but has way better search function, and much much better typography and UI. Since there are no plans for monetization for the site, and we will only be accepting donations. We checked out Paypal, but unfortunately, they do not work with the porn industry, and websites that serve NSFW content.This is how we realized how much bitcoin can help us, and the whole porn industry. Bitcoin is probably the easiest way of accepting donations right now.If you guys are curious, you can check out the site here: http://fetstories.com/</t>
  </si>
  <si>
    <t>http://ift.tt/1FSRxSl</t>
  </si>
  <si>
    <t>March 04, 2015 at 04:06AM</t>
  </si>
  <si>
    <t>Cody Wilson Didn't Disband the Bitcoin Foundation After All</t>
  </si>
  <si>
    <t>http://ift.tt/18FNmPO</t>
  </si>
  <si>
    <t>http://ift.tt/1DHhBgQ</t>
  </si>
  <si>
    <t>March 04, 2015 at 04:05AM</t>
  </si>
  <si>
    <t>flipflopflufla</t>
  </si>
  <si>
    <t>IDEA: Choose your own adventure video's to find private key.</t>
  </si>
  <si>
    <t>I don't have a camera so figured I'd post here. People have been making choose your own adventure youtube vids for a while here is one.http://ift.tt/1AWORTZ about making one where you have to find a private key QR code or something.I'm thinking you can get pretty deep if you plan it out.To keep people from skipping ahead by just looking at your channel listing, you can unlist all the videos besides the first one like the person did in the example I showed.You can even get a bitcoin company to sponsor it and show their ad in the corner of each video or something.Yes?</t>
  </si>
  <si>
    <t>http://ift.tt/18KVkXZ</t>
  </si>
  <si>
    <t>March 04, 2015 at 04:03AM</t>
  </si>
  <si>
    <t>nugget_alex</t>
  </si>
  <si>
    <t>Avoiding banks international transfer fees.</t>
  </si>
  <si>
    <t>Igot has recently added IMT to several countries but the US is not one of them. Are there any bitcoin sites that support IMT payments to the US?</t>
  </si>
  <si>
    <t>http://ift.tt/1AWN8y8</t>
  </si>
  <si>
    <t>March 04, 2015 at 04:02AM</t>
  </si>
  <si>
    <t>bitproof</t>
  </si>
  <si>
    <t>POST /blockchain/push #thatSimple #opReturn</t>
  </si>
  <si>
    <t>http://ift.tt/1DHhBxq</t>
  </si>
  <si>
    <t>http://ift.tt/1wSBWgH</t>
  </si>
  <si>
    <t>March 04, 2015 at 03:57AM</t>
  </si>
  <si>
    <t>DotGaming</t>
  </si>
  <si>
    <t>Please be aware that some people trying to extort users by claiming that they have obtained nudes via means of hacking. Of course this is not the case and the attached file leads to a virus, please make sure to report these messages to the admins and DO NOT download the file!</t>
  </si>
  <si>
    <t>Be smart, it seems like A LOT of people are getting these messages, it's a sad attempt and is pure exploitation, but of course it's entirely false, simply click "report" and enter the reason you feel is appropiate to combat these accounts, hopefully the admins will add a spam filter ASAP.</t>
  </si>
  <si>
    <t>http://ift.tt/1zFHNpO</t>
  </si>
  <si>
    <t>March 04, 2015 at 03:56AM</t>
  </si>
  <si>
    <t>ShooterJennings</t>
  </si>
  <si>
    <t>Taxis and bitcoin</t>
  </si>
  <si>
    <t>If curb (gocurb.com) accepted Bitcoin for payment of cabs don't you think it would be the leg up they need against things like uber? Here in LA many cab drivers are upset about Uber and with things like the rape case, it could help Taxi's get a leg up? If anyone actually wants that. Uber seems like a big corp violating a lot of safety rules. But who knows. I could just be a dummy.</t>
  </si>
  <si>
    <t>http://ift.tt/18KTdU2</t>
  </si>
  <si>
    <t>March 04, 2015 at 03:47AM</t>
  </si>
  <si>
    <t>Divided_Pi</t>
  </si>
  <si>
    <t>Updating Electrum 1.9.8 to newest Electrum Version 2.0 (OSX)</t>
  </si>
  <si>
    <t>Hi Guys,Subject says it all. I want to update to the latest client. I was hoping Electrum would just have a in-client "Update" option, but I couldn't find it.Are there any special precautions that need to be made? I was thinking about just drag an dropping to replace the old one but I was afraid I could overwrite my wallet if I tried that.Any help would be great, thanks</t>
  </si>
  <si>
    <t>http://ift.tt/1GgS442</t>
  </si>
  <si>
    <t>smithd98</t>
  </si>
  <si>
    <t>Alan Greenspan wrote the Fed caused the great depression</t>
  </si>
  <si>
    <t>http://ift.tt/1ju3E0u</t>
  </si>
  <si>
    <t>http://ift.tt/1GgS58d</t>
  </si>
  <si>
    <t>March 04, 2015 at 04:30AM</t>
  </si>
  <si>
    <t>tmornini</t>
  </si>
  <si>
    <t>ApplePay fraud rates 60x higher than mag strip cards?</t>
  </si>
  <si>
    <t>http://ift.tt/1NczR9E</t>
  </si>
  <si>
    <t>http://ift.tt/18iDbQ6</t>
  </si>
  <si>
    <t>TZEROFOURD</t>
  </si>
  <si>
    <t>Life of a Bitcoin Trade: Whaleclub.co</t>
  </si>
  <si>
    <t>http://ift.tt/1DEk4IO</t>
  </si>
  <si>
    <t>http://ift.tt/1DQRIOh</t>
  </si>
  <si>
    <t>March 04, 2015 at 04:29AM</t>
  </si>
  <si>
    <t>Funny BTC advertising I made myself</t>
  </si>
  <si>
    <t>http://ift.tt/1DQRJ4G</t>
  </si>
  <si>
    <t>http://ift.tt/1CrNMWi</t>
  </si>
  <si>
    <t>mbitcoin</t>
  </si>
  <si>
    <t>New Phishing Scam Using OKPAY. "Do not download the wallet"</t>
  </si>
  <si>
    <t>http://ift.tt/1DQRLcV</t>
  </si>
  <si>
    <t>http://ift.tt/1CrNNcI</t>
  </si>
  <si>
    <t>March 04, 2015 at 04:27AM</t>
  </si>
  <si>
    <t>GunArm</t>
  </si>
  <si>
    <t>T-Shirts for all you traders out there ;p</t>
  </si>
  <si>
    <t>http://ift.tt/1DQRLtj</t>
  </si>
  <si>
    <t>http://ift.tt/1CrNNcS</t>
  </si>
  <si>
    <t>March 04, 2015 at 04:26AM</t>
  </si>
  <si>
    <t>Fraud comes to Apple pay</t>
  </si>
  <si>
    <t>http://ift.tt/1DQRJ4O</t>
  </si>
  <si>
    <t>http://ift.tt/1CrNL4N</t>
  </si>
  <si>
    <t>Bitcoin Trading – Thriving On Its Price Movement</t>
  </si>
  <si>
    <t>http://ift.tt/1DQRJ4R</t>
  </si>
  <si>
    <t>http://ift.tt/1CrNNtn</t>
  </si>
  <si>
    <t>March 04, 2015 at 04:23AM</t>
  </si>
  <si>
    <t>homad</t>
  </si>
  <si>
    <t>If you buy enough from Coinbase they will just disable your account (even after sending a w-2, bank statements, and company invoice). Is that an example of irony?</t>
  </si>
  <si>
    <t>why do they even have a 50k buy/sell option if they are not going to honor them and disable accounts for buying the 1 thing they sell? what lunacy this company is involved with</t>
  </si>
  <si>
    <t>http://ift.tt/1DHoUVT</t>
  </si>
  <si>
    <t>March 04, 2015 at 04:21AM</t>
  </si>
  <si>
    <t>Abine_Inc</t>
  </si>
  <si>
    <t>Abine launches 'Bitcoin Anywhere'. Spend bitcoin anywhere online.</t>
  </si>
  <si>
    <t>Abine launches "Bitcoin Anywhere" (a new beta service)Coinbase users can spend Bitcoin anywhere onlineAbine, the online privacy company, today announced a new beta service designed to help Bitcoin users more fully participate in online commerce. The invite-only beta will enable Bitcoin to Abine Masked Card purchases at any merchant. As the Bitcoin economy goes mainstream, there is an increasing need to be able to use Bitcoin at more places, provided that spending is ultimately compliant and is for legitimate e-commerce purposes. “What we aim to achieve is to assess consumer demand for a purchasing experience that balances innovation, convenience, compliance, and security,” said Andrew Sudbury, Abine co-founder and CTO.To signup for the beta program: http://ift.tt/1Gh2nFd beta program is limited to users of the popular Coinbase Bitcoin wallet and users must also use Abine’s Blur premium service (Blur lets anyone control their passwords, payments, and privacy). By linking Blur together with a Bitcoin wallet, a more accepted and more contextual Bitcoin-based e-commerce experience is possible.Abine plans to share the results of the beta program with key Bitcoin companies, influencers, and regulators in order to inform the ecosystem about the potential for broadening the pace of Bitcoin acceptance – from beyond the 85,000 merchants who accept Bitcoin payments today.Everyone wants to know how Bitcoin would fare if it were more widely accepted by merchants. Leading VC’s who have invested in Bitcoin like Andreesen Horowitz, Lightspeed, Index, and Khosla Ventures are ultimately betting that consumers will come use Bitcoin if it is accepted more broadly. Similarly, the big Bitcoin startups like Coinbase, Circle, Bitpay, Bitfury, and Xapo are betting on wide acceptance catalyzing mainstream use.Blur with BitcoinBlur -Abine’s password, payments, and privacy solution- goes beyond Bitcoin wallets to give users other simple ways to be more private and secure online. With one click or finger tap, Blur generates a new email address, strong unique password, and or one-time use secure credit card (masked card) that is sent to the site or merchant instead of the consumer’s real private information. Consumers thereby remain in full control of their real personal info while still being able to interact normally with popular web sites and services. Blur also automatically blocks hundreds of tracking companies from secretly collecting detailed data about what people do daily online.Blur comes in free and premium versions (Premium costs less than $4 per month). Blur premium service includes a new private phone number, unlimited new masked credit cards, as well as the ability to add and sync unlimited mobile devices to an account for one subscription price. To download and use Blur immediately, visit www.abine.com.About AbineAbine is the online privacy company. Abine has for years been committed to providing consumers with innovative and comprehensive privacy solutions meant for everyday web users. Abine’s solutions have been trusted by over 25 million people worldwide to protect and control their passwords, payments, privacy, and identity. Get Blur.ContactWe’re very excited about this launch and believe it is just what the marketplace needs. With this integration, Coinbase users will be able to use Bitcoin to make purchases at any online retailer - something not possible before now. This is a step in the right directions for consumers, bitcoin, and secure payments and we hope you don’t miss out on covering this opportunity. If you are a journalist, we would love for you to cover this story, and if you'd like I can help you set up some time to speak with our CEO, Rob Shavell, or CTO Andrew Sudbury to discuss this launch in more detail. Please contact info@abine.com for more information.</t>
  </si>
  <si>
    <t>http://ift.tt/18KZ3Vp</t>
  </si>
  <si>
    <t>March 04, 2015 at 04:14AM</t>
  </si>
  <si>
    <t>KryptosBit</t>
  </si>
  <si>
    <t>Affygility Solutions Now Accepts Bitcoin as a Payment Option in Purchasing OEL/ADE monographs | Virtual-Strategy Magazine</t>
  </si>
  <si>
    <t>http://ift.tt/1EgpFsI</t>
  </si>
  <si>
    <t>http://ift.tt/1FT1wHi</t>
  </si>
  <si>
    <t>March 04, 2015 at 04:12AM</t>
  </si>
  <si>
    <t>bloodandgold</t>
  </si>
  <si>
    <t>Is it possible to automatically buy a small amount of BTC each time I get paid?</t>
  </si>
  <si>
    <t>So, I'd like to invest a little more than I'm currently doing into Bitcoin. However I don't have vast amounts to chuck at it.Would be nice to find an easy way to automatically buy a small amount of btc every week, each time I get paid. Similar to how one might put aside money in a savings account each week.Does anything like this exist?I kinda want to set something up so I can leave my bank account transferring money and buying btc as long as the price is under x amount but above x amount. Would be nice to check on in a few months and see my Bitcoin stash to have increased.Any advice?</t>
  </si>
  <si>
    <t>http://ift.tt/1FT1wHo</t>
  </si>
  <si>
    <t>love_eggs_and_bacon</t>
  </si>
  <si>
    <t>Who should I meet in Shanghai</t>
  </si>
  <si>
    <t>I'm representing polish payment processing company and I will be visiting Shanghai for 2 weeks in April. Who should I try to meet? Any suggestions?</t>
  </si>
  <si>
    <t>http://ift.tt/1Ee3DZh</t>
  </si>
  <si>
    <t>March 04, 2015 at 04:51AM</t>
  </si>
  <si>
    <t>Manhattan's New Bitcoin ATM Fuels The Competition Between SkyHook &amp;amp; Lamassu</t>
  </si>
  <si>
    <t>http://ift.tt/1wSSSnl</t>
  </si>
  <si>
    <t>http://ift.tt/1EgBAXr</t>
  </si>
  <si>
    <t>March 04, 2015 at 04:50AM</t>
  </si>
  <si>
    <t>kodanky</t>
  </si>
  <si>
    <t>SGMiner 5.2</t>
  </si>
  <si>
    <t>http://ift.tt/1wSSSnp</t>
  </si>
  <si>
    <t>http://ift.tt/1EgBC1o</t>
  </si>
  <si>
    <t>March 04, 2015 at 04:48AM</t>
  </si>
  <si>
    <t>isalimem</t>
  </si>
  <si>
    <t>Im making powerpoint presentation to school on topic "Best upcoming investments" and i would like to do this about Bitcoin.Need help with infographic charts/sources</t>
  </si>
  <si>
    <t>I would like to show how adoption and price was raising/chaning in last 4 years i can google but im sure you guys have your favorites and propably best things that i could put in my presentation.All kinds of charts, infographics, pictures or even other presentations on the topic welcome.Thanx for help in advance!</t>
  </si>
  <si>
    <t>http://ift.tt/1NdGF77</t>
  </si>
  <si>
    <t>March 04, 2015 at 04:47AM</t>
  </si>
  <si>
    <t>Plutonaut</t>
  </si>
  <si>
    <t>Price climbing. Quick! Sell at the bottom!</t>
  </si>
  <si>
    <t>You know the drill. Follow your instincts and sell... How else are you going to continue your loosing streak?</t>
  </si>
  <si>
    <t>http://ift.tt/1DQVjM5</t>
  </si>
  <si>
    <t>AMHash Bitcoin Mining Hashpower Disappears - Ponzi Or Legitimately Stolen?</t>
  </si>
  <si>
    <t>http://ift.tt/1EgBAXy</t>
  </si>
  <si>
    <t>http://ift.tt/1NdGHMd</t>
  </si>
  <si>
    <t>March 04, 2015 at 04:45AM</t>
  </si>
  <si>
    <t>http://ift.tt/1DQVlUc</t>
  </si>
  <si>
    <t>March 04, 2015 at 04:44AM</t>
  </si>
  <si>
    <t>bradfordev</t>
  </si>
  <si>
    <t>Greece inevitable default may be worse than cyprus. Time to buy bitcoin</t>
  </si>
  <si>
    <t>Following articles say very clearly that Greek banks are going bankrupt, Greece is going to default and that banks runs are expected in Greece. Will this look as in march 2013 during Cyprus bailout? http://ift.tt/18L6ls0 run fears as ECB pulls borrowing plug on Greece: http://ift.tt/1AE6EKV is inevitable dafault: http://ift.tt/1NbWrPM The Greeks must pay the IMF €1.5bn in a series of deadlines this month, starting with €300m as soon as Friday. No developed country has ever defaulted to the IMF in the history of the Bretton Woods financial system. Such a move would shatter confidence and reduce Greece to a financial pariah in motley company with Zimbabwe.</t>
  </si>
  <si>
    <t>http://ift.tt/1BEqjjp</t>
  </si>
  <si>
    <t>March 04, 2015 at 04:43AM</t>
  </si>
  <si>
    <t>ckellingc</t>
  </si>
  <si>
    <t>Coinbase vs. ATM</t>
  </si>
  <si>
    <t>Which is generally the best deal? I'm sure most, if not all, keep a surcharge, but is it worth it?</t>
  </si>
  <si>
    <t>http://ift.tt/1wSPQ2i</t>
  </si>
  <si>
    <t>March 04, 2015 at 04:42AM</t>
  </si>
  <si>
    <t>goregyle</t>
  </si>
  <si>
    <t>I just noticed a new feature in Circle showing nearby users. Anyone tried this out?</t>
  </si>
  <si>
    <t>http://ift.tt/1AWXAp6</t>
  </si>
  <si>
    <t>http://ift.tt/1wSPRmZ</t>
  </si>
  <si>
    <t>March 04, 2015 at 05:16AM</t>
  </si>
  <si>
    <t>jtnichol</t>
  </si>
  <si>
    <t>Wanting to produce a Google Hangout with Bitcoiners and elementary students. First of its kind I think?</t>
  </si>
  <si>
    <t>This is a Google Doc for an upcoming Elementary Students Hangout with International Bitcoiners here in Kansas. Time and Date TBA. We are considering opening up a receiving address for donations to the students. Recipients can list (somehow) their physical address to receive a thank you from the students. Students will see a transaction in real time, Talk to Bitcoiners, etc. We are wanting to design a coin to commemorate the event with the Bitcoin Logo on top and the School Mascot on the Bottom. The design will be printed in the schools Makerbot and mailed to participants. BTC will be used to purchase supplies for the 3D printer and tech department in general. Hangout will be recorded and edited and sent to news organizations eventually Join us! Thanks all! TBAGoogle Doc currently in the works:http://ift.tt/1AEdLTC other ideas we should consider?</t>
  </si>
  <si>
    <t>http://ift.tt/1EgIXOK</t>
  </si>
  <si>
    <t>March 04, 2015 at 05:15AM</t>
  </si>
  <si>
    <t>ECB Report: Global Regulation for Digital Currencies Necessary</t>
  </si>
  <si>
    <t>http://ift.tt/1AEdL6a</t>
  </si>
  <si>
    <t>http://ift.tt/1AEdO1y</t>
  </si>
  <si>
    <t>March 04, 2015 at 05:14AM</t>
  </si>
  <si>
    <t>http://ift.tt/1EgJ38O</t>
  </si>
  <si>
    <t>http://ift.tt/1EgJ5O5</t>
  </si>
  <si>
    <t>March 04, 2015 at 05:05AM</t>
  </si>
  <si>
    <t>energydry73</t>
  </si>
  <si>
    <t>What Everyone Does When It Comes To Gold Standard Bitcoin And What You Need To Do Different</t>
  </si>
  <si>
    <t>http://ift.tt/1BEvNdV</t>
  </si>
  <si>
    <t>http://ift.tt/1FTcuMV</t>
  </si>
  <si>
    <t>March 04, 2015 at 05:03AM</t>
  </si>
  <si>
    <t>IamDaurgothoth</t>
  </si>
  <si>
    <t>The next halving has to be the halvening we need.</t>
  </si>
  <si>
    <t>It's halvening!</t>
  </si>
  <si>
    <t>http://ift.tt/1zFVtkw</t>
  </si>
  <si>
    <t>March 04, 2015 at 04:59AM</t>
  </si>
  <si>
    <t>btc24user</t>
  </si>
  <si>
    <t>New Coinbase Support Center</t>
  </si>
  <si>
    <t>http://ift.tt/1wRSQvO</t>
  </si>
  <si>
    <t>http://ift.tt/1vZOK9W</t>
  </si>
  <si>
    <t>March 04, 2015 at 04:58AM</t>
  </si>
  <si>
    <t>gameristo</t>
  </si>
  <si>
    <t>Circle = PayPal</t>
  </si>
  <si>
    <t>This is my first post to reddit but I think its worth mentioning. I`ve been a regular Circle costumer since they opened. I was using the same bank account and everything from the beginning.. so nothing changed.But suddenly my purchases are declined, so I sent them an email.They responded with basic text they gonna manually review my account.I wait for more than 2 weeks (I had a vacation) and nothing, no reply.Now I am not allowed to login to my Circle account. That`s where I started to worry because I left a couple tens of bitcoins there.Below is the response I got from Circle:"If we determine that the funds in your account were not fraudulently obtained, you will have the ability to transfer your funds out of Circle at the conclusion of our investigation. Typical investigations take between 120 to 180 days."Seriously? I`ve done more than 15 successful transactions totaling more than 25k from the same bank account. When I became a fraudster?</t>
  </si>
  <si>
    <t>http://ift.tt/1EgDAPs</t>
  </si>
  <si>
    <t>March 04, 2015 at 04:54AM</t>
  </si>
  <si>
    <t>_BUMP_DAT_BASS_</t>
  </si>
  <si>
    <t>Can't stop, because I won't stop</t>
  </si>
  <si>
    <t>Checking dat BTC price like every 5 minutes.</t>
  </si>
  <si>
    <t>http://ift.tt/1EgDCXz</t>
  </si>
  <si>
    <t>March 04, 2015 at 05:26AM</t>
  </si>
  <si>
    <t>jbonzerous</t>
  </si>
  <si>
    <t>Orthopedic Bracing/Rehab Equipment for bitcoin</t>
  </si>
  <si>
    <t>The company I work for is a manufacturer and distributor of bracing and rehab equipment. We usually do not sell to individuals, but I have piqued the interest of my boss with bitcoin. What I was thinking is setting up a coinbase account for people who would want to buy directly from our website. Is there any demand or people out there that would want to buy PDAC approved bracing or rehab equipment for bitcoin at wholesale prices?I dont know figured i would toss this in here and get some feedback. If people are interested I would be happy to sell them bracing for bitcoin.</t>
  </si>
  <si>
    <t>http://ift.tt/1DHN8iQ</t>
  </si>
  <si>
    <t>StarHorder</t>
  </si>
  <si>
    <t>/u/Akuthia is streaming kerbal space program, join us!</t>
  </si>
  <si>
    <t>http://ift.tt/1BEyKLo</t>
  </si>
  <si>
    <t>http://ift.tt/1DHN6Ye</t>
  </si>
  <si>
    <t>March 04, 2015 at 05:20AM</t>
  </si>
  <si>
    <t>ButterNubber</t>
  </si>
  <si>
    <t>AMHash Reports Theft Of Bitcoin Mining Equipment</t>
  </si>
  <si>
    <t>http://ift.tt/1KaYRiO</t>
  </si>
  <si>
    <t>http://ift.tt/1wT39jg</t>
  </si>
  <si>
    <t>March 04, 2015 at 06:04AM</t>
  </si>
  <si>
    <t>BitBeat: New ECB Report Is Largely Dismissive of Bitcoin</t>
  </si>
  <si>
    <t>http://ift.tt/1Ghmd3a</t>
  </si>
  <si>
    <t>http://ift.tt/1FTovlq</t>
  </si>
  <si>
    <t>March 04, 2015 at 05:59AM</t>
  </si>
  <si>
    <t>Wallet numbers are "BS" as a way of measuring bitcoin adoption, according to Jeremy Allaire, founder of Circle.</t>
  </si>
  <si>
    <t>http://ift.tt/1DG4egO</t>
  </si>
  <si>
    <t>http://ift.tt/1aKA45i</t>
  </si>
  <si>
    <t>March 04, 2015 at 05:56AM</t>
  </si>
  <si>
    <t>Here's what a Gold-backed Bitcoin asset looks like</t>
  </si>
  <si>
    <t>http://ift.tt/18iMLm1</t>
  </si>
  <si>
    <t>http://ift.tt/1aKA45k</t>
  </si>
  <si>
    <t>Floooge</t>
  </si>
  <si>
    <t>Earn Bitcoins By Posting - BitcoinTalk Forums</t>
  </si>
  <si>
    <t>http://ift.tt/1DRnUkv are your thoughts on the campaign?You can earn up to 0.0016 BTC per post you make on bitcointalk.org.</t>
  </si>
  <si>
    <t>http://ift.tt/1aKA2dH</t>
  </si>
  <si>
    <t>March 04, 2015 at 05:54AM</t>
  </si>
  <si>
    <t>CanaryInTheMine</t>
  </si>
  <si>
    <t>Abine launches Bitcoin Anywhere (beta)</t>
  </si>
  <si>
    <t>http://ift.tt/1Eeesdy</t>
  </si>
  <si>
    <t>http://ift.tt/1Ghkk6N</t>
  </si>
  <si>
    <t>March 04, 2015 at 05:53AM</t>
  </si>
  <si>
    <t>Musculars</t>
  </si>
  <si>
    <t>Still no winner announced for Slush Pool logo contest...</t>
  </si>
  <si>
    <t>http://ift.tt/1FTmFRD</t>
  </si>
  <si>
    <t>http://ift.tt/1FTmE05</t>
  </si>
  <si>
    <t>March 04, 2015 at 05:51AM</t>
  </si>
  <si>
    <t>awengraf</t>
  </si>
  <si>
    <t>Bitfinex Referral Code</t>
  </si>
  <si>
    <t>http://ift.tt/1FTmE0b</t>
  </si>
  <si>
    <t>http://ift.tt/1DHXM97</t>
  </si>
  <si>
    <t>March 04, 2015 at 05:49AM</t>
  </si>
  <si>
    <t>ItsMillerIndexTime</t>
  </si>
  <si>
    <t>How far away are we from multisig wallets with parental controls?</t>
  </si>
  <si>
    <t>A group of middle schoolers emailed me with a list of questions regarding their desire to get their school to accept bitcoin for things like lunch and fieldtrip costs.They mentioned that currently they have a lunch money account through the school that their parents can fund. Having a bitcoin equivalent account for students wouldn't be ideal as they'd be subject to volatility as the school held their bitcoin. A better idea would be for the kids to have a multisig wallet that could only be used for school lunch. Parents could top it off as needed.How far off is this? Any way to whitelist transactions to the school without taking a hit on privacy (i.e. knowing all of the school's future addresses)?</t>
  </si>
  <si>
    <t>http://ift.tt/1AXg2Oo</t>
  </si>
  <si>
    <t>March 04, 2015 at 05:48AM</t>
  </si>
  <si>
    <t>_o0</t>
  </si>
  <si>
    <t>Why is the blockchain inseparable from Bitcoin?</t>
  </si>
  <si>
    <t>Various central bank reports have often been praising of the core innovation of the blockchain, but then critical of Bitcoin itself.A frequent response to this is that Bitcoin is inseparable from the blockchain - you cant have one without the other. I have even heard Andreas say this too. Furthermore if you dont agree with this then you are criticized as not understanding how Bitcoin works.To me that opinion doesnt have any evidence and just seems to be born out of Bitcoin maximalism. Here are some other uses of the blockchain that dont involve Bitcoin:-Twister (p2p Twitter alternative with blockchain-based name registration)-Bitmessage (Uses a blockchain to store most recent messages)-Every single altcoin ever madeNeed I go on? I just wanted to start this discussion because everytime I hear that argument it makes me cringe. Maybe Im just missing the point.</t>
  </si>
  <si>
    <t>http://ift.tt/1DHXO0N</t>
  </si>
  <si>
    <t>March 04, 2015 at 05:46AM</t>
  </si>
  <si>
    <t>Fab1anFab1an</t>
  </si>
  <si>
    <t>Live video: Andreas Antonopoulos testifying in front of the Australian Senate</t>
  </si>
  <si>
    <t>http://ift.tt/1DRocb6</t>
  </si>
  <si>
    <t>http://ift.tt/1AXevba</t>
  </si>
  <si>
    <t>March 04, 2015 at 06:23AM</t>
  </si>
  <si>
    <t>bigupurself7</t>
  </si>
  <si>
    <t>Armored truck robbed of millions in gold along N.C. interstate That's it guys ...gold is dead</t>
  </si>
  <si>
    <t>http://ift.tt/1Kb32Lr</t>
  </si>
  <si>
    <t>http://ift.tt/18Lze7G</t>
  </si>
  <si>
    <t>March 04, 2015 at 06:22AM</t>
  </si>
  <si>
    <t>ahmedqurie</t>
  </si>
  <si>
    <t>MIT Bitcoin Club- Bitcoin Foundation</t>
  </si>
  <si>
    <t>http://ift.tt/1GO2yW6</t>
  </si>
  <si>
    <t>http://ift.tt/1zWk45W</t>
  </si>
  <si>
    <t>March 04, 2015 at 06:44AM</t>
  </si>
  <si>
    <t>mitchr4</t>
  </si>
  <si>
    <t>Should Coinbase accept credit cards?</t>
  </si>
  <si>
    <t>http://ift.tt/1Ghukgf</t>
  </si>
  <si>
    <t>buttimstupid</t>
  </si>
  <si>
    <t>BITCOIN UP 30% LAST MONTH, BUTTCOINER STILL TOO STUPID TO LEARN HOW TO PROTECT PRIVATE KEYS/TOO BUSY COMPlAINING AND MISSES OUT</t>
  </si>
  <si>
    <t>lol</t>
  </si>
  <si>
    <t>http://ift.tt/1FTwcbk</t>
  </si>
  <si>
    <t>March 04, 2015 at 06:41AM</t>
  </si>
  <si>
    <t>[SOLD] You could be the first person to buy BTC via cash deposit at a Walmart, Kroger, or Sams [disclaimer: I'm the seller]</t>
  </si>
  <si>
    <t>http://ift.tt/1Ghukgh</t>
  </si>
  <si>
    <t>http://ift.tt/1DIj86e</t>
  </si>
  <si>
    <t>March 04, 2015 at 06:38AM</t>
  </si>
  <si>
    <t>jdogresorg</t>
  </si>
  <si>
    <t>CoinDaddy Launches WHOIS-Style Search Engine for Digital Assets</t>
  </si>
  <si>
    <t>http://ift.tt/1vZLOdv</t>
  </si>
  <si>
    <t>http://ift.tt/1AEGc3Q</t>
  </si>
  <si>
    <t>March 04, 2015 at 07:02AM</t>
  </si>
  <si>
    <t>Dython</t>
  </si>
  <si>
    <t>Bitcoin price continues to surge towards 'fair price'</t>
  </si>
  <si>
    <t>http://ift.tt/1M37NlW</t>
  </si>
  <si>
    <t>http://ift.tt/1Ehiv7D</t>
  </si>
  <si>
    <t>March 04, 2015 at 06:50AM</t>
  </si>
  <si>
    <t>TheTorChic</t>
  </si>
  <si>
    <t>Hostsailor (bitcoin vps) got hacked. support does not give 1 single fuck.</t>
  </si>
  <si>
    <t>http://ift.tt/1Ne27Jc</t>
  </si>
  <si>
    <t>http://ift.tt/1DImbLH</t>
  </si>
  <si>
    <t>March 04, 2015 at 07:18AM</t>
  </si>
  <si>
    <t>DLSS</t>
  </si>
  <si>
    <t>Finding Coinographer ... or at least the poster...</t>
  </si>
  <si>
    <t>so browsing the web i came across this awesome image &amp; thought it'd be a pretty sweet poster to hang in my home-office.so i went looking for its origins, wich seems to be a guy named Coinographer on bitcoin-forums.net he even posted some higher res versions in this thread, but unfortunately hosted on imgshack and they've since been removed.anyway, if any of you know him &amp; how to contact him, or someone still has the higher res version saved somewhere please let me know.(ps links to other sweet bitcoin posters be it for sale or in a high res file format are welcome aswell)</t>
  </si>
  <si>
    <t>http://ift.tt/1CsE6e2</t>
  </si>
  <si>
    <t>March 04, 2015 at 07:08AM</t>
  </si>
  <si>
    <t>StopWastingMyOxygen</t>
  </si>
  <si>
    <t>[Help!!!] Questions about buying and selling / country</t>
  </si>
  <si>
    <t>So i'm in Grenada right now for a 3 month vacation. I'm trying to buy bitcoins from CoinBase but it keeps saying BitCoin is not available in Grenada. BUT MY BANK ACCOUNTS ARE IN United States. Why isn't letting me buy bitcoins?? Also the chat thing went away when I signed up so I can't chat with their helper anymore also this isn't in their FAQ someone please help.</t>
  </si>
  <si>
    <t>http://ift.tt/1zWrOET</t>
  </si>
  <si>
    <t>March 04, 2015 at 07:07AM</t>
  </si>
  <si>
    <t>are_you_mad_</t>
  </si>
  <si>
    <t>New Okpay phishing screenshot - heads up</t>
  </si>
  <si>
    <t>http://ift.tt/17P0H78</t>
  </si>
  <si>
    <t>http://ift.tt/1CsAB7o</t>
  </si>
  <si>
    <t>March 04, 2015 at 07:29AM</t>
  </si>
  <si>
    <t>fluffybuttz</t>
  </si>
  <si>
    <t>Do I need to worry about spending a bitcoins from an address that received dust?</t>
  </si>
  <si>
    <t>I received dust in my wallet and I remember reading that to spend bitcoins from this wallet I would need to somehow isolate the non-dust bitcoins or else I would run into trouble when spending them.Can anyone confirm? Thanks alot. I'm looking to transfer coins to a new paper wallet.</t>
  </si>
  <si>
    <t>http://ift.tt/1GhCMfA</t>
  </si>
  <si>
    <t>March 04, 2015 at 07:22AM</t>
  </si>
  <si>
    <t>fahad231</t>
  </si>
  <si>
    <t>Australian Senate, Economics References Committee (Digital currency) Live</t>
  </si>
  <si>
    <t>http://ift.tt/1plqCcV</t>
  </si>
  <si>
    <t>http://ift.tt/1Ne7isu</t>
  </si>
  <si>
    <t>March 04, 2015 at 07:53AM</t>
  </si>
  <si>
    <t>There should be a decentralized bitcoin foundation. Seriously if we want to truly be a tour de force we cant have the core developers get their arms twisted by the powers that be. It will happen.</t>
  </si>
  <si>
    <t>http://ift.tt/1DRSoTp</t>
  </si>
  <si>
    <t>March 04, 2015 at 07:43AM</t>
  </si>
  <si>
    <t>javierehb</t>
  </si>
  <si>
    <t>ZeusHash is dead</t>
  </si>
  <si>
    <t>ZeusHash cloud mining is dead!! any comments https://zeushash.com/</t>
  </si>
  <si>
    <t>http://ift.tt/1DRQpPb</t>
  </si>
  <si>
    <t>March 04, 2015 at 07:42AM</t>
  </si>
  <si>
    <t>Chakra74</t>
  </si>
  <si>
    <t>Provably Fair Non Profit Fund Raising</t>
  </si>
  <si>
    <t>I originally wanted to develop this idea years ago, but with old payment channels and no easily verifiable way to keep the system honest I forgot about it. While thinking about what Bitcoin could do that the old systems can't, this idea leapt back into my mind.With Bitcoin, lighthouse, the provably fair blockchain and true public randomness at the start of each block not only would this system work now, it could thrive.The concept is simple, and we perform these same functions with paper tickets and rolling drums all the time, but with less exposure and worse odds. It could have a big impact on non profit and charity fundraising and at the same time vastly increase donators chances of winning while expanding the Bitcoin ecosystem.Now imagine that you have a site, that feels like a shopping site, but instead of purchasing an item, you purchase tickets for the item. In essence you'd be buying a ticket like you would from a person at the mall, but it would be digital, verifiable and giving you much better odds.For example, a new Xbox One is listed on the site by the heart and stroke foundation with 500 tickets, at one dollar a piece. The item would stay listed until all 500 tickets were sold under most conditions. When the last ticket was sold it would use the next block to generate the winner, and post the proof for all participants to see. The system would simply email you at the address you left with them, ask for a shipping address and mail the winning prize to you.Since Bitcoin and generosity are global attributes, the shipping costs could be figured into the costs before the raffle. Due to the fact that it can ship anywhere in the world, it might increase the total cost of the item to be raffled off, but even with shipping costs, the odds of winning in one of these lotteries would be significantly higher than most draws. With the non profit considering worst case scenarios for shipping, they would also gain more when the winner was from a cheaper shipping address.This system could also have a huge effect on online tipping. It could easily be integrated into changetip, allowing people to tip to win items for charity. Even more importantly it could be a great site to spend small donations that people receive from their tips. In the case of a video game having 500 tickets for 10 cents each, participants can enter into the draws with very little capital.This system could also open up a lot of marketing possibilities for non profits and charities, since it's much easier to sell a chance to win than a donation.ConsiderationsUsing lighthouse you would have a maximum ticket amount of 684, but the denomination of each ticket could be anything allowing raffles of any size.The site could be run from a non profit friendly state or country, where regulations wouldn't interfere with the operations. If all costs are settled before the win, shipping packages to people shouldn't be illegal.Volatility in bitcoin pricing would have to be taken into account before the raffle started. When creating the raffle, the poster would need options to limit the time of the lottery, and be able to enter how much volatility they would find acceptable before they got the option to end it. This could probably be done by allowing the charity to select the lowest bitcoin price in which the raffle would stay valid.Some countries have laws against minors participating in lotteries. This system might require the use of age verification. There's a host of online entities and programs that provide this service.Anyhow, thanks for hearing me out. I don't plan on implementing this system myself, so anyone reading this feel free to expand on the idea and run with it if you like it. This is an open source community after all. I've programmed in the past and I've developed some android apps, but I simply don't have the time to learn all the ins and outs of the systems required to make this. Other people in the community have already spent hundreds of hours learning them, so it would be a better project for someone else. I'm just throwing ideas out, so please don't be too harsh.</t>
  </si>
  <si>
    <t>http://ift.tt/1GPkVKe</t>
  </si>
  <si>
    <t>March 04, 2015 at 08:11AM</t>
  </si>
  <si>
    <t>The Bitcoin HODLER anthem ^_^ (straight from the 80's)</t>
  </si>
  <si>
    <t>http://ift.tt/URhfh1</t>
  </si>
  <si>
    <t>http://ift.tt/1wTZ8vb</t>
  </si>
  <si>
    <t>March 04, 2015 at 08:05AM</t>
  </si>
  <si>
    <t>Bertso</t>
  </si>
  <si>
    <t>A question about public and private keys</t>
  </si>
  <si>
    <t>Since a private key is a lot longer than a public key, wouldn't that mean that you could have many different public keys for the same private key?</t>
  </si>
  <si>
    <t>http://ift.tt/1wTZ8Lu</t>
  </si>
  <si>
    <t>March 04, 2015 at 08:04AM</t>
  </si>
  <si>
    <t>GBTC - Two Weeks™</t>
  </si>
  <si>
    <t>http://ift.tt/1DR3jwG</t>
  </si>
  <si>
    <t>http://ift.tt/1EhBFu5</t>
  </si>
  <si>
    <t>March 04, 2015 at 07:57AM</t>
  </si>
  <si>
    <t>Simcom</t>
  </si>
  <si>
    <t>Do you play Clash of Clans? We're looking for new members - search for us! Clan name: "The Bitcoiners"</t>
  </si>
  <si>
    <t>http://ift.tt/1DIK8mi</t>
  </si>
  <si>
    <t>March 04, 2015 at 08:20AM</t>
  </si>
  <si>
    <t>kharv172</t>
  </si>
  <si>
    <t>This guy gave Away $6,000 Worth Of Bitcoin On Twitter Last Night</t>
  </si>
  <si>
    <t>http://ift.tt/18M1oPQ</t>
  </si>
  <si>
    <t>http://ift.tt/18M1mrg</t>
  </si>
  <si>
    <t>March 04, 2015 at 08:18AM</t>
  </si>
  <si>
    <t>econoDoge</t>
  </si>
  <si>
    <t>Looking for a Project, is something like this needed ?</t>
  </si>
  <si>
    <t>Hi r/bitcoin:I am in between jobs and looking for a project to keep me sane(ish) , so I thought of a simple Bitcoin related project to keep me occupied (I've mostly done front and backend web dev for 10yrs), but in the interest of not wasting the little time and resources I have, I would like to ask the community if this is needed. Here's a crude mockup:ImgurIn a nutshell it is a way to add tags or notes to a transaction or wallet off chain, I am aware blockchain.info does something similar for wallets, but I was thinking it would be cool to have a site thta only dealt with attaching content to the currency of the Internet , anyways, just an idea at this point. What do you think ?</t>
  </si>
  <si>
    <t>http://ift.tt/1DIPVYU</t>
  </si>
  <si>
    <t>March 04, 2015 at 08:38AM</t>
  </si>
  <si>
    <t>Bitcoin Briefs: DevCore London Set for April 15th | Inside Bitcoins | Bitcoin news | Price</t>
  </si>
  <si>
    <t>http://ift.tt/1F5fPsi</t>
  </si>
  <si>
    <t>http://ift.tt/1F73fZB</t>
  </si>
  <si>
    <t>March 04, 2015 at 08:31AM</t>
  </si>
  <si>
    <t>California Bill Proposes License Requirement for Bitcoin Businesses</t>
  </si>
  <si>
    <t>http://ift.tt/1Cskvux</t>
  </si>
  <si>
    <t>http://ift.tt/1zWCNy1</t>
  </si>
  <si>
    <t>March 04, 2015 at 08:28AM</t>
  </si>
  <si>
    <t>jdkbbc</t>
  </si>
  <si>
    <t>JOHN NASH BITCOIN HONESTY</t>
  </si>
  <si>
    <t>http://ift.tt/1acDopw</t>
  </si>
  <si>
    <t>http://ift.tt/1zWCNy9</t>
  </si>
  <si>
    <t>March 04, 2015 at 08:51AM</t>
  </si>
  <si>
    <t>The best Bitcoin charts you've seen...</t>
  </si>
  <si>
    <t>http://ift.tt/1AXXygK</t>
  </si>
  <si>
    <t>Kabuthunk</t>
  </si>
  <si>
    <t>So it appears bitcoin shot up from $250 to $350 in about 24 hours. Hope everyone else enjoys watching the incoming shitstorm.</t>
  </si>
  <si>
    <t>And I mean that in a good way. Assuming you're pro-bitcoin. The shitstorm I refer to will be the newspapers and the like that are assumingly going to go batshit insane when this starts getting picked up by the press.Or I could be entirely off somewhere or another, I have no idea. I'm just seeing some sudden and drastic changes, and look forward to what happens next :)</t>
  </si>
  <si>
    <t>http://ift.tt/1DJ1Wh3</t>
  </si>
  <si>
    <t>March 04, 2015 at 09:14AM</t>
  </si>
  <si>
    <t>Another Baby Step Toward Bitcoin Acceptance</t>
  </si>
  <si>
    <t>http://ift.tt/1EcZGUA</t>
  </si>
  <si>
    <t>http://ift.tt/1EeJEcV</t>
  </si>
  <si>
    <t>March 04, 2015 at 09:13AM</t>
  </si>
  <si>
    <t>Coinplay's Bitcoin-friendly digital game store relaunches this week</t>
  </si>
  <si>
    <t>http://ift.tt/1ABSY2X</t>
  </si>
  <si>
    <t>http://ift.tt/1zWHZ5a</t>
  </si>
  <si>
    <t>warrenlain</t>
  </si>
  <si>
    <t>I neither have an OkPay account nor own this many BTC. I did not click and would advise you not to as well!</t>
  </si>
  <si>
    <t>http://ift.tt/1zWHZ5c</t>
  </si>
  <si>
    <t>http://ift.tt/1EeJEtc</t>
  </si>
  <si>
    <t>March 04, 2015 at 09:12AM</t>
  </si>
  <si>
    <t>Campbell Harvey: Bitcoin's Block Chain Technology 'Reaches Far Beyond the Currency'</t>
  </si>
  <si>
    <t>http://ift.tt/1EeJGBi</t>
  </si>
  <si>
    <t>http://ift.tt/1EeJGl4</t>
  </si>
  <si>
    <t>March 04, 2015 at 09:04AM</t>
  </si>
  <si>
    <t>Do you want to trade some shitcoins? (Yea, Again) I'm loosing my ass off on my shitcoins, and needed a laugh...maybe you could also</t>
  </si>
  <si>
    <t>http://ift.tt/1DHUm8a</t>
  </si>
  <si>
    <t>http://ift.tt/1zWGZhp</t>
  </si>
  <si>
    <t>March 04, 2015 at 09:03AM</t>
  </si>
  <si>
    <t>Andreas M. Antonopoulos testimony for Austrlian Senate</t>
  </si>
  <si>
    <t>http://ift.tt/1DS5aBj</t>
  </si>
  <si>
    <t>http://ift.tt/1NekBJn</t>
  </si>
  <si>
    <t>March 04, 2015 at 09:33AM</t>
  </si>
  <si>
    <t>cosmolsmith</t>
  </si>
  <si>
    <t>Bitcoin and Board Games</t>
  </si>
  <si>
    <t>I just realized recently that Board Game Arena accepts bitcoin payments for their site membership. I suspect there's a pretty good crossover between board gamers and people on this forum, so if anyone's interested you should check them out (and maybe support them).I'm not affiliated with the BGA site, by the way. Bitcoins and board games are just two things I love, and it would be awesome to see BGA grow. They have many great games there!</t>
  </si>
  <si>
    <t>http://ift.tt/1AFs3U4</t>
  </si>
  <si>
    <t>March 04, 2015 at 09:28AM</t>
  </si>
  <si>
    <t>ladrx</t>
  </si>
  <si>
    <t>For those of you who want to see GAWMiners, Paycoin, and Josh Garza go down, here is a huge treasure trove of leaked company private internal communications. Enjoy.</t>
  </si>
  <si>
    <t>http://ift.tt/18MgUex] http://ift.tt/18MgUez]</t>
  </si>
  <si>
    <t>http://ift.tt/1wUtSMl</t>
  </si>
  <si>
    <t>March 04, 2015 at 09:25AM</t>
  </si>
  <si>
    <t>Bitcoin: MBA Entrepreneurs Exploit Tech Behind Cryptocurrencies</t>
  </si>
  <si>
    <t>http://ift.tt/1wTCFhD</t>
  </si>
  <si>
    <t>http://ift.tt/18MggO4</t>
  </si>
  <si>
    <t>March 04, 2015 at 09:24AM</t>
  </si>
  <si>
    <t>Nice profit from last bonner made my gf wear this tshirt lol</t>
  </si>
  <si>
    <t>http://ift.tt/1wUrXra</t>
  </si>
  <si>
    <t>http://ift.tt/1AY4OJE</t>
  </si>
  <si>
    <t>March 04, 2015 at 09:23AM</t>
  </si>
  <si>
    <t>Affygility Solutions Now Accepts Bitcoin as a Payment Option in Purchasing OEL/ADE monographs</t>
  </si>
  <si>
    <t>http://ift.tt/1wUrUM2</t>
  </si>
  <si>
    <t>http://ift.tt/1NenwBZ</t>
  </si>
  <si>
    <t>March 04, 2015 at 09:22AM</t>
  </si>
  <si>
    <t>AMA request: Barry Silbert</t>
  </si>
  <si>
    <t>would like to know how OTCMKTS: GBTChas been preforming?how it's is going to work now that it's public?when will the public be able to buy shares?</t>
  </si>
  <si>
    <t>http://ift.tt/1DJddxZ</t>
  </si>
  <si>
    <t>Bitcoin Price 2015 hits $518?</t>
  </si>
  <si>
    <t>http://ift.tt/1vXBJ0F</t>
  </si>
  <si>
    <t>http://ift.tt/1NenwC1</t>
  </si>
  <si>
    <t>March 04, 2015 at 09:19AM</t>
  </si>
  <si>
    <t>Bitcoin Makes Its Way To A Major Exchange - MGT Capital Investments Inc (AMEX:MGT)</t>
  </si>
  <si>
    <t>http://ift.tt/1AQeENx</t>
  </si>
  <si>
    <t>http://ift.tt/1DJddOp</t>
  </si>
  <si>
    <t>Bitcoin, Bit-by-Bit, Pitches Silicon Valley Against Washington As Our True Capital - Ralph Benko - Townhall Finance Conservative Columnists and Financial Commentary</t>
  </si>
  <si>
    <t>http://ift.tt/1AAeHbv</t>
  </si>
  <si>
    <t>http://ift.tt/1NenxpA</t>
  </si>
  <si>
    <t>March 04, 2015 at 09:18AM</t>
  </si>
  <si>
    <t>Bitcoin exchange gains access to M-Pesa through acquisition</t>
  </si>
  <si>
    <t>http://ift.tt/1vTj5XB</t>
  </si>
  <si>
    <t>http://ift.tt/1DJdgKd</t>
  </si>
  <si>
    <t>March 04, 2015 at 09:17AM</t>
  </si>
  <si>
    <t>Ancoa teams up with LedgerX on bitcoin options surveillance | Financial Industry &amp;amp; Algorithmic Trading News</t>
  </si>
  <si>
    <t>http://ift.tt/1AY4N8x</t>
  </si>
  <si>
    <t>http://ift.tt/1NenxpE</t>
  </si>
  <si>
    <t>Bitcoin Company Skates - for Now</t>
  </si>
  <si>
    <t>http://ift.tt/1zEOcS4</t>
  </si>
  <si>
    <t>http://ift.tt/1DJdeln</t>
  </si>
  <si>
    <t>March 04, 2015 at 09:46AM</t>
  </si>
  <si>
    <t>scotty321</t>
  </si>
  <si>
    <t>Thinking about switching to the GreenAddress wallet app for iOS... any thoughts on GreenAddress?</t>
  </si>
  <si>
    <t>I just downloaded GreenAddress tonight and am very impressed with its user-friendly interface along with its depth of options &amp; customization.It has basically taken the exact opposite approach of the BreadWallet app. Whereas BreadWallet gives you a minimalistic interface with no customization options, GreenWallet gives you a packed interface with TONS of options! It appeals to the computer techie instead of me!Is GreenAddress as secure as they say? I'm confused about how the 2-key signing feature works. If they go out of business, how do I get control of their key to spend my funds?</t>
  </si>
  <si>
    <t>http://ift.tt/1zGMCz7</t>
  </si>
  <si>
    <t>March 04, 2015 at 09:43AM</t>
  </si>
  <si>
    <t>xterierk</t>
  </si>
  <si>
    <t>LD What happens when all Bitcoins are mined?</t>
  </si>
  <si>
    <t>LD (Let's Discuss) What happens when all Bitcoins are mined? Will every Bitcoin then have a traceable history on the Blockchain? Will clean coins become rare and valuable more than a regular Bitcoin itself? Will certain Bitcoins become rare if they were used in a famous transaction?</t>
  </si>
  <si>
    <t>http://ift.tt/1zGM9wS</t>
  </si>
  <si>
    <t>March 04, 2015 at 09:37AM</t>
  </si>
  <si>
    <t>ShatosiMakanoto</t>
  </si>
  <si>
    <t>[GBTC Shares] I Don't Understand...</t>
  </si>
  <si>
    <t>Is the price of GBTC shares tied to the bitcoin price? How can it be, when the number of shares for sale is limited to the number that a few holders are willing to sell? What if no one wants to sell, except perhaps at a much higher price? If buyers go for a higher price, that price will no longer be tied to the price of bitcoin.Someone explain.</t>
  </si>
  <si>
    <t>http://ift.tt/1Kg17Fe</t>
  </si>
  <si>
    <t>March 04, 2015 at 10:10AM</t>
  </si>
  <si>
    <t>bitcoinbrokerklassen</t>
  </si>
  <si>
    <t>Coincidence?</t>
  </si>
  <si>
    <t>I doubt this means much, but since the price of bitcoin recently turned bullish, i've noticed the price of fuel has been creeping back up also. Do you guys think there is any correlation?</t>
  </si>
  <si>
    <t>http://ift.tt/1DJtYZX</t>
  </si>
  <si>
    <t>March 04, 2015 at 10:27AM</t>
  </si>
  <si>
    <t>"The Bitcoin Challenge : So you think you know about bitcoin ?" with prize 1000000 satoshis, Starting in 5 minutes. Do not miss out.</t>
  </si>
  <si>
    <t>http://ift.tt/17IPODZ</t>
  </si>
  <si>
    <t>http://ift.tt/1BFttmV</t>
  </si>
  <si>
    <t>March 04, 2015 at 10:24AM</t>
  </si>
  <si>
    <t>content7171</t>
  </si>
  <si>
    <t>Mirror Archive: Contains GAWminers , PayCoin and Josh Garza private internal communications</t>
  </si>
  <si>
    <t>http://ift.tt/1BFtqrf</t>
  </si>
  <si>
    <t>http://ift.tt/1AYiUL0</t>
  </si>
  <si>
    <t>March 04, 2015 at 10:22AM</t>
  </si>
  <si>
    <t>mycryptovault</t>
  </si>
  <si>
    <t>Crypto Vault goes live with a new DIY cold storage solution for any crypto-currency!</t>
  </si>
  <si>
    <t>http://ift.tt/1zWQf5e</t>
  </si>
  <si>
    <t>http://ift.tt/1EigvvU</t>
  </si>
  <si>
    <t>March 04, 2015 at 10:19AM</t>
  </si>
  <si>
    <t>erick_710</t>
  </si>
  <si>
    <t>Buying btc with a credit card or paypal.</t>
  </si>
  <si>
    <t>Yes the infamous question most btc users have. Where the hell do i buy bitcoin INSTANTLY with a credit card? Currently i use virwox (1.usd-&gt;2.sll-&gt;3.btc) to purchase bitcoin but withdrawals take up to 2 days and im not to keen on that.EDIT: and on top of the wait theres obviously a decent loss because of fees considering i have to convert my usd to sll and then my sll to btc</t>
  </si>
  <si>
    <t>http://ift.tt/1Eigx6R</t>
  </si>
  <si>
    <t>March 04, 2015 at 10:52AM</t>
  </si>
  <si>
    <t>I Still Think That Armory Built The Pro Bitcoin Wallet</t>
  </si>
  <si>
    <t>http://ift.tt/1AYpcu5</t>
  </si>
  <si>
    <t>http://ift.tt/1zGYCRc</t>
  </si>
  <si>
    <t>Florrie29</t>
  </si>
  <si>
    <t>Kiss Printing gives at least 50% of its profit to charity and it accepts bitcoin!</t>
  </si>
  <si>
    <t>http://ift.tt/1zGYDoj</t>
  </si>
  <si>
    <t>http://ift.tt/1zGYEZn</t>
  </si>
  <si>
    <t>March 04, 2015 at 10:43AM</t>
  </si>
  <si>
    <t>khai42</t>
  </si>
  <si>
    <t>GBTC on TradeKing</t>
  </si>
  <si>
    <t>http://ift.tt/18Mvym3</t>
  </si>
  <si>
    <t>http://ift.tt/1M5Db4Y</t>
  </si>
  <si>
    <t>TonySwish</t>
  </si>
  <si>
    <t>Tomorrow hear Augur's Tony Sakich &amp;amp; Dr. Jack Peterson at the Atlanta Bitcoin Meetup at Georgia Tech!</t>
  </si>
  <si>
    <t>http://ift.tt/1M5DblA</t>
  </si>
  <si>
    <t>http://ift.tt/18Mvyma</t>
  </si>
  <si>
    <t>March 04, 2015 at 10:39AM</t>
  </si>
  <si>
    <t>ELI5: Isn't the price of every Bitcoin transaction subjective? If I want to payback my buddy $35 in Bitcoins for tonight's dinner, it's a different number of BTC depending on which exchange rate I use.</t>
  </si>
  <si>
    <t>Coinbase, Kraken, Blockchain.info, LocalBitcoins, BTC-e, Circle, SnapCard, etc... they all quote different USD to BTC prices. Each person during a peer-to-peer Bitcoin transaction would likely want to get the best exchange rate for them. So how to settle the debate about what is the "right" amount of BTC which is the equivalent of $35 USD?</t>
  </si>
  <si>
    <t>http://ift.tt/1DSmxlA</t>
  </si>
  <si>
    <t>March 04, 2015 at 10:38AM</t>
  </si>
  <si>
    <t>jnxpn</t>
  </si>
  <si>
    <t>Relive the chart</t>
  </si>
  <si>
    <t>http://rtc.meteor.com/</t>
  </si>
  <si>
    <t>http://ift.tt/1NeyYNU</t>
  </si>
  <si>
    <t>March 04, 2015 at 11:02AM</t>
  </si>
  <si>
    <t>bonerfly</t>
  </si>
  <si>
    <t>Signed up with bitcoin.tax today to help with my taxes, what a great service!</t>
  </si>
  <si>
    <t>Pretty easy to import everything from all my accounts, and when I ran into and issue with Circle, Colin from their team fixed the problem within a couple hours. Very happy with the service.</t>
  </si>
  <si>
    <t>http://ift.tt/1M5GiKk</t>
  </si>
  <si>
    <t>March 04, 2015 at 11:01AM</t>
  </si>
  <si>
    <t>TomasForgac</t>
  </si>
  <si>
    <t>The Rise and Rise of Bitcoin documentary is playing on international airline flights now! | Roger Ver on Twitter</t>
  </si>
  <si>
    <t>http://ift.tt/1M5GiKm</t>
  </si>
  <si>
    <t>http://ift.tt/18MzfIw</t>
  </si>
  <si>
    <t>March 04, 2015 at 10:57AM</t>
  </si>
  <si>
    <t>datalemur</t>
  </si>
  <si>
    <t>How do you interact with the Bitcoin protocol using Visual Basic?</t>
  </si>
  <si>
    <t>http://ift.tt/18MxWJp</t>
  </si>
  <si>
    <t>March 04, 2015 at 10:56AM</t>
  </si>
  <si>
    <t>Goodbye google</t>
  </si>
  <si>
    <t>To protect Bitcoin I'm told to avoid Google.What are good alternatives for gmail, youtube and maps?</t>
  </si>
  <si>
    <t>http://ift.tt/1AFMDU7</t>
  </si>
  <si>
    <t>March 04, 2015 at 11:16AM</t>
  </si>
  <si>
    <t>Paycoin sec subpoena if you're interested</t>
  </si>
  <si>
    <t>http://ift.tt/1BFBNDg</t>
  </si>
  <si>
    <t>http://ift.tt/1DJWDxR</t>
  </si>
  <si>
    <t>March 04, 2015 at 11:14AM</t>
  </si>
  <si>
    <t>It's happening, cue RonPaul.gif</t>
  </si>
  <si>
    <t>http://ift.tt/1BFBNDi</t>
  </si>
  <si>
    <t>http://ift.tt/1DSsFuc</t>
  </si>
  <si>
    <t>Anywhere to sell stuff for bitcoin?</t>
  </si>
  <si>
    <t>Specifically precious metals, or anything really. Wanted to get paid in bitcoin</t>
  </si>
  <si>
    <t>http://ift.tt/1KgpDGx</t>
  </si>
  <si>
    <t>March 04, 2015 at 11:12AM</t>
  </si>
  <si>
    <t>How can I set up a recurring payment to someone in bitcoin?</t>
  </si>
  <si>
    <t>Among the exchanges and services currently in existence, which ones of them offer the ability to push a payment from your wallet to another public address at a scheduled time, or in repeating intervals at schedules times?Thank you.</t>
  </si>
  <si>
    <t>http://ift.tt/1AFQuRk</t>
  </si>
  <si>
    <t>March 04, 2015 at 11:47AM</t>
  </si>
  <si>
    <t>careldzousa</t>
  </si>
  <si>
    <t>File Storage for Anywhere Records Access</t>
  </si>
  <si>
    <t>http://ift.tt/1leADbm</t>
  </si>
  <si>
    <t>http://ift.tt/1FUk3Tr</t>
  </si>
  <si>
    <t>March 04, 2015 at 12:03PM</t>
  </si>
  <si>
    <t>Why are Bitcoin companies using Google Auth or Authy?</t>
  </si>
  <si>
    <t>Why are Bitcoin companies using Authy or Google Auth? So we can give them details on every Bitcoin site we use? It makes no sense.From Authy’s privacy policy: “If Authy is involved in a merger, acquisition or asset sale, we might not continue to ensure the confidentiality of any personal information nor give affected users notice before personal information is transferred or becomes subject to a different privacy policy.”This is before Authy was acquired by Twilio last week (2/24/15):Authy's privacy policy updated: http://ift.tt/1BFJ5XF * " Twilio also automatically receives and records information on our server logs from your browser, including the pages you request ("Site Information")."*We need a 2FA that clearly states that they wont share or sell our information to anyone - unless they have our permission.It should also use public key and private key cryptography - because we are in Bitcoin land right? It also shouldn't hold our private keysBitcoin companies should use 2FA that DOES NOT sell or share our information to third parties like the NSA, CIA, FBI - pick your acronym.That is all.</t>
  </si>
  <si>
    <t>http://ift.tt/1DKey7C</t>
  </si>
  <si>
    <t>March 04, 2015 at 11:53AM</t>
  </si>
  <si>
    <t>cryptocrooks</t>
  </si>
  <si>
    <t>BTCJam Has become plagued with Scams! Here's a guide to finding the right loans:</t>
  </si>
  <si>
    <t>http://ift.tt/1BS66IB</t>
  </si>
  <si>
    <t>http://ift.tt/1DKbkko</t>
  </si>
  <si>
    <t>March 04, 2015 at 12:10PM</t>
  </si>
  <si>
    <t>Olivier Janssens and Jim Harper Voted to Bitcoin Foundation Board</t>
  </si>
  <si>
    <t>http://ift.tt/1GHGtZi</t>
  </si>
  <si>
    <t>http://ift.tt/1F7zcAQ</t>
  </si>
  <si>
    <t>March 04, 2015 at 12:06PM</t>
  </si>
  <si>
    <t>Andreas M. Antonopoulos testimony for Australian Senate</t>
  </si>
  <si>
    <t>http://ift.tt/1AG2Vwi</t>
  </si>
  <si>
    <t>http://ift.tt/18ML3dF</t>
  </si>
  <si>
    <t>March 04, 2015 at 12:55PM</t>
  </si>
  <si>
    <t>deweydb</t>
  </si>
  <si>
    <t>Suggestions for money remittance to india?</t>
  </si>
  <si>
    <t>I need to pay an employee on a regular basis. Is there a way that i can send him bitcoin, and have it immediately converted and deposited into his bank account? What are the available services, what are the fees?</t>
  </si>
  <si>
    <t>http://ift.tt/1AYPQ6g</t>
  </si>
  <si>
    <t>March 04, 2015 at 12:41PM</t>
  </si>
  <si>
    <t>TecumsehKing</t>
  </si>
  <si>
    <t>Please don't use your credit card, the fees to our small business are enormous. Bitcoin can't come fast enough for small business owners.</t>
  </si>
  <si>
    <t>http://ift.tt/1DKutmq</t>
  </si>
  <si>
    <t>http://ift.tt/1FUteTW</t>
  </si>
  <si>
    <t>March 04, 2015 at 01:00PM</t>
  </si>
  <si>
    <t>Ways To get Bitcoin - by Being part of a community - 2nd revision</t>
  </si>
  <si>
    <t>http://ift.tt/1BSadV1</t>
  </si>
  <si>
    <t>http://ift.tt/18jllwc</t>
  </si>
  <si>
    <t>March 04, 2015 at 01:39PM</t>
  </si>
  <si>
    <t>A florist in our area often publically complains that BitPay owes him money and won’t answer his customer support queries</t>
  </si>
  <si>
    <t>I highly doubt his story since I have never heard similar complaints about BitPay. Has anyone else had a similar problem?It would be great to have this resolved, as this is not the first time the local media has gone to him for the “beware, you might never get your money” angle.Most recent article:http://ift.tt/1w1zg5n(print page to get around paywall)Relevant quote:Except that the transactions never materialized as cash in his account. Or only fractions of them did — like $2 on a $75 transaction. He contacted customer support, but his queries went unanswered.</t>
  </si>
  <si>
    <t>http://ift.tt/1F7KSUh</t>
  </si>
  <si>
    <t>March 04, 2015 at 01:48PM</t>
  </si>
  <si>
    <t>kratezdotcom</t>
  </si>
  <si>
    <t>How to promote the use of bitcoin on a mexicab e-shop</t>
  </si>
  <si>
    <t>Hi, I have an e-shop as a side business where I sell some electronics. In have setup Bitpay as payment method but I never have been paid with bitcoin. Is bitcoin so poorly adopted on Mexico? Any suggestions to improved this?</t>
  </si>
  <si>
    <t>http://ift.tt/1DKTxd3</t>
  </si>
  <si>
    <t>March 04, 2015 at 02:10PM</t>
  </si>
  <si>
    <t>Beam's “ethical pricing” to boost African Bitcoin remittances</t>
  </si>
  <si>
    <t>http://ift.tt/1zHpIYw</t>
  </si>
  <si>
    <t>http://ift.tt/1zXdAUi</t>
  </si>
  <si>
    <t>March 04, 2015 at 02:34PM</t>
  </si>
  <si>
    <t>Singularity inspired sci-fi poem epic entitled "The Electric Renaissance." Free to download and I accept "Bitcoin Only" donations. 99 pages.</t>
  </si>
  <si>
    <t>http://ift.tt/1AGyYfF</t>
  </si>
  <si>
    <t>March 04, 2015 at 02:25PM</t>
  </si>
  <si>
    <t>yale4breakfast</t>
  </si>
  <si>
    <t>GBTC Vs. Coindesk</t>
  </si>
  <si>
    <t>To the dismay of many, I will not hold my own bitcoin until there is a safe and secure way for a noob like me to do so. That being said, should I take my bitcoins out of coinbase and invest into GBTC? If so, what are the benefits, if any?</t>
  </si>
  <si>
    <t>http://ift.tt/1BG7tbE</t>
  </si>
  <si>
    <t>March 04, 2015 at 02:23PM</t>
  </si>
  <si>
    <t>dopplegangme</t>
  </si>
  <si>
    <t>How does "provably fair" work in online gambling sites?</t>
  </si>
  <si>
    <t>I recently stumbled into nitrosports.eu after betting on the super bowl. I sent some spare coin there and to primedice.com, another site I heard mentioned frequently to see what they were about. Both use "provably fair" in their marketing for blackjack and dice respectively.So, what is it? can it be faked? and thus, is it scammy?edit; I read what they have on their sites about it, about the hashing, but I dont really understand it. I am kinda going for a eli5 here.</t>
  </si>
  <si>
    <t>http://ift.tt/1zHBB0y</t>
  </si>
  <si>
    <t>March 04, 2015 at 02:48PM</t>
  </si>
  <si>
    <t>What happened to Matt Miller? This is his time to shine!</t>
  </si>
  <si>
    <t>http://ift.tt/1AZex2v</t>
  </si>
  <si>
    <t>March 04, 2015 at 02:55PM</t>
  </si>
  <si>
    <t>gr8n8au</t>
  </si>
  <si>
    <t>great idea for mobile manufacturer</t>
  </si>
  <si>
    <t>sell your phones pre-loaded with an amount of bitcoin as marketing gimmick</t>
  </si>
  <si>
    <t>http://ift.tt/1AZggVt</t>
  </si>
  <si>
    <t>March 04, 2015 at 03:13PM</t>
  </si>
  <si>
    <t>Feidhlim77</t>
  </si>
  <si>
    <t>Trezor: How many BTC do you need to make it worth the purchase?</t>
  </si>
  <si>
    <t>No point in buying it for ~100 usd if you only have 100 usd of BTC</t>
  </si>
  <si>
    <t>http://ift.tt/1F80Rll</t>
  </si>
  <si>
    <t>March 04, 2015 at 04:00PM</t>
  </si>
  <si>
    <t>Sorry for the long wait. We will solve the security issue completely and get all altcoins online and enable the withdrawals in a week.</t>
  </si>
  <si>
    <t>http://ift.tt/1Efrxna</t>
  </si>
  <si>
    <t>http://ift.tt/1EfrxDq</t>
  </si>
  <si>
    <t>March 04, 2015 at 03:39PM</t>
  </si>
  <si>
    <t>murzika</t>
  </si>
  <si>
    <t>Demonstration of Ledger's new mobile app based 2FA to confirm transactions</t>
  </si>
  <si>
    <t>With the new second factor, you can use a companion app (iOS and Android) to verify the transactions you are sending. First, a phone must be paired using the initial security card, and then each time you want to send a transaction you'll be pushed for visual verification and validation.Short video demo shot at the MWC 2015: http://ift.tt/1Nfgixr should start next week, and general release in about two weeks™.</t>
  </si>
  <si>
    <t>http://ift.tt/1DLzQlj</t>
  </si>
  <si>
    <t>March 04, 2015 at 04:19PM</t>
  </si>
  <si>
    <t>drorik</t>
  </si>
  <si>
    <t>Are there new/emerging online bitcoin-wallets services out there ?</t>
  </si>
  <si>
    <t>Other than the top 4/5 : blockchain Circle Coinbase Xapo (strongCoin?)are there other online emerging wallets for bitcoin ?</t>
  </si>
  <si>
    <t>http://ift.tt/1AZBdQ6</t>
  </si>
  <si>
    <t>March 04, 2015 at 04:15PM</t>
  </si>
  <si>
    <t>Porn.com and Bitcoin</t>
  </si>
  <si>
    <t>http://ift.tt/1M4J7JQ</t>
  </si>
  <si>
    <t>http://ift.tt/1AGVt3W</t>
  </si>
  <si>
    <t>March 04, 2015 at 04:14PM</t>
  </si>
  <si>
    <t>They won't know what hit them</t>
  </si>
  <si>
    <t>https://vid.me/Lfkh</t>
  </si>
  <si>
    <t>http://ift.tt/1CuySi7</t>
  </si>
  <si>
    <t>March 04, 2015 at 04:24PM</t>
  </si>
  <si>
    <t>Boris_and_Natasha</t>
  </si>
  <si>
    <t>What would happen if?</t>
  </si>
  <si>
    <t>I decided to invest 10's of 1000's of dollars in bitcoin as a long term investment and printed up my private keys and stuffed them in my mattress for 20 years and in the interim there were 2 hard forks.Would my bitcoins necessarily be valid in each and every fork? Prior to being spent obviously.</t>
  </si>
  <si>
    <t>http://ift.tt/18NFifW</t>
  </si>
  <si>
    <t>March 04, 2015 at 04:47PM</t>
  </si>
  <si>
    <t>neoranga</t>
  </si>
  <si>
    <t>Electrum Releases Version 2.0 with 2FA, Multisig Wallets, and More</t>
  </si>
  <si>
    <t>http://ift.tt/1EggVmo</t>
  </si>
  <si>
    <t>http://ift.tt/1AZHGur</t>
  </si>
  <si>
    <t>March 04, 2015 at 05:11PM</t>
  </si>
  <si>
    <t>RubenSomsen</t>
  </si>
  <si>
    <t>Lack of Randomness: Why Hackers Love It</t>
  </si>
  <si>
    <t>http://ift.tt/18NFn33</t>
  </si>
  <si>
    <t>http://ift.tt/18NNYD4</t>
  </si>
  <si>
    <t>March 04, 2015 at 05:27PM</t>
  </si>
  <si>
    <t>armorbattle567</t>
  </si>
  <si>
    <t>BTC Insider Trading [Exposed]</t>
  </si>
  <si>
    <t>http://ift.tt/1Nfwsah Whom It May Concern,After exposing OKCoin I have decided to look for people who are abnormally successful trading bitcoin.Find the full report in the pastebin.</t>
  </si>
  <si>
    <t>http://ift.tt/1M6rDhU</t>
  </si>
  <si>
    <t>March 04, 2015 at 06:03PM</t>
  </si>
  <si>
    <t>EconHacker</t>
  </si>
  <si>
    <t>Three ways Bitcoin can change international development: 1) Donations 2) Access to banking 3) Unalterable records and transactions</t>
  </si>
  <si>
    <t>http://ift.tt/1DHMGkw</t>
  </si>
  <si>
    <t>http://ift.tt/1FVr5Yf</t>
  </si>
  <si>
    <t>March 04, 2015 at 05:56PM</t>
  </si>
  <si>
    <t>CoinTelegraph_UK</t>
  </si>
  <si>
    <t>The Official Launch of CoinTelegraph UK</t>
  </si>
  <si>
    <t>http://ift.tt/1DMuiXO</t>
  </si>
  <si>
    <t>http://ift.tt/1DMugzc</t>
  </si>
  <si>
    <t>March 04, 2015 at 05:48PM</t>
  </si>
  <si>
    <t>Colombia Gets First Local Bitcoin Exchange</t>
  </si>
  <si>
    <t>http://ift.tt/1AZDn27</t>
  </si>
  <si>
    <t>http://ift.tt/1DMt12W</t>
  </si>
  <si>
    <t>petskup</t>
  </si>
  <si>
    <t>Dropbox Teams Up with Adyen to Accept Global Payments, Starting with Direct Debit in Europe</t>
  </si>
  <si>
    <t>http://ift.tt/1KhDCf5</t>
  </si>
  <si>
    <t>http://ift.tt/1KhDEnc</t>
  </si>
  <si>
    <t>March 04, 2015 at 05:47PM</t>
  </si>
  <si>
    <t>Markets Weekly: Bitcoin Price Rallies Amid Positive Newsflow</t>
  </si>
  <si>
    <t>http://ift.tt/18ggtYM</t>
  </si>
  <si>
    <t>http://ift.tt/1DMqgi4</t>
  </si>
  <si>
    <t>March 04, 2015 at 06:17PM</t>
  </si>
  <si>
    <t>Is Bitcoin Hurt by the Strength of the USD?</t>
  </si>
  <si>
    <t>http://ift.tt/1CppSuA</t>
  </si>
  <si>
    <t>http://ift.tt/1DMELCw</t>
  </si>
  <si>
    <t>March 04, 2015 at 06:16PM</t>
  </si>
  <si>
    <t>Bitcoin Value Trading By Clockwork</t>
  </si>
  <si>
    <t>http://ift.tt/18iwwW7</t>
  </si>
  <si>
    <t>http://ift.tt/1DMELCB</t>
  </si>
  <si>
    <t>March 04, 2015 at 06:14PM</t>
  </si>
  <si>
    <t>ANU Economics Professor Believes Bitcoin Technology to Replace Cash in Ten Years</t>
  </si>
  <si>
    <t>http://ift.tt/1BCfK0c</t>
  </si>
  <si>
    <t>http://ift.tt/1FVtp1t</t>
  </si>
  <si>
    <t>FiniteByDesign</t>
  </si>
  <si>
    <t>I made this new Bitcoin/Satoshi logo, what do you think?</t>
  </si>
  <si>
    <t>http://ift.tt/1FVtr9s</t>
  </si>
  <si>
    <t>http://ift.tt/1EjVGjv</t>
  </si>
  <si>
    <t>March 04, 2015 at 06:12PM</t>
  </si>
  <si>
    <t>Will Google's Android Pay Support Bitcoin?</t>
  </si>
  <si>
    <t>http://ift.tt/1DFIqSt</t>
  </si>
  <si>
    <t>http://ift.tt/1FVsZrZ</t>
  </si>
  <si>
    <t>Satoshis life story is on TV, I love this film. It looks like this scene was him working on the white paper XD</t>
  </si>
  <si>
    <t>http://ift.tt/1FVtr9u</t>
  </si>
  <si>
    <t>http://ift.tt/1GjlU8e</t>
  </si>
  <si>
    <t>March 04, 2015 at 06:11PM</t>
  </si>
  <si>
    <t>How Rivetz Uses Your Smartphone to Secure Your Mobile Bitcoin Wallet</t>
  </si>
  <si>
    <t>http://ift.tt/1ADytDb</t>
  </si>
  <si>
    <t>http://ift.tt/1B010rj</t>
  </si>
  <si>
    <t>March 04, 2015 at 06:56PM</t>
  </si>
  <si>
    <t>Community Hangout Tonight on Synereo's Extensibility Model: all about Developing Apps!</t>
  </si>
  <si>
    <t>http://ift.tt/1w2racC</t>
  </si>
  <si>
    <t>http://ift.tt/1M6BMet</t>
  </si>
  <si>
    <t>March 04, 2015 at 06:42PM</t>
  </si>
  <si>
    <t>3legged</t>
  </si>
  <si>
    <t>Bitcoin Embassy Amsterdam Thank You for the Present</t>
  </si>
  <si>
    <t>http://ift.tt/1B08FWt</t>
  </si>
  <si>
    <t>http://ift.tt/1zIt4KW</t>
  </si>
  <si>
    <t>March 04, 2015 at 07:51PM</t>
  </si>
  <si>
    <t>Brad-Edwards</t>
  </si>
  <si>
    <t>What's that? A neutral and balanced view of Bitcoin from a major news outlet!?</t>
  </si>
  <si>
    <t>http://ift.tt/1NfSgm6</t>
  </si>
  <si>
    <t>http://ift.tt/1GjCapA</t>
  </si>
  <si>
    <t>March 04, 2015 at 08:08PM</t>
  </si>
  <si>
    <t>KingDonkey30</t>
  </si>
  <si>
    <t>I think the internet was the first major step in the next stage of humanity , it will eventually cause the fall of religion, its child, Bitcoin will help light the way . We're at such a unique point in history, I think its rather beautiful.</t>
  </si>
  <si>
    <t>http://ift.tt/1B0tC3I</t>
  </si>
  <si>
    <t>March 04, 2015 at 08:00PM</t>
  </si>
  <si>
    <t>I made this image for the Bitcoin community to use. Bitcoin -- the most secure way to pay.</t>
  </si>
  <si>
    <t>http://ift.tt/1M56h2H</t>
  </si>
  <si>
    <t>http://ift.tt/1B0r9Gs</t>
  </si>
  <si>
    <t>March 04, 2015 at 07:59PM</t>
  </si>
  <si>
    <t>MarcusOrlyius</t>
  </si>
  <si>
    <t>Andreas M. Antonopoulos in TV show to teach kids about math.</t>
  </si>
  <si>
    <t>http://ift.tt/1M56hiZ</t>
  </si>
  <si>
    <t>http://ift.tt/1M56i6I</t>
  </si>
  <si>
    <t>March 04, 2015 at 09:16PM</t>
  </si>
  <si>
    <t>CoinDaddy: Digital Assets Search Engine</t>
  </si>
  <si>
    <t>http://ift.tt/1BHmolN</t>
  </si>
  <si>
    <t>http://ift.tt/1B6s2w0</t>
  </si>
  <si>
    <t>March 04, 2015 at 09:12PM</t>
  </si>
  <si>
    <t>btcfhcangetip</t>
  </si>
  <si>
    <t>Changetip twitter bitcoin giveaway sponsored by BTCFEED!</t>
  </si>
  <si>
    <t>http://ift.tt/18ONEUt</t>
  </si>
  <si>
    <t>http://ift.tt/1B0JlQf</t>
  </si>
  <si>
    <t>March 04, 2015 at 09:09PM</t>
  </si>
  <si>
    <t>YakovSaveOnSend</t>
  </si>
  <si>
    <t>Who is missing from this list of Rebittance companies?</t>
  </si>
  <si>
    <t>http://ift.tt/1B6s5rE</t>
  </si>
  <si>
    <t>http://ift.tt/1FW6RO5</t>
  </si>
  <si>
    <t>March 04, 2015 at 09:05PM</t>
  </si>
  <si>
    <t>127fascination</t>
  </si>
  <si>
    <t>"Phased ethereum release"</t>
  </si>
  <si>
    <t>http://ift.tt/1Eg9NYS</t>
  </si>
  <si>
    <t>http://ift.tt/1F98wQb</t>
  </si>
  <si>
    <t>March 04, 2015 at 08:54PM</t>
  </si>
  <si>
    <t>alcl163</t>
  </si>
  <si>
    <t>SEC Subpoena to GAW Miners - Feb 6, 2015</t>
  </si>
  <si>
    <t>http://ift.tt/1FW317I</t>
  </si>
  <si>
    <t>http://ift.tt/1B0Ew9y</t>
  </si>
  <si>
    <t>March 04, 2015 at 08:53PM</t>
  </si>
  <si>
    <t>TheStatelessMan</t>
  </si>
  <si>
    <t>Price Volatility No Match for Bitcoin's Potential</t>
  </si>
  <si>
    <t>http://ift.tt/1FW2YIQ</t>
  </si>
  <si>
    <t>http://ift.tt/1B0EyOF</t>
  </si>
  <si>
    <t>March 04, 2015 at 08:52PM</t>
  </si>
  <si>
    <t>Is Bitcoin Bad for Greece?</t>
  </si>
  <si>
    <t>http://ift.tt/1FW31o0</t>
  </si>
  <si>
    <t>http://ift.tt/1B0EyOH</t>
  </si>
  <si>
    <t>March 04, 2015 at 09:32PM</t>
  </si>
  <si>
    <t>simplySomeone</t>
  </si>
  <si>
    <t>Made my self a custom RFID for my work. What do you guys think ?</t>
  </si>
  <si>
    <t>http://ift.tt/1B0Qy2V</t>
  </si>
  <si>
    <t>http://ift.tt/1wURMaB</t>
  </si>
  <si>
    <t>March 04, 2015 at 09:29PM</t>
  </si>
  <si>
    <t>bitcoinbitcoinbitcoi</t>
  </si>
  <si>
    <t>Question: if an alt coin that already exists, (say litecoin or ethereum) were to move to a Bitcoin side chain would that require a new token?</t>
  </si>
  <si>
    <t>...or if I owned a couple litecoin already, would they stay the same however work on the sidechain now?</t>
  </si>
  <si>
    <t>http://ift.tt/1BHoTV6</t>
  </si>
  <si>
    <t>March 04, 2015 at 09:26PM</t>
  </si>
  <si>
    <t>CoinTelegraphItalia</t>
  </si>
  <si>
    <t>Nasce Cointelegraph Italia</t>
  </si>
  <si>
    <t>http://ift.tt/1BHoTVa</t>
  </si>
  <si>
    <t>http://ift.tt/1B6uId8</t>
  </si>
  <si>
    <t>March 04, 2015 at 09:25PM</t>
  </si>
  <si>
    <t>sebrandon1</t>
  </si>
  <si>
    <t>One year later, we're no closer to finding MtGox's missing millions</t>
  </si>
  <si>
    <t>http://ift.tt/1BH7Z97</t>
  </si>
  <si>
    <t>http://ift.tt/1AIf5EW</t>
  </si>
  <si>
    <t>March 04, 2015 at 09:24PM</t>
  </si>
  <si>
    <t>If banks can't beat cryptocurrencies, they might as well join them.</t>
  </si>
  <si>
    <t>http://ift.tt/1BEHiBX</t>
  </si>
  <si>
    <t>http://ift.tt/1FW9ZcI</t>
  </si>
  <si>
    <t>March 04, 2015 at 09:58PM</t>
  </si>
  <si>
    <t>Why a Bitcoin Founder Renounced His US Citizenship</t>
  </si>
  <si>
    <t>http://ift.tt/1CvUfQ7</t>
  </si>
  <si>
    <t>http://ift.tt/1CvUhHv</t>
  </si>
  <si>
    <t>March 04, 2015 at 09:57PM</t>
  </si>
  <si>
    <t>Private 'Vanishing' Messaging App Wiper Adds Bitcoin Wallet</t>
  </si>
  <si>
    <t>http://ift.tt/17QqBaK</t>
  </si>
  <si>
    <t>http://ift.tt/1NgelRs</t>
  </si>
  <si>
    <t>March 04, 2015 at 09:53PM</t>
  </si>
  <si>
    <t>Abine launches "Bitcoin Anywhere" (a new beta service)</t>
  </si>
  <si>
    <t>http://ift.tt/1AIcACF</t>
  </si>
  <si>
    <t>http://ift.tt/1Ngekgx</t>
  </si>
  <si>
    <t>March 04, 2015 at 09:52PM</t>
  </si>
  <si>
    <t>Coingaming launches GameART games for Bitcoin players</t>
  </si>
  <si>
    <t>http://ift.tt/1zJ8TfO</t>
  </si>
  <si>
    <t>http://ift.tt/18OX0j9</t>
  </si>
  <si>
    <t>March 04, 2015 at 10:18PM</t>
  </si>
  <si>
    <t>lacksfish</t>
  </si>
  <si>
    <t>Bitcoin all time price chart (logarithmic scale)</t>
  </si>
  <si>
    <t>http://ift.tt/1wUYhua</t>
  </si>
  <si>
    <t>http://ift.tt/1wI0LRY</t>
  </si>
  <si>
    <t>March 04, 2015 at 10:16PM</t>
  </si>
  <si>
    <t>Gawminers site is down - dat SEC</t>
  </si>
  <si>
    <t>http://ift.tt/1h1z2CO</t>
  </si>
  <si>
    <t>http://ift.tt/1AIwPAe</t>
  </si>
  <si>
    <t>March 04, 2015 at 10:13PM</t>
  </si>
  <si>
    <t>Suggestion for wallet developers</t>
  </si>
  <si>
    <t>I saw the news regarding the 4mln in gold robbery.In a near future let's say people will start using a simple mobile wallet device, in any form of it.So if some bad guys stop me in a corner, with guns and threaten me to give them my coins, what if I have an option into my wallet that when I will put a special code, not my usual wallet password, that code will trigger a wipe of all coins and send them to a specific backup address or to my wife or other relative.So when the wallet is open the bad guys will see that I have nothing inside so no more robbery/threatening necessary.I know, you will say a multisig wallet will solve this case, but in some cases will not solve it. If I put my first password and let's say my wife don't know that I'm with the gun at my head, will just sign the transaction with her 2nd password.But instead of this, a secret code will just move the coins to a backup address and the bad guys remain with nothing.</t>
  </si>
  <si>
    <t>http://ift.tt/1KiKjgQ</t>
  </si>
  <si>
    <t>March 04, 2015 at 10:23PM</t>
  </si>
  <si>
    <t>matsumoto_iyo</t>
  </si>
  <si>
    <t>Watch-only an Electrum 2.0 BIP32 cold wallet on a non-Electrum hot wallet possible?</t>
  </si>
  <si>
    <t>Just got the Electrum 2.0 software up and running and would like to know if it's possible to watch-only a newly created HD BIP32 Electrum balance on, for example, Mycelium. Or is it a preparatory Electrum-to-Electrum kinda deal? I would love to track my offline cold balances on hot wallets other than Electrum. Anyone?</t>
  </si>
  <si>
    <t>http://ift.tt/1wUZ7H7</t>
  </si>
  <si>
    <t>March 04, 2015 at 11:00PM</t>
  </si>
  <si>
    <t>shortr</t>
  </si>
  <si>
    <t>Staying Updated about Bitcoin</t>
  </si>
  <si>
    <t>It is a big pain to remain updated with developments in Bitcoin or, for that matter, any new technology. We end up checking out multiple blogs and websites everyday just to make sure we don't miss anything. To solve this pain, we are coming up with Shortr, a mobile app that will help you stay updated with topics of your choice in tech in 50 words. Topics can range from Bitcoin to Project Loon to Quantum Computing. The next time a new development happens in the Bitcoin space, you will be notified about it in 50 words. We quote the source so you can even check out the complete article from the app if it interests you. If you find this useful, please sign up for our beta at www.getshortrapp.com!</t>
  </si>
  <si>
    <t>http://ift.tt/1Kj3pUd</t>
  </si>
  <si>
    <t>March 04, 2015 at 10:57PM</t>
  </si>
  <si>
    <t>kingstyle1995</t>
  </si>
  <si>
    <t>[Academic Survey][Everyone] Bitcoin adoption factors study. Trying to Improve Bitcoin adoption among the young generation.</t>
  </si>
  <si>
    <t>Hello guys, My name is Khanh, me and my professor are doing a survey for Bitcoin adoption for my thesis. As most Bitcoin enthusiasts out there, I am very disappoint in the lack of widespread adoption of Bitcoin. Therefore, this survey will help determine the most important factors that influence Bitcoin adoption and point out the most effective ways we can use to improve Bitcoin adoption and bring Bitcoin to the status that it deserves, becoming a primary method of transactions. I hope my research can contribute to improving Bitcoin and its users. This is the link to the survey, it will only take 5 to 6 minute. Please take it if you are interested in improving Bitcoin adoption! Thank you.http://ift.tt/1EgrCXF</t>
  </si>
  <si>
    <t>http://ift.tt/1EgrBD6</t>
  </si>
  <si>
    <t>March 04, 2015 at 10:53PM</t>
  </si>
  <si>
    <t>Bitcoin’s golden moment: BIT gets FINRA approval</t>
  </si>
  <si>
    <t>http://ift.tt/1M5uiGG</t>
  </si>
  <si>
    <t>http://ift.tt/1FWCk2C</t>
  </si>
  <si>
    <t>March 04, 2015 at 10:47PM</t>
  </si>
  <si>
    <t>Just bitcoined the Central Bank of Hungary</t>
  </si>
  <si>
    <t>Context and translation: There will be a big presentation about the monetary policy from the former president of the Central Bank of Hungary and I've just found the most suitable picture for it.My comment: "Hope everybody will enjoy the presentation!"http://ift.tt/1M5yZ3u is the link to the post, if they don't get rid of it: http://ift.tt/1M79elh</t>
  </si>
  <si>
    <t>http://ift.tt/1wV2NIV</t>
  </si>
  <si>
    <t>March 04, 2015 at 11:18PM</t>
  </si>
  <si>
    <t>magicbook</t>
  </si>
  <si>
    <t>Its Happening!</t>
  </si>
  <si>
    <t>http://ift.tt/18Piuwd</t>
  </si>
  <si>
    <t>http://ift.tt/1AITBb0</t>
  </si>
  <si>
    <t>March 04, 2015 at 11:13PM</t>
  </si>
  <si>
    <t>Who Else Wants to Grow Their Bitcoins? Here Are 14 Ways</t>
  </si>
  <si>
    <t>http://ift.tt/1w3mfrX</t>
  </si>
  <si>
    <t>http://ift.tt/1M7bR6D</t>
  </si>
  <si>
    <t>March 04, 2015 at 11:12PM</t>
  </si>
  <si>
    <t>OKCoin_Jack</t>
  </si>
  <si>
    <t>OKCoin Reduces BTC/USD Maker Fees to 0 starting March 6, 2015</t>
  </si>
  <si>
    <t>http://ift.tt/1w3menR</t>
  </si>
  <si>
    <t>http://ift.tt/1M7bOYh</t>
  </si>
  <si>
    <t>March 04, 2015 at 11:08PM</t>
  </si>
  <si>
    <t>Why Almost Nobody (and I mean ALMOST NOBODY) Gets Bitcoin: Part 1 - the Definition</t>
  </si>
  <si>
    <t>http://ift.tt/1EgtyQ0</t>
  </si>
  <si>
    <t>http://ift.tt/17QGWfC</t>
  </si>
  <si>
    <t>March 04, 2015 at 11:38PM</t>
  </si>
  <si>
    <t>Worldme</t>
  </si>
  <si>
    <t>Bitcoin Research — The Creation of Bitcoin.....</t>
  </si>
  <si>
    <t>http://ift.tt/1zYiu3e</t>
  </si>
  <si>
    <t>http://ift.tt/1Egy6FW</t>
  </si>
  <si>
    <t>The car of the future may ownerless as well as driverless - MarketWatch</t>
  </si>
  <si>
    <t>http://ift.tt/1EgybJG</t>
  </si>
  <si>
    <t>http://ift.tt/1EgyeoR</t>
  </si>
  <si>
    <t>March 04, 2015 at 11:51PM</t>
  </si>
  <si>
    <t>hnin</t>
  </si>
  <si>
    <t>Satoshi creating the blockchain' on your wall</t>
  </si>
  <si>
    <t>http://ift.tt/1NgBfbn</t>
  </si>
  <si>
    <t>http://ift.tt/1DV4WcK</t>
  </si>
  <si>
    <t>valkenburgh</t>
  </si>
  <si>
    <t>Fraud-plagued Apple Pay isn't enough to fix a broken payment system. Bitcoin is the answer.</t>
  </si>
  <si>
    <t>http://ift.tt/1GSyaKf</t>
  </si>
  <si>
    <t>http://ift.tt/1DV4WcO</t>
  </si>
  <si>
    <t>March 04, 2015 at 11:48PM</t>
  </si>
  <si>
    <t>Tech Bureau Inc. Launches Japanese Bitcoin Exchange - Zaif</t>
  </si>
  <si>
    <t>http://ift.tt/1DV4WcS</t>
  </si>
  <si>
    <t>http://ift.tt/1NgBdQP</t>
  </si>
  <si>
    <t>Qualimundi</t>
  </si>
  <si>
    <t>Travel the world with bitcoin, soonish</t>
  </si>
  <si>
    <t>Hello /r/bitcoin !We're a (really really) small team from Belgium, with some experience in webdesign and the travel world. And we've decided to bundle our skills and tackle some of the annoyances we had with big tour operators, so we made our own platform!At http://qualimundi.com we have about 300 (200 more still under review) travel ideas made by some 100 different local agents in different countries. Our goal is to connect the travelling person directly to the local dealer and build -if desired- a custom x day holiday. Now, since we're connecting one side of the world with the other side, we're also talking about different currencies, exhange rates and all the extra rates that come between that. So our idea was to try to implement bitcoin in our payment flow, as a symbol and practical means to eradicate those borders.Now, as you can see in my obvious salespitch, I said 'our idea'. Currently our developers (read; one techsavvy skilled dev) aren't quite sure how to approach this, and since we're a young startup, any mistakes could ruin both bank and reputation (even if only in bitcoin payments).So what better way than to ask the community directly for advise, secure payment processor, cold storage, automated receiving (and verifying) payments.At the moment we've still got to tackle some other crucial stuff, so we've only got some basic bitcoin stuff down, like wallets, donations &amp; basic web queries.Since travel season is kicking off, we thought it would be worth the shot to release and publish our existing deals! So any bugs you might encounter can always be mailed to support@qualimundi.com. We've also thought of giving out bug bounties, but I'd think we'd run of bank to soon ;)Cheers!</t>
  </si>
  <si>
    <t>http://ift.tt/1AJ5Q7E</t>
  </si>
  <si>
    <t>March 04, 2015 at 11:47PM</t>
  </si>
  <si>
    <t>Alert SCAM !! Don't Mining with eggminer.com</t>
  </si>
  <si>
    <t>http://ift.tt/1M5Glnp</t>
  </si>
  <si>
    <t>http://ift.tt/1KjpvWM</t>
  </si>
  <si>
    <t>March 04, 2015 at 11:44PM</t>
  </si>
  <si>
    <t>vocatus</t>
  </si>
  <si>
    <t>Add another one to the Obituary list: "3 reasons why Bitcoin won’t be the new Internet"</t>
  </si>
  <si>
    <t>http://ift.tt/18k3C7S</t>
  </si>
  <si>
    <t>http://ift.tt/1FWT6Pe</t>
  </si>
  <si>
    <t>March 04, 2015 at 11:40PM</t>
  </si>
  <si>
    <t>Metronotes Github : Target of 1 Trillion XMN Bootstrapped on Bitcoin</t>
  </si>
  <si>
    <t>http://ift.tt/1B1s9dB</t>
  </si>
  <si>
    <t>http://ift.tt/1FWSzNf</t>
  </si>
  <si>
    <t>March 05, 2015 at 02:32AM</t>
  </si>
  <si>
    <t>I wrote a 99 page Sci-Fi/Singularity Poem epic entitled "The Electric Renaissance." I have a "Bitcoin Only Accepted" means of donation. On to 2015....the year Bitcoin raises the gauntlet.</t>
  </si>
  <si>
    <t>http://ift.tt/1w44OaQ</t>
  </si>
  <si>
    <t>March 05, 2015 at 03:37AM</t>
  </si>
  <si>
    <t>Blazinsaddlez</t>
  </si>
  <si>
    <t>Need Help! think I've been scammed by user upperechelon on localbitcoins.com</t>
  </si>
  <si>
    <t>I believe I've been scammed out of a sizable amount of money. I attempted to do a cash deposit for the bitcoins. USERNAME IS UPPERECHELON link to his profile is here http://ift.tt/1FXW5aa used the phone number in the profile. Nothing seemed out of the ordinary. I've bought coins before not specifically from this person but from people on this site. We were going to meet in person which was his preference but I couldn't meet him and I was the one who suggested cash deposit. Deposited it a few minutes before 5 on a Thursday, he explained it was still pending and once it cleared in the morning he would promptly send my coins. Friday came and he gave me excuses throughout the day as to why he couldn't make it to the bank, which he says now needs him to go to a branch in person to verify the transaction, he said he would do this first thing Saturday morning. That was the last contact I received from him. I have his name, account number, email, and phone number. His phone is from the area that he is supposedly in. Can anyone help at all? willing to pay reward for help in retrieving coins.</t>
  </si>
  <si>
    <t>http://ift.tt/1B2Sfwy</t>
  </si>
  <si>
    <t>March 05, 2015 at 03:31AM</t>
  </si>
  <si>
    <t>DeepRoast</t>
  </si>
  <si>
    <t>Bitcoin Ohio</t>
  </si>
  <si>
    <t>Any people here in Ohio or any kind of crypto friendly places in the state? Would love to see some get-together without the need to fly.</t>
  </si>
  <si>
    <t>http://ift.tt/1FXW9qf</t>
  </si>
  <si>
    <t>March 05, 2015 at 03:28AM</t>
  </si>
  <si>
    <t>gfhgfhf887thg</t>
  </si>
  <si>
    <t>I just thought you guys would like this</t>
  </si>
  <si>
    <t>http://ift.tt/1DJRUw1</t>
  </si>
  <si>
    <t>http://ift.tt/1B2SlnW</t>
  </si>
  <si>
    <t>March 05, 2015 at 03:24AM</t>
  </si>
  <si>
    <t>US Bank Regulator: Virtual Currencies Could Be 'Revolutionary'</t>
  </si>
  <si>
    <t>http://ift.tt/1B2gMBX</t>
  </si>
  <si>
    <t>http://ift.tt/1FXWc5B</t>
  </si>
  <si>
    <t>March 05, 2015 at 03:19AM</t>
  </si>
  <si>
    <t>shludvigsen</t>
  </si>
  <si>
    <t>How do I send a 67 character long message to Andreas Antonopoulos?</t>
  </si>
  <si>
    <t>I just want him to read it and think about my message.The message is this: "Radical idea: What if everybody gets access to KYC data? (Why not?)"</t>
  </si>
  <si>
    <t>http://ift.tt/1FXWg5d</t>
  </si>
  <si>
    <t>March 05, 2015 at 04:24AM</t>
  </si>
  <si>
    <t>The Future of Bitcoin: The Readers Weigh In – At A Glance</t>
  </si>
  <si>
    <t>http://ift.tt/1zKDsBL</t>
  </si>
  <si>
    <t>http://ift.tt/1CxEp7w</t>
  </si>
  <si>
    <t>March 05, 2015 at 04:15AM</t>
  </si>
  <si>
    <t>Decentralization: Why Dumb Networks Are Better</t>
  </si>
  <si>
    <t>http://ift.tt/1B36Msh</t>
  </si>
  <si>
    <t>http://ift.tt/1B36Mse</t>
  </si>
  <si>
    <t>March 05, 2015 at 03:56AM</t>
  </si>
  <si>
    <t>poipoiu56</t>
  </si>
  <si>
    <t>Hi everyone I need help please!</t>
  </si>
  <si>
    <t>Hi I'm from México and I really don't know how to buy and sell bitcoins and I really want to know how, I search and search in the internet and any guide or video I see really don't explain exactly how I can do that, so I'm here to ask soy guys if you can help me to understand how to buy and sell bitcoins please!!! P.D: sorry if its a lame question :(</t>
  </si>
  <si>
    <t>http://ift.tt/1wW6EFR</t>
  </si>
  <si>
    <t>March 05, 2015 at 03:54AM</t>
  </si>
  <si>
    <t>Economic questions surrounding hypothetical bitcoin economy.</t>
  </si>
  <si>
    <t>Bitcoin thought leaders tend to evade questions that deal with the creation of surplus value in a bitcoin economy. I think this is important because it may explain why so little adoption of bitcoin is occurring.By applying labor to existing capital, wealth is created. Who gets this new wealth in the bitcoin ecosystem? It's pretty clear that bitcoiners believe those who have idle "wallets" hidden in "offline" trezors should be rewarded. Rewarded for what exactly?For those people who don't have bitcoins, what benefit do they derive competing for artificially scarce digits that only a few individuals hold? Should they race to the bottom in "cut-throat" competition?The massive bitcoin concentration in so few hands would lead to a completely stagnant economy in permanent depression. We already see this with bitcoin merchants reporting next to no sales. What you have booming is huge crowds on gambling websites hoping to become large holders. Gambling is synonymous with a depressed economy.Suppose you are a shoemaker selling for BTC only. What if Roger Ver doesn't like your shoes? Everyone else only owns tiny fractions of a coin. Essentially the masses would have to cater to an oligarch class...People say bitcoin is distributed, but only the ledger is. Bitcoin itself is highly concentrated, which leads to centralization as insiders attempt to protect their holdings. Example of this was the creation of the Peter Vessenes Foundation. A small group with a vested interest in increasing their "investment" immediately attempts to control development of the "protocol".Can anyone who has contemplated on these issues chime in?</t>
  </si>
  <si>
    <t>http://ift.tt/1wW1cCW</t>
  </si>
  <si>
    <t>March 05, 2015 at 03:49AM</t>
  </si>
  <si>
    <t>ex2m</t>
  </si>
  <si>
    <t>Bitcoin Visualization</t>
  </si>
  <si>
    <t>http://ift.tt/1wW6EWa</t>
  </si>
  <si>
    <t>http://ift.tt/1wW6EW8</t>
  </si>
  <si>
    <t>March 05, 2015 at 03:43AM</t>
  </si>
  <si>
    <t>Bitcoin core 0.10 and solo mining.</t>
  </si>
  <si>
    <t>I have updated my core node to version 0.10 and now my bfgminer version 5.1.0 stopped working with the following error.[2015-03-04 15:38:23] Failed to recv sock in recv_line [2015-03-04 15:38:23] Closing socket for stratum pool 0 [2015-03-04 15:38:23] Failed to parse a \n terminated string in recv_line [2015-03-04 15:38:23] Initiate stratum failed [2015-03-04 15:38:23] Closing socket for stratum pool 0 [2015-03-04 15:38:23] FAILED to retrieve work from pool 0 http://ift.tt/1B36MID [2015-03-04 15:38:24] 20s: 3.05 avg:62.94 u:63.34 Gh/s | A:218 R:5+0(.17%) HW:0/none [2015-03-04 15:38:44] 20s: 1.87 avg:59.95 u:60.34 Gh/s | A:218 R:5+0(.17%) HW:0/none [2015-03-04 15:38:53] Testing pool http://ift.tt/1B36MID [2015-03-04 15:38:56] Successfully retrieved but FAILED to decipher work from pool 0 http://ift.tt/1B36MID [2015-03-04 15:38:56] HTTP request failed: The requested URL returned error: 404 [2015-03-04 15:38:56] initiate_stratum with sockbuf=0xb637fa30 [2015-03-04 15:38:59] Stratum connect failed with TLS to pool 0: gnutls_handshake() failed: A TLS packet with unexpected length was received. [2015-03-04 15:38:59] Failed to recv sock in recv_line [2015-03-04 15:38:59] Closing socket for stratum pool 0 [2015-03-04 15:38:59] Failed to parse a \n terminated string in recv_line [2015-03-04 15:38:59] Failed to resume stratum, trying afresh [2015-03-04 15:38:59] initiate_stratum with sockbuf=0xb637fa30 [2015-03-04 15:39:01] Stratum connect failed with TLS to pool 0: gnutls_handshake() failed: A TLS packet with unexpected length was received. [2015-03-04 15:39:01] Failed to recv sock in recv_line [2015-03-04 15:39:01] Closing socket for stratum pool 0 [2015-03-04 15:39:01] Failed to parse a \n terminated string in recv_line [2015-03-04 15:39:01] Initiate stratum failed [2015-03-04 15:39:01] Closing socket for stratum pool 0 [2015-03-04 15:39:01] FAILED to retrieve work from pool 0 http://ift.tt/1B36MID [2015-03-04 15:39:04] 20s: 1.14 avg:57.23 u:57.60 Gh/s | A:218 R:5+0(.17%) HW:0/noneNothing else has changed beside the version of my core node. bitcoin.conf has been updated to new rpcallowip standards.Any ideas how to fix it ?</t>
  </si>
  <si>
    <t>http://ift.tt/1wW6EWe</t>
  </si>
  <si>
    <t>successcouncil</t>
  </si>
  <si>
    <t>Is a decentralized bitcoin exchange possible? (hint:Yes, and here is a sneak peak)</t>
  </si>
  <si>
    <t>http://ift.tt/1B36PEl</t>
  </si>
  <si>
    <t>http://ift.tt/1B36MII</t>
  </si>
  <si>
    <t>http://ift.tt/1B36PEq</t>
  </si>
  <si>
    <t>http://ift.tt/1wW6DSm</t>
  </si>
  <si>
    <t>March 05, 2015 at 03:40AM</t>
  </si>
  <si>
    <t>Bitcoin Value Moving To Reclaim $300</t>
  </si>
  <si>
    <t>http://ift.tt/1wW6FcH</t>
  </si>
  <si>
    <t>http://ift.tt/1B36MIT</t>
  </si>
  <si>
    <t>March 05, 2015 at 04:33AM</t>
  </si>
  <si>
    <t>halpploxeheh</t>
  </si>
  <si>
    <t>please help I accidently sold a bitcoin for 115$</t>
  </si>
  <si>
    <t>What should I do now? I was selling on ebay and instead of 315$ I accidently typed 115$. I didnt notice it instantly and it has been bought in 8 minutes,what should I do? do I have send it now?</t>
  </si>
  <si>
    <t>http://ift.tt/1Klesfx</t>
  </si>
  <si>
    <t>March 05, 2015 at 04:29AM</t>
  </si>
  <si>
    <t>Fomoing Shitcoin</t>
  </si>
  <si>
    <t>http://ift.tt/1FaVEci</t>
  </si>
  <si>
    <t>http://ift.tt/1NhxaUh</t>
  </si>
  <si>
    <t>omgNSA</t>
  </si>
  <si>
    <t>Writing a research paper on BTC for Uni, but struggling to find angle. Figured /r/bitcoin could help me brainstorm.</t>
  </si>
  <si>
    <t>Because BTC is such a nascent technology with limitless potential, there are a lot of applications for it.I have to write a paper concerning BTC, but I have to focus it somewhat on a particular issue.I was thinking focusing it on how BTC has the potential to harbor a new paradigm for trust (much like the Internet was able to harbor an age of information).Does anyone have any recommendations? Thank you so much!</t>
  </si>
  <si>
    <t>http://ift.tt/1AKJTF5</t>
  </si>
  <si>
    <t>March 05, 2015 at 04:58AM</t>
  </si>
  <si>
    <t>Masked' Card Lets Online Shoppers Pay Anywhere With Bitcoin</t>
  </si>
  <si>
    <t>http://ift.tt/1KlgM6h</t>
  </si>
  <si>
    <t>http://ift.tt/1B3ifbg</t>
  </si>
  <si>
    <t>March 05, 2015 at 04:51AM</t>
  </si>
  <si>
    <t>Throwahoymatie</t>
  </si>
  <si>
    <t>The Chinese central bankers try to pump RMB adoption with billboards - but what's in it for the little guy?</t>
  </si>
  <si>
    <t>http://ift.tt/1FYgrQu</t>
  </si>
  <si>
    <t>http://ift.tt/1FYhsrR</t>
  </si>
  <si>
    <t>March 05, 2015 at 04:48AM</t>
  </si>
  <si>
    <t>Abine's Bitcoin Anywhere - use your Coinbase wallet to make purchases anywhere online</t>
  </si>
  <si>
    <t>http://ift.tt/18OPzZ7</t>
  </si>
  <si>
    <t>http://ift.tt/1wWbAKG</t>
  </si>
  <si>
    <t>March 05, 2015 at 05:38AM</t>
  </si>
  <si>
    <t>Coincle</t>
  </si>
  <si>
    <t>Clean Your Bitcoin with CoinBlender.net (Altcoin Support)</t>
  </si>
  <si>
    <t>https://coinblender.net/</t>
  </si>
  <si>
    <t>http://www.reddit.com/r/Bitcoin/comments/2xyfcu/clean_your_bitcoin_with_coinblendernet_altcoin/</t>
  </si>
  <si>
    <t>March 05, 2015 at 05:04AM</t>
  </si>
  <si>
    <t>bitcoinballer-</t>
  </si>
  <si>
    <t>Merger to Create First US Publicly Traded Bitcoin Derivatives Exchange (NYSE MKT: MGT)</t>
  </si>
  <si>
    <t>http://www.coinsetter.com/bitcoin-news/2015/03/03/merger-to-create-first-publicly-traded-bitcoin-derivatives-exchange-2185</t>
  </si>
  <si>
    <t>http://www.reddit.com/r/Bitcoin/comments/2xydbq/merger_to_create_first_us_publicly_traded_bitcoin/</t>
  </si>
  <si>
    <t>http://www.coindesk.com/masked-card-lets-online-shoppers-pay-anywhere-bitcoin/</t>
  </si>
  <si>
    <t>http://www.reddit.com/r/Bitcoin/comments/2xycjv/masked_card_lets_online_shoppers_pay_anywhere/</t>
  </si>
  <si>
    <t>http://www.zerohedge.com/news/2015-03-04/chinese-buy-billboards-announcing-renminbi-new-world-currency</t>
  </si>
  <si>
    <t>http://www.reddit.com/r/Bitcoin/comments/2xybnk/the_chinese_central_bankers_try_to_pump_rmb/</t>
  </si>
  <si>
    <t>March 05, 2015 at 05:55AM</t>
  </si>
  <si>
    <t>luckdragon69</t>
  </si>
  <si>
    <t>Website Idea for bitcoin enthusiasts - please build this!</t>
  </si>
  <si>
    <t>Make a website that tracks countdowns for all the bitcoin companies, exchanges, version updates etc.There is so much going on, its hard to keep track of what is close to happening.Someone build this!</t>
  </si>
  <si>
    <t>http://www.reddit.com/r/Bitcoin/comments/2xyhx4/website_idea_for_bitcoin_enthusiasts_please_build/</t>
  </si>
  <si>
    <t>March 05, 2015 at 05:45AM</t>
  </si>
  <si>
    <t>MegaBigPower Opens Buyback for Unprofitable Bitcoin Miners</t>
  </si>
  <si>
    <t>http://www.coindesk.com/megabigpower-buyback-program-bitcoin-miners/</t>
  </si>
  <si>
    <t>http://www.reddit.com/r/Bitcoin/comments/2xygir/megabigpower_opens_buyback_for_unprofitable/</t>
  </si>
  <si>
    <t>New Bitcoin slogan... feel free to use wherever you'd like.</t>
  </si>
  <si>
    <t>http://imgur.com/vcuYQFF</t>
  </si>
  <si>
    <t>http://www.reddit.com/r/Bitcoin/comments/2xyghj/new_bitcoin_slogan_feel_free_to_use_wherever_youd/</t>
  </si>
  <si>
    <t>March 05, 2015 at 05:42AM</t>
  </si>
  <si>
    <t>mobdoc</t>
  </si>
  <si>
    <t>Anyone here getting involved with these Funding Opportunities?</t>
  </si>
  <si>
    <t>http://grandchallenges.org/grant-opportunities.html</t>
  </si>
  <si>
    <t>http://www.reddit.com/r/Bitcoin/comments/2xyfwy/anyone_here_getting_involved_with_these_funding/</t>
  </si>
  <si>
    <t>March 05, 2015 at 05:41AM</t>
  </si>
  <si>
    <t>The Bitcoin Center in New York City</t>
  </si>
  <si>
    <t>http://www.btcfeed.net/news/bitcoin-center-new-york-city/</t>
  </si>
  <si>
    <t>http://www.reddit.com/r/Bitcoin/comments/2xyfuj/the_bitcoin_center_in_new_york_city/</t>
  </si>
  <si>
    <t>March 05, 2015 at 06:14AM</t>
  </si>
  <si>
    <t>Politikil</t>
  </si>
  <si>
    <t>Powerful words from Stefan Molyneaux against a backdrop of thought provoking music - Who owns you?</t>
  </si>
  <si>
    <t>https://www.youtube.com/watch?v=wg_LrVAilFE</t>
  </si>
  <si>
    <t>http://www.reddit.com/r/Bitcoin/comments/2xykga/powerful_words_from_stefan_molyneaux_against_a/</t>
  </si>
  <si>
    <t>March 05, 2015 at 06:06AM</t>
  </si>
  <si>
    <t>Abra just launched p2p remittance app at LAUNCH festival</t>
  </si>
  <si>
    <t>https://www.goabra.com/</t>
  </si>
  <si>
    <t>http://www.reddit.com/r/Bitcoin/comments/2xyjey/abra_just_launched_p2p_remittance_app_at_launch/</t>
  </si>
  <si>
    <t>March 05, 2015 at 06:04AM</t>
  </si>
  <si>
    <t>Coinish1</t>
  </si>
  <si>
    <t>Too early to make tax changes for bitcoin in Australia: Treasury [X-post /r/Auscoin]</t>
  </si>
  <si>
    <t>http://www.zdnet.com/article/too-early-to-make-taxes-for-bitcoin-in-australia-treasury/</t>
  </si>
  <si>
    <t>http://www.reddit.com/r/Bitcoin/comments/2xyj5r/too_early_to_make_tax_changes_for_bitcoin_in/</t>
  </si>
  <si>
    <t>March 05, 2015 at 06:01AM</t>
  </si>
  <si>
    <t>DEXALL</t>
  </si>
  <si>
    <t>Anyone know when the next auction is?</t>
  </si>
  <si>
    <t>http://www.reddit.com/r/Bitcoin/comments/2xyipu/anyone_know_when_the_next_auction_is/</t>
  </si>
  <si>
    <t>March 05, 2015 at 06:34AM</t>
  </si>
  <si>
    <t>Rapideo, one of the best downloaders with all popular premium services, now offers 25% gigabytes more when you top-up with Bitcoin</t>
  </si>
  <si>
    <t>https://www.rapideo.pl/?lang=en</t>
  </si>
  <si>
    <t>http://www.reddit.com/r/Bitcoin/comments/2xyn3o/rapideo_one_of_the_best_downloaders_with_all/</t>
  </si>
  <si>
    <t>March 05, 2015 at 06:32AM</t>
  </si>
  <si>
    <t>treffn</t>
  </si>
  <si>
    <t>How does bitcoin avoid money washing?</t>
  </si>
  <si>
    <t>For the education industries bitcoin would be the ideal tool to manage payments. For boarding students or even international students, payments are made from one continent to another. So far only two to three specialist offer such a service safe and cost efficient.Paypal and CreditCards avoid amounts above 9000U$. Why? Money washing rules. But international schools ask for &gt;20.000U$ per school year. How does BITCOIN manage the issue of money washing when amounts over 10000U$ are sent from Asia to Europe?</t>
  </si>
  <si>
    <t>http://www.reddit.com/r/Bitcoin/comments/2xymva/how_does_bitcoin_avoid_money_washing/</t>
  </si>
  <si>
    <t>March 05, 2015 at 06:31AM</t>
  </si>
  <si>
    <t>Where can I find some good academic researches about ethics on Bitcoin?</t>
  </si>
  <si>
    <t>Hello guys,Bitcoin is commonly associated with crimes, money laundry and (in general) illicit things. Where can I find some good academic articles (or researches) about ethics on Bitcoin or something like that?I want articles or texts talking about the ethics on Bitcoin or on technologies, something like the following would be nice (but with more deeply arguments) : http://stanford.edu/~eaortiz/cs181report/ethics.htmlThanks and greetings from Brazil!</t>
  </si>
  <si>
    <t>http://www.reddit.com/r/Bitcoin/comments/2xymr4/where_can_i_find_some_good_academic_researches/</t>
  </si>
  <si>
    <t>March 05, 2015 at 06:29AM</t>
  </si>
  <si>
    <t>xDARSHx</t>
  </si>
  <si>
    <t>What should I say to someone when they say BTC is a failing crypto currency?</t>
  </si>
  <si>
    <t>Someone made a comment about not being sure why someone would start accepting BTC as it's "a failing crypto currency". I don't believe this myself but I can't find an articulate way to express why and with some legitimate sources. Can anyone help me out? I don't want to spread misinformation based on my limited understanding of Bitcoin's most recent accomplishments.</t>
  </si>
  <si>
    <t>http://www.reddit.com/r/Bitcoin/comments/2xymg1/what_should_i_say_to_someone_when_they_say_btc_is/</t>
  </si>
  <si>
    <t>March 05, 2015 at 06:24AM</t>
  </si>
  <si>
    <t>TheAlexGalaxy</t>
  </si>
  <si>
    <t>A fun and easy way to sell some bitcoin on a sunny day</t>
  </si>
  <si>
    <t>Throw some pennies on the ground, put up a sign that says "Bitcoin for sale $0.01"http://imgur.com/gallery/FnlAZHJ/newp.s. I keep my copper pennies and throw away my steel ones.p.p.s. About one in a hundred people in downtown Vancouver will bend over to pick up a penny on the sidewalk.p.p.p.s. I keep an ounce of silver in my pocket for when people say, "Bitcoin isn't real money."</t>
  </si>
  <si>
    <t>http://www.reddit.com/r/Bitcoin/comments/2xylvc/a_fun_and_easy_way_to_sell_some_bitcoin_on_a/</t>
  </si>
  <si>
    <t>Castrox</t>
  </si>
  <si>
    <t>Wrapcity Gourmet Has a Bitcoin ATM but don't accept it ?!</t>
  </si>
  <si>
    <t>This morning i headed to Wrapcity Gourmet, Montreal, Canada.There was a Bitcoin 'ATM', but when i wanted to grab a coffee, i've been told that they don't accept it ?!It's their right to accept it or no, but don't you think that ATM has been put at the wrong place ?Picture: http://i.imgur.com/r3dpmTQ.jpg</t>
  </si>
  <si>
    <t>http://www.reddit.com/r/Bitcoin/comments/2xyltw/wrapcity_gourmet_has_a_bitcoin_atm_but_dont/</t>
  </si>
  <si>
    <t>March 05, 2015 at 06:23AM</t>
  </si>
  <si>
    <t>delta28770</t>
  </si>
  <si>
    <t>Worth wile for unused coins?</t>
  </si>
  <si>
    <t>https://www.bitvc.com</t>
  </si>
  <si>
    <t>http://www.reddit.com/r/Bitcoin/comments/2xylpw/worth_wile_for_unused_coins/</t>
  </si>
  <si>
    <t>Etch - send &amp;amp; receive Bitcoin on your smartwach (LAUNCH Hackathon)</t>
  </si>
  <si>
    <t>http://i.imgur.com/zK9NLQM.jpg</t>
  </si>
  <si>
    <t>http://www.reddit.com/r/Bitcoin/comments/2xylox/etch_send_receive_bitcoin_on_your_smartwach/</t>
  </si>
  <si>
    <t>March 05, 2015 at 06:21AM</t>
  </si>
  <si>
    <t>ElementsOfDeathClan</t>
  </si>
  <si>
    <t>You can now buy on Amazon with Bitcoin!</t>
  </si>
  <si>
    <t>This changes everything: https://www.abine.com/blog/2015/abine-launches-bitcoin-anywhere/</t>
  </si>
  <si>
    <t>http://www.reddit.com/r/Bitcoin/comments/2xylfm/you_can_now_buy_on_amazon_with_bitcoin/</t>
  </si>
  <si>
    <t>March 05, 2015 at 06:18AM</t>
  </si>
  <si>
    <t>BASBASBAS</t>
  </si>
  <si>
    <t>made this comedy web series. any ideas how I can receive donations?</t>
  </si>
  <si>
    <t>didn't receive anything yet. or do you guys think this libertarian business model is doomed to fail?https://www.youtube.com/playlist?list=PLenCPhZpNRAEi26jgAiIUJLeepg_L9x2G</t>
  </si>
  <si>
    <t>http://www.reddit.com/r/Bitcoin/comments/2xyl25/made_this_comedy_web_series_any_ideas_how_i_can/</t>
  </si>
  <si>
    <t>March 05, 2015 at 06:51AM</t>
  </si>
  <si>
    <t>koolkatkyle</t>
  </si>
  <si>
    <t>New to Bitcoins, have some questions!</t>
  </si>
  <si>
    <t>Hello, I have 2 questions about bitcoins: 1. What is the difference between coinbase and localbitcoins, what exactly does each offer and why use one over the other? 2. Also how fast can I buy and sell bitcoin, for example I see a window to buy bitcoins for 250 and it shoots up to 265, how fast can I sell it? How does this process work and what website is best for this? Thanks!</t>
  </si>
  <si>
    <t>http://www.reddit.com/r/Bitcoin/comments/2xypa7/new_to_bitcoins_have_some_questions/</t>
  </si>
  <si>
    <t>March 05, 2015 at 06:40AM</t>
  </si>
  <si>
    <t>Consolidating micropayments?</t>
  </si>
  <si>
    <t>I've been conceptualizing a new Bitcoin service (not important right now), but the fee to use it would be pretty small, like 5 mBTC. If I collect a bunch of these micropayments from one-off customers (thus eliminating the existing micropayments solution, if I understand it correctly), and then try to spend them, it'll create a large transaction with a high fee (based on fee per KiB), potentially making the mining fee an unfortunately large % of the total transaction.Is there any way to consolidate these little payments while still paying minimal miner fees?</t>
  </si>
  <si>
    <t>http://www.reddit.com/r/Bitcoin/comments/2xynsb/consolidating_micropayments/</t>
  </si>
  <si>
    <t>March 05, 2015 at 06:39AM</t>
  </si>
  <si>
    <t>with all this talk about getting merchants to accept bitcoin, why can't we take a different approach like this? why isn't this method used more widely?</t>
  </si>
  <si>
    <t>https://coffee.foldapp.com</t>
  </si>
  <si>
    <t>http://www.reddit.com/r/Bitcoin/comments/2xynnl/with_all_this_talk_about_getting_merchants_to/</t>
  </si>
  <si>
    <t>March 05, 2015 at 07:22AM</t>
  </si>
  <si>
    <t>locuester</t>
  </si>
  <si>
    <t>How Bitcoin reminds me of Email 20 years ago, and where we're headed</t>
  </si>
  <si>
    <t>I remember when I would ask people to get an email address but they'd respond "Who am I going to email? I don't know anyone with email!"That's how I feel when people laugh and tell me "Where am I going to spend Bitcoin? No one takes Bitcoin!"To think our primary means of information exchange and communication was snail mail 20 years ago is mind blowing. For me, just as mind blowing is that our primary means of value exchange is banks and the antiquated financial network. The parallels are eye-opening.The international SWIFT network to execute value exchange across borders, between banks, is no different from the snail mail of yesterday. Try to wire money from a bank in the US to a bank in Venezuela. Try just sending money from your bank to a friend's bank. Try doing it within a second, and being irreversible in an hour. Bitcoin does not discriminate on distance, amounts, or trust level of parties involved. Bitcoin simply reallocates value - a concept so simple yet so technologically advanced that up until now, we have only pretended to do it.For email to become widely adopted, visionaries had to see its value and believe. Early adopters had to preach on the merits of email, before there truly were many merits to email. The general public had to be convinced that the usefulness of this new technology was worth the hassle of learning it. Eventually, adoption reached a critical point and the merits overcame the hassle rapidly, becoming an irreversible force.This ability to truly and cheaply move trusted contracts across great distances with great speed and reliability opens doors that we have yet to think about. Block chain technology brings us decentralized trust; one application being a peer to peer electronic cash system.Welcome to Bitcoin.</t>
  </si>
  <si>
    <t>http://www.reddit.com/r/Bitcoin/comments/2xyt8t/how_bitcoin_reminds_me_of_email_20_years_ago_and/</t>
  </si>
  <si>
    <t>March 05, 2015 at 07:19AM</t>
  </si>
  <si>
    <t>Former Netscape Director Launches Bitcoin Remittance App Abra</t>
  </si>
  <si>
    <t>http://www.coindesk.com/launch-bitcoin-remittance-abra/</t>
  </si>
  <si>
    <t>http://www.reddit.com/r/Bitcoin/comments/2xysu3/former_netscape_director_launches_bitcoin/</t>
  </si>
  <si>
    <t>March 05, 2015 at 07:13AM</t>
  </si>
  <si>
    <t>Sykotik616</t>
  </si>
  <si>
    <t>Is Circle Down?</t>
  </si>
  <si>
    <t>Is circle down for anyone else? Made a buy but now I cant get past the login screen.</t>
  </si>
  <si>
    <t>http://www.reddit.com/r/Bitcoin/comments/2xys1j/is_circle_down/</t>
  </si>
  <si>
    <t>March 05, 2015 at 07:34AM</t>
  </si>
  <si>
    <t>dragosb25</t>
  </si>
  <si>
    <t>Are there guitar enthusiasts/players here?</t>
  </si>
  <si>
    <t>Hello Guys,I am a guitar and Bitcoin enthusiast and I was wondering how many people share the same two passions I have.Also If you don't play but are just interested in guitars and Bitcoin please feel free to comments.All the best, D.</t>
  </si>
  <si>
    <t>http://www.reddit.com/r/Bitcoin/comments/2xyuo7/are_there_guitar_enthusiastsplayers_here/</t>
  </si>
  <si>
    <t>March 05, 2015 at 07:31AM</t>
  </si>
  <si>
    <t>jcskyrock</t>
  </si>
  <si>
    <t>Um, what do all these spent line items mean? I do not recall spending anything from this wallet and the balance is correct.</t>
  </si>
  <si>
    <t>https://www.dropbox.com/s/z2eyoibv6u7lqls/Screenshot%202015-03-04%2020.29.17.png</t>
  </si>
  <si>
    <t>http://www.reddit.com/r/Bitcoin/comments/2xyud9/um_what_do_all_these_spent_line_items_mean_i_do/</t>
  </si>
  <si>
    <t>March 05, 2015 at 07:58AM</t>
  </si>
  <si>
    <t>ceo-of-bitcoin</t>
  </si>
  <si>
    <t>CNN compares mobile payment methods, says Apple Pay is safest, Bitcoin's security labeled "tricky"</t>
  </si>
  <si>
    <t>http://money.cnn.com/infographic/technology/mobile-payment-comparison/index.html</t>
  </si>
  <si>
    <t>http://www.reddit.com/r/Bitcoin/comments/2xyxkw/cnn_compares_mobile_payment_methods_says_apple/</t>
  </si>
  <si>
    <t>March 05, 2015 at 07:52AM</t>
  </si>
  <si>
    <t>Here, I made this for you guys.</t>
  </si>
  <si>
    <t>http://i.imgur.com/XCFDDa6.jpg</t>
  </si>
  <si>
    <t>http://www.reddit.com/r/Bitcoin/comments/2xywvd/here_i_made_this_for_you_guys/</t>
  </si>
  <si>
    <t>March 05, 2015 at 07:46AM</t>
  </si>
  <si>
    <t>bitcointhailand</t>
  </si>
  <si>
    <t>Jemaine, you need Bitcoin.</t>
  </si>
  <si>
    <t>http://youtu.be/VMvraSQEW5w?start=101&amp;end=148&amp;autoplay=1&amp;version=3</t>
  </si>
  <si>
    <t>http://www.reddit.com/r/Bitcoin/comments/2xyw3u/jemaine_you_need_bitcoin/</t>
  </si>
  <si>
    <t>The Chinese Buy Billboards Announcing The Renminbi As "The New World Currency"</t>
  </si>
  <si>
    <t>http://www.reddit.com/r/Bitcoin/comments/2xyw12/the_chinese_buy_billboards_announcing_the/</t>
  </si>
  <si>
    <t>March 05, 2015 at 08:15AM</t>
  </si>
  <si>
    <t>PSA: The US Marshals Services will be auctioning off 50,000 BTC tomorrow (March 5, 2015), from 8 a.m. EST to 2 p.m. EST</t>
  </si>
  <si>
    <t>http://www.reddit.com/r/Bitcoin/comments/2xyzm4/psa_the_us_marshals_services_will_be_auctioning/</t>
  </si>
  <si>
    <t>March 05, 2015 at 08:00AM</t>
  </si>
  <si>
    <t>https://buyabitcoin.com.au/memory-adam-tepper/</t>
  </si>
  <si>
    <t>http://www.reddit.com/r/Bitcoin/comments/2xyxsw/in_memory_of_adam_tepper/</t>
  </si>
  <si>
    <t>March 05, 2015 at 08:35AM</t>
  </si>
  <si>
    <t>Huobi</t>
  </si>
  <si>
    <t>BitVC Futures Will Eliminate Socialized Losses</t>
  </si>
  <si>
    <t>On March 7, BitVC will end the policy of socialized system losses and implement a new method of forced liquidation risk management for bitcoin futures - automatic counterparty deleveraging.In order to offer high-leverage bitcoin futures trading while managing systemic risk, BitVC and the other major bitcoin futures exchanges have followed a policy of proportionally allocating system losses from forced liquidations at contract settlement time. This is commonly referred to as socialized losses. While this policy has succeeded in preventing insolvency (ensuring that cumulative profits equal cumulative losses for each contract) during periods of extreme volatility, as it was designed to do, it has also been unpopular with many users. Now we have designed an alternative which will eliminate the need for socialized losses.When a trader's dynamic equity falls to the forced liquidation trigger level, the system automatically closes his position. However, during periods of extreme market volatility, there may be insufficient counterparty buy or sell orders in the order book, resulting in a failure to complete the forced liquidation at the target price and a negative account balance. Under the socialized loss system, these negative account balances were covered by deducting the negative balances proportionally from profits at contract settlement time. Under the new system, if a forced liquidation is triggered and there are insufficient counterparty orders to close the position, the system will automatically reduce the leverage of the most highly-leveraged open counterparty positions by the amount necessary to ensure that the liquidation order can be filled at the target price, thus preventing negative balances from occurring and eliminating the need to socialize losses at contract settlement time. This will affect fewer users and they will be notified immediately if automatic deleveraging occurs (allowing the opportunity to compensate for the reduction in position size), rather than have to wait until contract settlement to discover the amount of socialized losses.Automatic counterparty deleveraging protects BitVC from systemic risk while eliminating socialized losses for our traders. This solution is not perfect, but we believe it is a significant improvement over any other risk-management strategy for a high-leverage bitcoin futures trading platform. We always welcome feedback and suggestions.https://www.bitvc.com/</t>
  </si>
  <si>
    <t>http://www.reddit.com/r/Bitcoin/comments/2xz1y1/bitvc_futures_will_eliminate_socialized_losses/</t>
  </si>
  <si>
    <t>March 05, 2015 at 08:32AM</t>
  </si>
  <si>
    <t>jckoo</t>
  </si>
  <si>
    <t>NO1 FAST INSANE BTC FAUCET!!</t>
  </si>
  <si>
    <t>http://eggminer.com/egg/31519512</t>
  </si>
  <si>
    <t>http://www.reddit.com/r/Bitcoin/comments/2xz1ng/no1_fast_insane_btc_faucet/</t>
  </si>
  <si>
    <t>March 05, 2015 at 08:47AM</t>
  </si>
  <si>
    <t>Central bankers and lackey bureaucrats should be tried for financial crimes - Godfrey Bloom MEP</t>
  </si>
  <si>
    <t>https://www.youtube.com/watch?v=yUln0N55XJ0&amp;list=WL&amp;index=3</t>
  </si>
  <si>
    <t>http://www.reddit.com/r/Bitcoin/comments/2xz3fw/central_bankers_and_lackey_bureaucrats_should_be/</t>
  </si>
  <si>
    <t>March 05, 2015 at 09:09AM</t>
  </si>
  <si>
    <t>Enterpriseminer</t>
  </si>
  <si>
    <t>Ghash.io hit by DDOS!!</t>
  </si>
  <si>
    <t>CEXSupportDerrik : 22:08 Some of you may experience connectivity issues at the moments. Unfortunately we are under a DDoS attack. Our tech team is on the issue and is reconfiguring our equipment at the moment. Full website productivity will be restored ASAP.</t>
  </si>
  <si>
    <t>http://www.reddit.com/r/Bitcoin/comments/2xz62u/ghashio_hit_by_ddos/</t>
  </si>
  <si>
    <t>March 05, 2015 at 09:08AM</t>
  </si>
  <si>
    <t>ninjalong</t>
  </si>
  <si>
    <t>Distinguished gentlemen have bitcoin wallets.</t>
  </si>
  <si>
    <t>https://twitter.com/sirxl/status/573302322790473729</t>
  </si>
  <si>
    <t>http://www.reddit.com/r/Bitcoin/comments/2xz5w6/distinguished_gentlemen_have_bitcoin_wallets/</t>
  </si>
  <si>
    <t>March 05, 2015 at 09:04AM</t>
  </si>
  <si>
    <t>CoAX</t>
  </si>
  <si>
    <t>How do you incorporate Bitcoin as a currency in your personal finance/accounting?</t>
  </si>
  <si>
    <t>I want to use Bitcoin as a currency more. I have been using it as a speculative mean so far and I want to graduate to something more productive and supportive. However I have grown to love how I can see all of my finances in one place with tools like YNAB, Yodlee or Mint. In order to incorporate Bitcoin in my life I would have to have a way to easily track my spending and allocate it to categories (e.g. coffee, pizza, travel, etc.), have it all incorporated into my personal finance dashboard. Are you able to do this? Doesn't such a request transgress some of the principles or lesser traceability behind Bitcoin? How do you reconcile this paradox?</t>
  </si>
  <si>
    <t>http://www.reddit.com/r/Bitcoin/comments/2xz5is/how_do_you_incorporate_bitcoin_as_a_currency_in/</t>
  </si>
  <si>
    <t>March 05, 2015 at 09:24AM</t>
  </si>
  <si>
    <t>Ghash.io hit by DDOS attack</t>
  </si>
  <si>
    <t>http://www.reddit.com/r/Bitcoin/comments/2xz7qv/ghashio_hit_by_ddos_attack/</t>
  </si>
  <si>
    <t>March 05, 2015 at 09:21AM</t>
  </si>
  <si>
    <t>extremesatoshi</t>
  </si>
  <si>
    <t>Bter arrest and dox? random dump appear on pastebin</t>
  </si>
  <si>
    <t>offices are emptyhttp://pastebin.com/4fNLSLNM</t>
  </si>
  <si>
    <t>http://www.reddit.com/r/Bitcoin/comments/2xz7h5/bter_arrest_and_dox_random_dump_appear_on_pastebin/</t>
  </si>
  <si>
    <t>March 05, 2015 at 09:40AM</t>
  </si>
  <si>
    <t>Mainstream CoinMixer (CoinBlender.net) High Volume</t>
  </si>
  <si>
    <t>http://coinblender.net</t>
  </si>
  <si>
    <t>http://www.reddit.com/r/Bitcoin/comments/2xz9nr/mainstream_coinmixer_coinblendernet_high_volume/</t>
  </si>
  <si>
    <t>March 05, 2015 at 09:39AM</t>
  </si>
  <si>
    <t>Ninja Tipping! join for free bitcoin</t>
  </si>
  <si>
    <t>Obsessive tipping disorder OTD lol</t>
  </si>
  <si>
    <t>http://www.reddit.com/r/Bitcoin/comments/2xz9kn/ninja_tipping_join_for_free_bitcoin/</t>
  </si>
  <si>
    <t>March 05, 2015 at 10:13AM</t>
  </si>
  <si>
    <t>server0123</t>
  </si>
  <si>
    <t>Cex.io down???</t>
  </si>
  <si>
    <t>What happened with CEX.IO? All of my miners has stopped mining. I tried to move my BTC to my wallet but not getting any confirmation email either to finish my transaction.</t>
  </si>
  <si>
    <t>http://www.reddit.com/r/Bitcoin/comments/2xzdkv/cexio_down/</t>
  </si>
  <si>
    <t>This was my attempt at getting bitcoin accepted. :(</t>
  </si>
  <si>
    <t>https://imgrush.com/7dE76YBEuhaU I tried. Maybe if you guys help and they see a demand they will change their minds??</t>
  </si>
  <si>
    <t>http://www.reddit.com/r/Bitcoin/comments/2xzdkb/this_was_my_attempt_at_getting_bitcoin_accepted/</t>
  </si>
  <si>
    <t>March 05, 2015 at 10:12AM</t>
  </si>
  <si>
    <t>What about "proof of virus containment." In thinking about all of the consensus protocols, it seems to me that now the good of humanity will outweigh the bad once and for all in all areas of life.</t>
  </si>
  <si>
    <t>I don't know the absolute innards of the blockchain. However, all of these systems seem to point towards a better societal framework and I can actually see maybe that there might be a consensus group/system that works more effectively than malwarebytes ever could with destroying potential ill intended computer viruses. I see Gridcoin with proof of research etc etc. and many other "alts" that are coming up with new ideas of digital value earning potentials. I know there is a lot of altcoin hate here, however I'm not promoting these. I just wish to hear what people's thoughts are on consensus protocols aimed at various issues.</t>
  </si>
  <si>
    <t>http://www.reddit.com/r/Bitcoin/comments/2xzdef/what_about_proof_of_virus_containment_in_thinking/</t>
  </si>
  <si>
    <t>March 05, 2015 at 10:10AM</t>
  </si>
  <si>
    <t>keithersb</t>
  </si>
  <si>
    <t>I talked to over 10 people at work and none of them heard of bitcoin. I don't think Bitcoin Mainstream adoption will take 5 more years.</t>
  </si>
  <si>
    <t>http://www.reddit.com/r/Bitcoin/comments/2xzd6h/i_talked_to_over_10_people_at_work_and_none_of/</t>
  </si>
  <si>
    <t>March 05, 2015 at 10:00AM</t>
  </si>
  <si>
    <t>jacksontoledo</t>
  </si>
  <si>
    <t>Bitcoin has died 45 times but STILL ALIVE</t>
  </si>
  <si>
    <t>This is my first post here but I have been following this forum for a very long time and most of the time peoples keep going with the same song over and over that Bitcoin is dying.I am posting over here a nice link for all this peoples that are scare to get into Bitcoin that Bitcoin is pretty much alive so have a look here http://bitcoinobituaries.com and now the Bank of England says that “Bitcoin Revolution could be the next internet” http://www.telegraph.co.uk/finance/currency/11434904/Bitcoin-revolution-could-be-the-next-internet-says-Bank-of-England.html Anyway buy Bitcoin now and enjoy later……. Good luck to the new peoples get into Bitcoin and if you are getting into Bitcoin…. Please, please, please read as much as you can about cold storage.If you did like my post you can send Bitcoin to this wallet 18E7U4U91RYRHGxXddZ6jkphkfHqMxpbLu Or you can tip me over here http://jacksontoledo.tip.mePS: To the entire veteran over here on reading please try to help the new peoples because Bitcoin below to all of us and without them is not going to work.</t>
  </si>
  <si>
    <t>http://www.reddit.com/r/Bitcoin/comments/2xzc1j/bitcoin_has_died_45_times_but_still_alive/</t>
  </si>
  <si>
    <t>March 05, 2015 at 09:54AM</t>
  </si>
  <si>
    <t>bughi</t>
  </si>
  <si>
    <t>Want my salary in btc. What company should I recommend to my employer for buying in the USA?</t>
  </si>
  <si>
    <t>I'm an android developer working from Romania for a USA company. Currently I get payed via PayPal which is not ideal as the fees are quite large. I'm hoping Bitcoin will save me money.So what is the most painless way of buying btc from the USA? Instant buying is a huge plus.</t>
  </si>
  <si>
    <t>http://www.reddit.com/r/Bitcoin/comments/2xzbbu/want_my_salary_in_btc_what_company_should_i/</t>
  </si>
  <si>
    <t>March 05, 2015 at 10:32AM</t>
  </si>
  <si>
    <t>What ALT coins are you watching?</t>
  </si>
  <si>
    <t>So I'm sure this has been answered a dozen times but I am new to bitcoin. I've bought some recently now I'd like to purchase some other coins but am unsure about how to go about doing it, does anyone have a link to a previous thread that would be helpful to me? Does such a wallet exist yet where I can store multiple different types of cryptocurriences or does each coin have it's own specific wallet? I feel like I'm gonna lose track of a wallet if I have like 10 seperate wallets with diff coins in each. Thanks in advance for any helpful advice or tips! :)</t>
  </si>
  <si>
    <t>http://www.reddit.com/r/Bitcoin/comments/2xzfrj/what_alt_coins_are_you_watching/</t>
  </si>
  <si>
    <t>March 05, 2015 at 10:30AM</t>
  </si>
  <si>
    <t>token_dave</t>
  </si>
  <si>
    <t>Bank of China put out billboard announcing the renminbi as the new "World Currency"</t>
  </si>
  <si>
    <t>http://www.sovereignman.com/trends/the-chinese-have-put-out-billboard-ads-announcing-the-renminbi-as-the-new-world-currency-16318/</t>
  </si>
  <si>
    <t>http://www.reddit.com/r/Bitcoin/comments/2xzfmx/bank_of_china_put_out_billboard_announcing_the/</t>
  </si>
  <si>
    <t>March 05, 2015 at 10:28AM</t>
  </si>
  <si>
    <t>registereduser2</t>
  </si>
  <si>
    <t>Didn't take too long, huh?</t>
  </si>
  <si>
    <t>Just a few short years ago...NEW..GET IT... AWESOME:Awesome new digital currency, of the people, by the people, for the people..bla.. bla..bla..Equal footing..bla..bla..peer-to-peer...no Government...bla..bla..Fast foward:Bitcoin, of the rich, by the rich, for the rich, taxed and taxable, .. bla..bla..bla..Bad joke. Wish I could say I did not see it coming.</t>
  </si>
  <si>
    <t>http://www.reddit.com/r/Bitcoin/comments/2xzfb0/didnt_take_too_long_huh/</t>
  </si>
  <si>
    <t>March 05, 2015 at 10:17AM</t>
  </si>
  <si>
    <t>BTC Octowl Ch.art</t>
  </si>
  <si>
    <t>http://fomocoin.com/octowl.html</t>
  </si>
  <si>
    <t>http://www.reddit.com/r/Bitcoin/comments/2xze1k/btc_octowl_chart/</t>
  </si>
  <si>
    <t>March 05, 2015 at 10:44AM</t>
  </si>
  <si>
    <t>fazattack</t>
  </si>
  <si>
    <t>Help with bit coins</t>
  </si>
  <si>
    <t>I need to buy bit coins asap and have them by tm at 12. Is there a way I can buy them without having to go to western union or anything like that (like paypal for ex) I need them asap.</t>
  </si>
  <si>
    <t>http://www.reddit.com/r/Bitcoin/comments/2xzh7m/help_with_bit_coins/</t>
  </si>
  <si>
    <t>March 05, 2015 at 11:12AM</t>
  </si>
  <si>
    <t>alatvian</t>
  </si>
  <si>
    <t>Should Internet broadcasters be compensated in a similar way to their terrestrial kin?</t>
  </si>
  <si>
    <t>https://www.kickstarter.com/projects/863481492/united-6th-street-radio-revenue-software-for-inter</t>
  </si>
  <si>
    <t>http://www.reddit.com/r/Bitcoin/comments/2xzkhv/should_internet_broadcasters_be_compensated_in_a/</t>
  </si>
  <si>
    <t>March 05, 2015 at 11:30AM</t>
  </si>
  <si>
    <t>Disentangling Crypto-Coin Mining: Timestamping, Proof-of-Publication, and Validation</t>
  </si>
  <si>
    <t>http://www.mail-archive.com/bitcoin-development@lists.sourceforge.net/msg03307.html</t>
  </si>
  <si>
    <t>http://www.reddit.com/r/Bitcoin/comments/2xzmgr/disentangling_cryptocoin_mining_timestamping/</t>
  </si>
  <si>
    <t>March 05, 2015 at 11:26AM</t>
  </si>
  <si>
    <t>oldestsnack</t>
  </si>
  <si>
    <t>At what US dollar value could no one manipulate bitcoin markets, including central banks?</t>
  </si>
  <si>
    <t>http://www.reddit.com/r/Bitcoin/comments/2xzly0/at_what_us_dollar_value_could_no_one_manipulate/</t>
  </si>
  <si>
    <t>March 05, 2015 at 11:24AM</t>
  </si>
  <si>
    <t>What dictators would Bitcoin piss off the most, and how do we get bitcoins in that country without doing harm?</t>
  </si>
  <si>
    <t>http://www.reddit.com/r/Bitcoin/comments/2xzlsf/what_dictators_would_bitcoin_piss_off_the_most/</t>
  </si>
  <si>
    <t>March 05, 2015 at 12:00PM</t>
  </si>
  <si>
    <t>Bitcoin Center NYC Takes New Direction, Launches Incubator</t>
  </si>
  <si>
    <t>https://bitcoinmagazine.com/19479/bitcoin-center-nyc-takes-new-direction-launches-incubator/</t>
  </si>
  <si>
    <t>http://www.reddit.com/r/Bitcoin/comments/2xzpgf/bitcoin_center_nyc_takes_new_direction_launches/</t>
  </si>
  <si>
    <t>March 05, 2015 at 12:26PM</t>
  </si>
  <si>
    <t>BitXBit_doc</t>
  </si>
  <si>
    <t>BITXBIT Trailer-Teaser for upcoming docu-series for major distribution! In Numbers We Trust</t>
  </si>
  <si>
    <t>http://m.youtube.com/watch?v=x2zXtlcXzmU&amp;feature=em-upload_owner</t>
  </si>
  <si>
    <t>http://www.reddit.com/r/Bitcoin/comments/2xzs3p/bitxbit_trailerteaser_for_upcoming_docuseries_for/</t>
  </si>
  <si>
    <t>March 05, 2015 at 12:21PM</t>
  </si>
  <si>
    <t>TheCrownedPixel</t>
  </si>
  <si>
    <t>To XBT or to Ƀ...or something else...</t>
  </si>
  <si>
    <t>I have been catching up on another part of Bitcoin recently, that is all of the potential changes to the symbol for currency. As of right now I just talk about Bitcoin as a thing, not as I would with $$$, which we all understand.I know the conventional logo is the B with two lines out the top and bottom, but I don't really think this promotes the change for what Bitcoin emphasis, I think it looks way to much like the dollar, and the idea of the dollar is something we are trying to get away from.I would love to see a symbol that we like as a basic symbol, for the future of the currency and it's futuristic properties.I like Ƀ, but that is the first alternative I have seen.I am also thinking of creating a website were we can submit ideas and vote on what we think, then use that to influence those around us to adopt it.What do you all think...try and be constructive, I know we all like to troll!</t>
  </si>
  <si>
    <t>http://www.reddit.com/r/Bitcoin/comments/2xzrm0/to_xbt_or_to_%C6%80or_something_else/</t>
  </si>
  <si>
    <t>March 05, 2015 at 12:20PM</t>
  </si>
  <si>
    <t>Activist Post: Why the Banks Won't Be Able to Out-Innovate Bitcoin</t>
  </si>
  <si>
    <t>http://www.activistpost.com/2015/03/why-banks-wont-be-able-to-out-innovate.html</t>
  </si>
  <si>
    <t>http://www.reddit.com/r/Bitcoin/comments/2xzrk8/activist_post_why_the_banks_wont_be_able_to/</t>
  </si>
  <si>
    <t>March 05, 2015 at 12:50PM</t>
  </si>
  <si>
    <t>What would happen if Google indexed the Blockchain?</t>
  </si>
  <si>
    <t>Would it help to prevent the rewriting of history as Julian Assange suggests? Or perhaps reduce anonymity?</t>
  </si>
  <si>
    <t>http://www.reddit.com/r/Bitcoin/comments/2xzufg/what_would_happen_if_google_indexed_the_blockchain/</t>
  </si>
  <si>
    <t>March 05, 2015 at 12:41PM</t>
  </si>
  <si>
    <t>Talk about cheap..... .000024 % transaction fee</t>
  </si>
  <si>
    <t>https://blockchain.info/block/000000000000000007942dc5d7c5303f893d9f5d0d159cc60db93d372ef3ac24</t>
  </si>
  <si>
    <t>http://www.reddit.com/r/Bitcoin/comments/2xztmq/talk_about_cheap_000024_transaction_fee/</t>
  </si>
  <si>
    <t>March 05, 2015 at 12:53PM</t>
  </si>
  <si>
    <t>DrWD</t>
  </si>
  <si>
    <t>Federal Reserve Documentary: Money For Nothing currently on Netflix</t>
  </si>
  <si>
    <t>http://www.netflix.com/WiMovie/70289294?trkid=222336&amp;movieid=70289294</t>
  </si>
  <si>
    <t>http://www.reddit.com/r/Bitcoin/comments/2xzup0/federal_reserve_documentary_money_for_nothing/</t>
  </si>
  <si>
    <t>March 05, 2015 at 01:13PM</t>
  </si>
  <si>
    <t>RedditKon</t>
  </si>
  <si>
    <t>Reporting Bitcoin on your taxes?</t>
  </si>
  <si>
    <t>http://www.lawgives.net/blog/should-you-report-bitcoin-on-your-tax-returns?utm_campaign=Bitcoin&amp;utm_content=12757350&amp;utm_medium=social&amp;utm_source=facebook</t>
  </si>
  <si>
    <t>http://www.reddit.com/r/Bitcoin/comments/2xzwjo/reporting_bitcoin_on_your_taxes/</t>
  </si>
  <si>
    <t>March 05, 2015 at 02:01PM</t>
  </si>
  <si>
    <t>nicole_amm</t>
  </si>
  <si>
    <t>Reliability of using Virwox to buy bitcoin</t>
  </si>
  <si>
    <t>One method to buy bitcoin with fiat is first to buy Second Life Linden (SLL) with Paypal, and then to use the Virwox exchange to convert the SLL to bitcoin. Some people say that they have used this method several times with no problems, but others are furious that Virwox scammed them out of their money when they tried to withdraw their bitcoins in the final step. (Have a look at these reviews of the service; they are mostly bad.)I have some questions about this:Is there any way to predict who is likely to be successful in this process and who is likely to get ripped off? For example, does it help to have a reasonably old Second Life account?Virwox is an official Linden Dollar Authorized Reseller, and the terms and conditions of this arrangement prohibit them from selling things of value in exchange for SLL. So why are they even allowed to sell BTC in exchange for SLL?Given that Virwox is somehow allowed to sell BTC for SLL in this way, why do they appear to have no competition? Why doesn't a US company start doing what Virwox claims to be able to do, but do it reliably instead? (Virwox is based in Austria.)I would probably use this service to buy BTC if it didn't have so many extremely negative reviews. This process can also be used in reverse to convert BTC to SLL, and then to convert SLL to Paypal, and in contrast, that seems to be reliable.If anyone has any insight into these matters, I'm very interested to hear it.</t>
  </si>
  <si>
    <t>http://www.reddit.com/r/Bitcoin/comments/2y00jt/reliability_of_using_virwox_to_buy_bitcoin/</t>
  </si>
  <si>
    <t>March 05, 2015 at 02:23PM</t>
  </si>
  <si>
    <t>ccrraapp</t>
  </si>
  <si>
    <t>Wrte.io : Charge For Each Email You Get</t>
  </si>
  <si>
    <t>http://wrte.io/howitworks</t>
  </si>
  <si>
    <t>http://www.reddit.com/r/Bitcoin/comments/2y025z/wrteio_charge_for_each_email_you_get/</t>
  </si>
  <si>
    <t>March 05, 2015 at 02:45PM</t>
  </si>
  <si>
    <t>slarkz</t>
  </si>
  <si>
    <t>How is eggminer.com able to pay it users? It gives bitcoins for free every couple of minutes!</t>
  </si>
  <si>
    <t>http://eggminer.com/egg/11467355</t>
  </si>
  <si>
    <t>http://www.reddit.com/r/Bitcoin/comments/2y03pz/how_is_eggminercom_able_to_pay_it_users_it_gives/</t>
  </si>
  <si>
    <t>March 05, 2015 at 03:08PM</t>
  </si>
  <si>
    <t>EgoDeath6</t>
  </si>
  <si>
    <t>Trying to understand the rationality behind separate BTC wallets.</t>
  </si>
  <si>
    <t>BTC noob here.Given the fact that many sites wherein you can purchase bitcoin, e.g. coinbase, offer you a wallet that you can store said bitcoins in--why are so many options for seperate wallets?Why would it really matter to have another wallet stored on your computer or phone given that you already have one?Also, just in case some of you rich bastards wanna tip: 16GTj85NiLGZ6GPfh1zLH1EThVyhWnnE36Thanks!</t>
  </si>
  <si>
    <t>http://www.reddit.com/r/Bitcoin/comments/2y059b/trying_to_understand_the_rationality_behind/</t>
  </si>
  <si>
    <t>March 05, 2015 at 03:02PM</t>
  </si>
  <si>
    <t>To All Android App Developers - A Request From Chinese Bitcoin Community</t>
  </si>
  <si>
    <t>As Google Play Store is blocked in China, it is currently impossible for most people here to download your apps. So if you want to tap in to the rapidly-growing Chinese bitcoin user base, please put a direct download link for your .apk file on your website. Thank you Mycelium for already doing this.</t>
  </si>
  <si>
    <t>http://www.reddit.com/r/Bitcoin/comments/2y04ws/to_all_android_app_developers_a_request_from/</t>
  </si>
  <si>
    <t>newtobitcoinbutnot</t>
  </si>
  <si>
    <t>Dream said $304</t>
  </si>
  <si>
    <t>I had a dream bitcoin hit $304 today, let's see if it comes true.</t>
  </si>
  <si>
    <t>http://www.reddit.com/r/Bitcoin/comments/2y04tr/dream_said_304/</t>
  </si>
  <si>
    <t>March 05, 2015 at 03:22PM</t>
  </si>
  <si>
    <t>TH3xR34P3R</t>
  </si>
  <si>
    <t>Just got poked by asher tan - CoinJar Touch is live for android users \o/</t>
  </si>
  <si>
    <t>https://play.google.com/store/apps/details?id=com.coinjar.android.touch</t>
  </si>
  <si>
    <t>http://www.reddit.com/r/Bitcoin/comments/2y062o/just_got_poked_by_asher_tan_coinjar_touch_is_live/</t>
  </si>
  <si>
    <t>March 05, 2015 at 03:21PM</t>
  </si>
  <si>
    <t>tothemoonsands</t>
  </si>
  <si>
    <t>James Angel (Georgetown University) on Government Involvement in Bitcoin</t>
  </si>
  <si>
    <t>https://www.youtube.com/watch?v=9a9tSL_4NeI</t>
  </si>
  <si>
    <t>http://www.reddit.com/r/Bitcoin/comments/2y05zt/james_angel_georgetown_university_on_government/</t>
  </si>
  <si>
    <t>March 05, 2015 at 03:50PM</t>
  </si>
  <si>
    <t>Chris Dixon (Andreessen Horowitz) discusses Bitcoin's PR issues with Wired's Steven Levy at BizCon</t>
  </si>
  <si>
    <t>https://vimeo.com/121256817</t>
  </si>
  <si>
    <t>http://www.reddit.com/r/Bitcoin/comments/2y07mu/chris_dixon_andreessen_horowitz_discusses/</t>
  </si>
  <si>
    <t>March 05, 2015 at 04:12PM</t>
  </si>
  <si>
    <t>messo85</t>
  </si>
  <si>
    <t>Support production of psychedelics with Bitcoin! Two norwegian scientists starting (and crowdfunding) a non-profit organization.</t>
  </si>
  <si>
    <t>http://www.emmasofia.org/donate-now/</t>
  </si>
  <si>
    <t>http://www.reddit.com/r/Bitcoin/comments/2y08wa/support_production_of_psychedelics_with_bitcoin/</t>
  </si>
  <si>
    <t>March 05, 2015 at 04:25PM</t>
  </si>
  <si>
    <t>OhMyCoin</t>
  </si>
  <si>
    <t>Crypto Fortune Teller from cex – looks pretty neat to me</t>
  </si>
  <si>
    <t>http://horoscope.cex.io/</t>
  </si>
  <si>
    <t>http://www.reddit.com/r/Bitcoin/comments/2y09op/crypto_fortune_teller_from_cex_looks_pretty_neat/</t>
  </si>
  <si>
    <t>March 05, 2015 at 04:40PM</t>
  </si>
  <si>
    <t>osunac</t>
  </si>
  <si>
    <t>FishBitFish - Apuesta y gana Bitcoins con peces de colores</t>
  </si>
  <si>
    <t>http://www.elcapitalistainfiel.com.es/2015/03/fishbitfish-apuesta-y-gana-bitcoins-con.html</t>
  </si>
  <si>
    <t>http://www.reddit.com/r/Bitcoin/comments/2y0akz/fishbitfish_apuesta_y_gana_bitcoins_con_peces_de/</t>
  </si>
  <si>
    <t>March 05, 2015 at 05:02PM</t>
  </si>
  <si>
    <t>StrangeKentuckyMan</t>
  </si>
  <si>
    <t>I'm just going to post this here, and let the community figure out what it may or may not mean</t>
  </si>
  <si>
    <t>https://w2.eff.org/Net_culture/Folklore/Humor/squish.hoax</t>
  </si>
  <si>
    <t>http://www.reddit.com/r/Bitcoin/comments/2y0bs5/im_just_going_to_post_this_here_and_let_the/</t>
  </si>
  <si>
    <t>March 05, 2015 at 05:00PM</t>
  </si>
  <si>
    <t>[Bitcoin Today] Thursday, March 05, 2015</t>
  </si>
  <si>
    <t>http://www.reddit.com/r/Bitcoin/comments/2y0bov/bitcoin_today_thursday_march_05_2015/</t>
  </si>
  <si>
    <t>March 05, 2015 at 05:35PM</t>
  </si>
  <si>
    <t>ConradDanger</t>
  </si>
  <si>
    <t>Recent mining pie chart?</t>
  </si>
  <si>
    <t>Who is mining nowadays?</t>
  </si>
  <si>
    <t>http://www.reddit.com/r/Bitcoin/comments/2y0dhv/recent_mining_pie_chart/</t>
  </si>
  <si>
    <t>March 05, 2015 at 05:30PM</t>
  </si>
  <si>
    <t>Coinify</t>
  </si>
  <si>
    <t>Will Jack Survive One Month on Bitcoin? Follow Jack's adventure!</t>
  </si>
  <si>
    <t>http://blog.coinify.com/post/112597243658/jackbitcoinexperiment?utm_source=blog&amp;utm_medium=social&amp;utm_content=ProjectIntro&amp;utm_campaign=LivingOnCrypto</t>
  </si>
  <si>
    <t>http://www.reddit.com/r/Bitcoin/comments/2y0d81/will_jack_survive_one_month_on_bitcoin_follow/</t>
  </si>
  <si>
    <t>March 05, 2015 at 06:00PM</t>
  </si>
  <si>
    <t>Thread about the US Marshal bitcoin auction</t>
  </si>
  <si>
    <t>Since I haven't seen but one buried post since yesterday, let's discuss here this relevant event. Starting with: Why is it being ignored?. It seems that as in the previous two auctions, the price is being pushed down, but this time it was just by a few dollars. I think most probably the up-trend will continue after the auction. What do you think?</t>
  </si>
  <si>
    <t>http://www.reddit.com/r/Bitcoin/comments/2y0eti/thread_about_the_us_marshal_bitcoin_auction/</t>
  </si>
  <si>
    <t>March 05, 2015 at 05:51PM</t>
  </si>
  <si>
    <t>The Best Bitcoin Miner</t>
  </si>
  <si>
    <t>http://bit-post.com/featured/the-best-bitcoin-miner-4353</t>
  </si>
  <si>
    <t>http://www.reddit.com/r/Bitcoin/comments/2y0edd/the_best_bitcoin_miner/</t>
  </si>
  <si>
    <t>March 05, 2015 at 05:44PM</t>
  </si>
  <si>
    <t>Electrum 2.0 detected as Trojan by Avast; false positive?</t>
  </si>
  <si>
    <t>from https://electrum.org, I am trying to download electrum 2.0 but I keep getting stopped by Avast, who is warning me that it is a trojan. False positive? Any way to be sure?</t>
  </si>
  <si>
    <t>http://www.reddit.com/r/Bitcoin/comments/2y0e08/electrum_20_detected_as_trojan_by_avast_false/</t>
  </si>
  <si>
    <t>March 05, 2015 at 06:18PM</t>
  </si>
  <si>
    <t>FUD article: "Teenage BitCoin Afficionado Reportedly Arrested For Helping Man Join ISIS"</t>
  </si>
  <si>
    <t>http://www.buzzfeed.com/nicolasmedinamora/teenage-bitcoin-afficionado-reportedly-arrested-for-helping#.olvlZaKaJG</t>
  </si>
  <si>
    <t>http://www.reddit.com/r/Bitcoin/comments/2y0fwt/fud_article_teenage_bitcoin_afficionado/</t>
  </si>
  <si>
    <t>March 05, 2015 at 06:14PM</t>
  </si>
  <si>
    <t>dmogroup</t>
  </si>
  <si>
    <t>BREAD WALLET - payment not getting verified!</t>
  </si>
  <si>
    <t>hello people , I hope you all good , I have an problem I paid a supplier with bitcoins , but its not getting verified!!! the status shows : sometimes 2/3 peers seen it / verified, waiting for confirmation , then it gets back to 0 / 3 peers seen it ! just stuck in limbo - (been over 24 hours!)how do I speed this up ? or how do I cancel ? or what can I do ..the payment is £2k ! if any body can help I would greatly appreciate this - thanks for your timeReagards</t>
  </si>
  <si>
    <t>http://www.reddit.com/r/Bitcoin/comments/2y0fpb/bread_wallet_payment_not_getting_verified/</t>
  </si>
  <si>
    <t>March 05, 2015 at 06:13PM</t>
  </si>
  <si>
    <t>Silver, Gold, or Real Estate? Mike Maloney</t>
  </si>
  <si>
    <t>https://www.youtube.com/watch?v=AlW-sBgXK6Y&amp;feature=em-uploademail</t>
  </si>
  <si>
    <t>http://www.reddit.com/r/Bitcoin/comments/2y0fmo/silver_gold_or_real_estate_mike_maloney/</t>
  </si>
  <si>
    <t>March 05, 2015 at 06:27PM</t>
  </si>
  <si>
    <t>Traxxx Romay - Bitcoin Broker EP (Full Official Release)</t>
  </si>
  <si>
    <t>https://www.youtube.com/watch?v=hHavLeL5zYw</t>
  </si>
  <si>
    <t>http://www.reddit.com/r/Bitcoin/comments/2y0gj2/traxxx_romay_bitcoin_broker_ep_full_official/</t>
  </si>
  <si>
    <t>March 05, 2015 at 06:24PM</t>
  </si>
  <si>
    <t>SF Bitcoin Devs Seminar: SPV Nodes in JavaScript with Ryan Charles</t>
  </si>
  <si>
    <t>https://www.youtube.com/watch?v=NOd-elUg1Uw</t>
  </si>
  <si>
    <t>http://www.reddit.com/r/Bitcoin/comments/2y0gbg/sf_bitcoin_devs_seminar_spv_nodes_in_javascript/</t>
  </si>
  <si>
    <t>March 05, 2015 at 06:22PM</t>
  </si>
  <si>
    <t>MegaBigPower to buy ASICs from failing Bitcoin Miners</t>
  </si>
  <si>
    <t>http://www.newsbtc.com/2015/03/05/megabigpower-buy-asics-failing-bitcoin-miners/</t>
  </si>
  <si>
    <t>http://www.reddit.com/r/Bitcoin/comments/2y0g7z/megabigpower_to_buy_asics_from_failing_bitcoin/</t>
  </si>
  <si>
    <t>Writer for Coin Brief charged with being ISIS recruiter</t>
  </si>
  <si>
    <t>http://www.cnn.com/2015/03/04/us/virginia-isis-arrest/index.html</t>
  </si>
  <si>
    <t>http://www.reddit.com/r/Bitcoin/comments/2y0g6p/writer_for_coin_brief_charged_with_being_isis/</t>
  </si>
  <si>
    <t>March 05, 2015 at 06:20PM</t>
  </si>
  <si>
    <t>First Annual Bitcoin Women's Day is Coming this Sunday</t>
  </si>
  <si>
    <t>https://www.cryptocoinsnews.com/first-annual-bitcoin-womens-day-coming-sunday/</t>
  </si>
  <si>
    <t>http://www.reddit.com/r/Bitcoin/comments/2y0g1o/first_annual_bitcoin_womens_day_is_coming_this/</t>
  </si>
  <si>
    <t>March 05, 2015 at 06:53PM</t>
  </si>
  <si>
    <t>angelitto</t>
  </si>
  <si>
    <t>ENCRYPTOPEDIA - Scientific Research and White Papers on Bitcoin, Blockchain Technology, Cryptography, Algorithms and Cryptocurrencies</t>
  </si>
  <si>
    <t>There is a wide choice of research and academic archives on the web, and some boast a sizable amount of cryptography and/or cryptocurrency material. There are also a number of known lists of bitcoin and cryptocurrency-related research papers, but those mostly appear in blog posts, media articles and shared documents. We felt that an easy to navigate, searchable archive of all things crypto was missing:http://encryptopedia.comCurrently exposing over three hundred papers, while constantly being updated with new research and info as soon as it becomes publicly available, Encryptopedia aims to be the central hub for cryptocurrency-related research.Encryptopedia covers a wide range of context, from ground-breaking baseline research on economy, networks and cryptography to recent altcoin and crypto 2.0 technologies. Publications from major corporations, foundations, banks and/or government bodies are also included if they contain references to cryptocurrencies and/or related technologies.We are always crawling the web for important papers that we might have missed, while combing references from papers already in the archive.Please help expand the size and scope of Encryptopedia by suggesting a relevant paper, through the available contact form on the website or via email at content@encryptopedia.com. We welcome your non-content suggestions at hello@encryptopedia.comNavigation options: searching by keywords is encouraged, but one can search by referencing tags or dates instead. There is also an alphabetical list of all available papers on the dashboard.Ratings/comments: discussion on the papers is beyond the scope of this website - the bitcoin forum, reddit, stackexchange, and many others are great places towards that goal.. Therefore in a conscious decision to keep this as clean and as simple as possible, ranking and comments are disabled.Post dates: the date of publication of each paper is used. Whenever the actual day of publication is not known, the first day of the month is used.Copyrights: Encryptopedia simply aggregates links, there is no content held of our servers. All copyrights go to the respective authors of each paper. Please read our formal disclaimer for more information.http://encryptopedia.com</t>
  </si>
  <si>
    <t>http://www.reddit.com/r/Bitcoin/comments/2y0i32/encryptopedia_scientific_research_and_white/</t>
  </si>
  <si>
    <t>March 05, 2015 at 06:51PM</t>
  </si>
  <si>
    <t>US auctions 50,000 Bitcoins seized from Silk Road</t>
  </si>
  <si>
    <t>http://www.telegraph.co.uk/technology/news/11451379/US-auctions-50000-Bitcoins-seized-from-Silk-Road.html</t>
  </si>
  <si>
    <t>http://www.reddit.com/r/Bitcoin/comments/2y0hz5/us_auctions_50000_bitcoins_seized_from_silk_road/</t>
  </si>
  <si>
    <t>March 05, 2015 at 06:47PM</t>
  </si>
  <si>
    <t>Virtex(Bitcoin Exchange) Shuts Down Unexpectedly, Customers Lose Funds</t>
  </si>
  <si>
    <t>http://bitcoinist.net/virtex-shuts-down-customers-lose-funds/http://www.virtex.com/The Virtex bitcoin exchange has recently put its trading API offline without warning, and has left many customers without access to the funds they had in their trading accounts. One customer contacted Bitconist.net saying that he had $10,000 USD in a Virtex trading account that he could not withdraw when the exchange unexpectedly shut down.</t>
  </si>
  <si>
    <t>http://www.reddit.com/r/Bitcoin/comments/2y0hqo/virtexbitcoin_exchange_shuts_down_unexpectedly/</t>
  </si>
  <si>
    <t>March 05, 2015 at 06:21PM</t>
  </si>
  <si>
    <t>Facebook Debate Prods Europe's Largest Military Surplus Dealer to Accept Bitcoin</t>
  </si>
  <si>
    <t>http://cointelegraph.com/news/113618/facebook-debate-prods-europes-largest-military-surplus-dealer-to-accept-bitcoin</t>
  </si>
  <si>
    <t>http://www.reddit.com/r/Bitcoin/comments/2y0g4g/facebook_debate_prods_europes_largest_military/</t>
  </si>
  <si>
    <t>March 05, 2015 at 07:11PM</t>
  </si>
  <si>
    <t>BitcoinThrowawayAcc</t>
  </si>
  <si>
    <t>Will do EVERYTHING for 1 Bitcoin... yes, everything.</t>
  </si>
  <si>
    <t>Hey guys, throwaway here.First of all, as the title may suggests: I'm really frustrated. Something really bad happened and it came without any expectation. I can tell you my story through private message, but I'll not disclose it publicly for privacy reasons.I don't want to beg around here. And I don't want to get in more financial trouble by lending money from a bank. But I really need your help, dear Bitcoiners.So I'm offering the following: I will do everything, yes, everything, for just 1 Bitcoin. It can be everything, as long as it's not something illegal.Examples: Make a video with my username on a sheet of paper clearly visible, while you are covered in toilet paper and running around your town., Write a 5 minute song for me., Put a huge Bitcoin sticker on your car and shout the text "The end of the dollar is near!" out of the window to anyone that passes your car., Write 1000 words why I am an awesome person without actually knowing me., ...Of course, I can also do some normal stuff. I know web design and web development (I work a lot with CMS' like Wordpress and Drupal, so yeah, "development", but I still know HTML and CSS and some PHP and JavaScript), I play the guitar and I'm doing a lot of online marketing.So, what do you think, Reddit? Do you have some ideas?</t>
  </si>
  <si>
    <t>http://www.reddit.com/r/Bitcoin/comments/2y0j94/will_do_everything_for_1_bitcoin_yes_everything/</t>
  </si>
  <si>
    <t>March 05, 2015 at 07:07PM</t>
  </si>
  <si>
    <t>QuadrigaCX diventerà il primo Bitcoin Exchange quotato in borsa</t>
  </si>
  <si>
    <t>http://cointelegraph.it/news/113621/quadrigacx-diventer%C3%A0-il-primo-bitcoin-exchange-quotato-in-borsa</t>
  </si>
  <si>
    <t>http://www.reddit.com/r/Bitcoin/comments/2y0j17/quadrigacx_diventer%C3%A0_il_primo_bitcoin_exchange/</t>
  </si>
  <si>
    <t>March 05, 2015 at 07:05PM</t>
  </si>
  <si>
    <t>Bank of England gives Digital Currencies Thumbs Up</t>
  </si>
  <si>
    <t>http://cointelegraph.uk/news/113619/the-bank-of-england-gives-digital-currencies-thumbs-up</t>
  </si>
  <si>
    <t>http://www.reddit.com/r/Bitcoin/comments/2y0iwi/bank_of_england_gives_digital_currencies_thumbs_up/</t>
  </si>
  <si>
    <t>March 05, 2015 at 07:01PM</t>
  </si>
  <si>
    <t>sumBTC</t>
  </si>
  <si>
    <t>Can you see the QE?</t>
  </si>
  <si>
    <t>Bitcoin price7 days % changeUSD: 13.85CNY: 13.94EUR: 16.67CAD: 13.52RUR: 12.89</t>
  </si>
  <si>
    <t>http://www.reddit.com/r/Bitcoin/comments/2y0imf/can_you_see_the_qe/</t>
  </si>
  <si>
    <t>March 05, 2015 at 06:57PM</t>
  </si>
  <si>
    <t>Wiper Messaging App Offers Bitcoin Wallet to 10 Million Users</t>
  </si>
  <si>
    <t>https://www.cryptocoinsnews.com/wiper-messaging-app-offers-bitcoin-wallet-10-million-users</t>
  </si>
  <si>
    <t>http://www.reddit.com/r/Bitcoin/comments/2y0ibq/wiper_messaging_app_offers_bitcoin_wallet_to_10/</t>
  </si>
  <si>
    <t>March 05, 2015 at 07:23PM</t>
  </si>
  <si>
    <t>Bitcoin impresses Tokyo Girls (with no tech explanation)</t>
  </si>
  <si>
    <t>http://www.youtube.com/attribution_link?a=sByaxeOX3Lc&amp;u=%2Fwatch%3Fv%3DO305BmU1VgQ%26feature%3Dshare</t>
  </si>
  <si>
    <t>http://www.reddit.com/r/Bitcoin/comments/2y0k2d/bitcoin_impresses_tokyo_girls_with_no_tech/</t>
  </si>
  <si>
    <t>March 05, 2015 at 07:51PM</t>
  </si>
  <si>
    <t>blossbloss</t>
  </si>
  <si>
    <t>NY Times: Outdated Encryption Keys Leave Phones Vulnerable to Hackers</t>
  </si>
  <si>
    <t>By NICOLE PERLROTH and BRIAN X. CHENMARCH 4, 2015SAN FRANCISCO — A government policy that forbade the export of products with strong encryption in the 1990s has years later left users of devices like Android and Apple phones vulnerable to hackers when they visit one-third of all websites, including whitehouse.gov and nsa.gov.Researchers last month discovered millions of devices and websites were using an outdated encryption key to secure their communications. The weak key resulted from a Clinton administration mandate that software and hardware makers use weak cryptography in products exported outside the United States.Once those restrictions were relaxed in the late 1990s, many technology makers abandoned the weak cryptography. But researchers said this week that the old keys were included in the code that is still being used in a variety of modern devices and websites.Continue reading the main story RELATED COVERAGEAn Internet cafe in Tianjin in China. The country, with twice the Internet users of the United States, is expected to produce 50 percent of global I.T. spending in 2015.Mutual Suspicion Mars Tech Trade With ChinaFEB. 27, 2015 The discovery of the old vulnerability comes as officials in the United States and Britain press the technology industry to create so-called back doors for law enforcement agencies into the new and hard-to-crack encryption used by its products. Those back doors, industry officials argue, can just as well be used by hackers to intercept communications and pose an unnecessary risk to customers.“When computer scientists say you can’t build a crypto back door without weak encryption for everyone, this is exactly what we’re worried about,” said J. Alex Halderman, assistant professor of computer science and engineering at the University of Michigan.The debate over encryption — touched off by Edward J. Snowden’s disclosures of the nation’s efforts to crack and circumvent such protections — has intensified over the last year as technology companies added stronger security that would lock out government agencies.The National Security Agency and the F.B.I. have urged tech companies to keep a back door open through their security technology for law enforcement agencies. And David Cameron, the British prime minister, has threatened to outlaw encrypted apps like Facebook’s WhatsApp messaging service.But many tech companies have repeatedly said they have no intentions of changing what they’re doing, as Timothy D. Cook, Apple’s chief executive, signaled in a speech last month at Stanford.“If those of us in positions of responsibility fail to do everything in our power to protect the right of privacy, we risk something far more valuable than money — we risk our way of life,” Mr. Cook told an audience of White House officials, executives and cybersecurity experts. “Fortunately, technology gives us the tools to avoid these risks, and it’s my sincere hope that by using them and by working together, we will.”There is no indication that hackers have exploited the newly discovered flaw, and technology companies say they are working to fix the problem.Apple said on Wednesday it would patch the vulnerability through software updates for its mobile operating system, iOS, and its Macintosh operating system, OS X, next week. Google said it had developed a patch to protect Android connections to websites and provided the patch to Android manufacturers. BlackBerry and Amazon, whose products are also affected by the flaw, did not immediately respond to requests for comment.Continue reading the main storyContinue reading the main storyContinue reading the main story Researchers are updating a list of vulnerable websites and services on their website, Freakattack.com, and pushing site administrators, device manufacturers and users to upgrade their software. More than a third of the 14 million websites scanned by researchers at the University of Michigan are still vulnerable.Security researchers are calling the vulnerability Freak — short for factoring attack on RSA export keys — because it can be used to crack a 512-bit encryption key in seven hours, using Amazon’s readily available cloud computer service, at a nominal cost of $100 per website. A 512-bit key was the strongest allowed for export at the time. Today, that is considered inadequate.After researchers from Microsoft and Inria, the French computer science lab, discovered the vulnerability last month, Matthew D. Green, a cryptography researcher at Johns Hopkins University, warned the researchers that it could be more widespread or dangerous than they had thought.Soon after, the researchers discovered that roughly 36 percent of online servers were vulnerable. Mr. Green alerted the affected technology companies.Mr. Green said the vulnerability demonstrated the risk inherent in weakening encryption in order to allow law enforcement agencies access to secured communications.The flaw is the fourth major — and old — security issue to be discovered hidden in a variety of tech products. Critics say that part of the problem is that there are not enough people paid to test and monitor the security of widely used Internet systems. Also, the Internet consists of a lot of moving parts with different people responsible for software, servers, bugs and more — and they often do not communicate.“Nobody was kind of looking down to see how all these different issues fit together,” Mr. Green said.</t>
  </si>
  <si>
    <t>http://www.reddit.com/r/Bitcoin/comments/2y0m1o/ny_times_outdated_encryption_keys_leave_phones/</t>
  </si>
  <si>
    <t>March 05, 2015 at 08:21PM</t>
  </si>
  <si>
    <t>Centralized ChangeTip service begins censoring &amp;amp; blocking transactions (and shutting down accounts).</t>
  </si>
  <si>
    <t>http://www.coindesk.com/changetip-user-banned-isis/</t>
  </si>
  <si>
    <t>http://www.reddit.com/r/Bitcoin/comments/2y0oe7/centralized_changetip_service_begins_censoring/</t>
  </si>
  <si>
    <t>March 05, 2015 at 08:16PM</t>
  </si>
  <si>
    <t>cryptrol</t>
  </si>
  <si>
    <t>New upcoming Kraken website preview</t>
  </si>
  <si>
    <t>https://www.kraken.com/img/kraken_preview.jpg</t>
  </si>
  <si>
    <t>http://www.reddit.com/r/Bitcoin/comments/2y0o0e/new_upcoming_kraken_website_preview/</t>
  </si>
  <si>
    <t>March 05, 2015 at 08:14PM</t>
  </si>
  <si>
    <t>Grebnesor</t>
  </si>
  <si>
    <t>Bitcoin and Deflationary pressures</t>
  </si>
  <si>
    <t>I have a question about bitcoin. Deflation is a bad thing in an economy, its good for the owner of currency bad for businesses. People hold the currency rather than spend it; which leads to less currency floating out in the market, and diminished GDP. The money a company would be earning, would have more value and would lead to a drag on earns year over year. Which would mean they would have less money for operations. I understand the price of inputs would be decreasing, but for a company that was mostly based on human capital, the deflation would be crippling, since employees would be unwilling to take a negative percent raise, based on a deflationary rate.The real question for me is how can bitcoin function as an independent economy if deflationary pressures always exist. I can rationalize it as a side economy, floating against inflationary currencies, but as a stand alone currency I see a lot of problems arising from deflation. If that is the case, that means that the price will never reach these crazy numbers of a million dollars a coin which are projected by some, unless it becomes the reserve currency for international trade, as it would have positive advantages for holding the currency while trade is being completed.I am a huge fan of bitcoin and have been a part of the community for awhile, this question is plaguing me a bit, and I really can not rationalize or work my way out of it. Your comments are appreciated.Thanks! Grebnesor</t>
  </si>
  <si>
    <t>http://www.reddit.com/r/Bitcoin/comments/2y0ntu/bitcoin_and_deflationary_pressures/</t>
  </si>
  <si>
    <t>March 05, 2015 at 08:44PM</t>
  </si>
  <si>
    <t>BTC-Reporter</t>
  </si>
  <si>
    <t>Mystery in Bitcoinland.... the disappearance of FriedCat</t>
  </si>
  <si>
    <t>http://www.btcreporter.com/2015/03/04/mystery-in-bitcoinland-the-disappearance-of-friedcat/</t>
  </si>
  <si>
    <t>http://www.reddit.com/r/Bitcoin/comments/2y0qe1/mystery_in_bitcoinland_the_disappearance_of/</t>
  </si>
  <si>
    <t>March 05, 2015 at 08:29PM</t>
  </si>
  <si>
    <t>danielfogg</t>
  </si>
  <si>
    <t>What Blockchain technology could mean for supply chain transparency</t>
  </si>
  <si>
    <t>http://youtu.be/o-ZDnwzse_4?t=40m29s</t>
  </si>
  <si>
    <t>http://www.reddit.com/r/Bitcoin/comments/2y0p2m/what_blockchain_technology_could_mean_for_supply/</t>
  </si>
  <si>
    <t>March 05, 2015 at 08:54PM</t>
  </si>
  <si>
    <t>coinspeaker</t>
  </si>
  <si>
    <t>http://www.coinspeaker.com/2015/03/04/utah-passes-bitcoin-bill-7387/</t>
  </si>
  <si>
    <t>http://www.reddit.com/r/Bitcoin/comments/2y0rdy/httpwwwcoinspeakercom20150304utahpassesbitcoinbill/</t>
  </si>
  <si>
    <t>March 05, 2015 at 09:23PM</t>
  </si>
  <si>
    <t>dellintelbitcoin</t>
  </si>
  <si>
    <t>Kraken prepares for margin trading and launches new design</t>
  </si>
  <si>
    <t>The new design is not up yet, but customers have been advised via email.here is a teaser http://i.imgur.com/eYvHXri.jpgHi x, We will be launching a new site design within the next few days and want to give you a brief preview of a few upcoming changes. First, you will notice that the new site mentions margin trading. This doesn’t mean that margin trading will be available when the new site first launches, but it does mean that margin trading will be available very soon. Second, as part of a simplified design, the monster ID will be removed from the login page. We know that a few of you are fond of your monsters, but overall the monster ID was causing more confusion than benefit for the majority or our clients. We hope you enjoy the new site design as much as we have enjoyed building it. We look forward to bringing you more improvements, features, and services in the near future. Thank you for choosing Kraken Bitcoin Exchange. The Kraken Teamwww.kraken.com</t>
  </si>
  <si>
    <t>http://www.reddit.com/r/Bitcoin/comments/2y0u9i/kraken_prepares_for_margin_trading_and_launches/</t>
  </si>
  <si>
    <t>March 05, 2015 at 09:15PM</t>
  </si>
  <si>
    <t>Ddraig</t>
  </si>
  <si>
    <t>Teen who wrote for Coinbrief arrested for giving material support to ISIS?</t>
  </si>
  <si>
    <t>http://www.washingtonpost.com/local/crime/northern-va-teen-thought-to-have-helped-man-join-islamic-state/2015/03/04/51c7ec34-c1e6-11e4-ad5c-3b8ce89f1b89_story.html</t>
  </si>
  <si>
    <t>http://www.reddit.com/r/Bitcoin/comments/2y0td8/teen_who_wrote_for_coinbrief_arrested_for_giving/</t>
  </si>
  <si>
    <t>March 05, 2015 at 09:11PM</t>
  </si>
  <si>
    <t>moral_agent</t>
  </si>
  <si>
    <t>How to create incentives for people to relay transactions broadcast over radio?</t>
  </si>
  <si>
    <t>Sam has some bitcoin and wants to send them to Rita. To protect Sam's privacy, he doesn't want to broadcast transaction over the internet, so Sam uses a CB or HAM radio to broadcast the transaction over the air.Using a fancy protocol trick (hand-wave hand-wave) Sam creates a transaction with the special property that a small fee will be "up for grabs" for whoever relays the transaction to the bitcoin network.Therefore, people have the incentive to set up computers to listen for these radio broadcasts, modify the transaction by adding their own address to receive the relay fee, and forwarding the modified transaction to the mining network.Obviously the original transaction should not be able to be reconstructed from the modified transaction, or miners would simply reassign the relay fee to themselves.Is this possible with the current protocol?</t>
  </si>
  <si>
    <t>http://www.reddit.com/r/Bitcoin/comments/2y0syc/how_to_create_incentives_for_people_to_relay/</t>
  </si>
  <si>
    <t>March 05, 2015 at 09:10PM</t>
  </si>
  <si>
    <t>tendimensions</t>
  </si>
  <si>
    <t>Why Greece (and any country) shouldn't make Bitcoin its national currency</t>
  </si>
  <si>
    <t>https://www.linkedin.com/pulse/why-greece-should-switch-bitcoin-wences-casares</t>
  </si>
  <si>
    <t>http://www.reddit.com/r/Bitcoin/comments/2y0svq/why_greece_and_any_country_shouldnt_make_bitcoin/</t>
  </si>
  <si>
    <t>March 05, 2015 at 09:09PM</t>
  </si>
  <si>
    <t>BitConsultant</t>
  </si>
  <si>
    <t>Bitcoin Education Fundraiser - Show your support and get a limited print Bitcoin t-shirt!</t>
  </si>
  <si>
    <t>https://www.bitconsultants.org/fundraiser</t>
  </si>
  <si>
    <t>http://www.reddit.com/r/Bitcoin/comments/2y0ss6/bitcoin_education_fundraiser_show_your_support/</t>
  </si>
  <si>
    <t>March 05, 2015 at 09:40PM</t>
  </si>
  <si>
    <t>kirizzel</t>
  </si>
  <si>
    <t>European Central Bank: Virtual currency schemes – a further analysis</t>
  </si>
  <si>
    <t>https://www.ecb.europa.eu/pub/pdf/other/virtualcurrencyschemesen.pdf</t>
  </si>
  <si>
    <t>http://www.reddit.com/r/Bitcoin/comments/2y0vx6/european_central_bank_virtual_currency_schemes_a/</t>
  </si>
  <si>
    <t>March 05, 2015 at 09:35PM</t>
  </si>
  <si>
    <t>adiiorio</t>
  </si>
  <si>
    <t>Andreas M. Antonopoulos is heading to MaRS</t>
  </si>
  <si>
    <t>http://www.prweb.com/releases/2015/03/prweb12563247.htm</t>
  </si>
  <si>
    <t>http://www.reddit.com/r/Bitcoin/comments/2y0ve6/andreas_m_antonopoulos_is_heading_to_mars/</t>
  </si>
  <si>
    <t>[deleted]</t>
  </si>
  <si>
    <t>Luke-jr put Tonal back on the Bitcoin Wiki's Units page</t>
  </si>
  <si>
    <t>https://en.bitcoin.it/wiki/Units#Table_of_all_units</t>
  </si>
  <si>
    <t>http://www.reddit.com/r/Bitcoin/comments/2y0vec/lukejr_put_tonal_back_on_the_bitcoin_wikis_units/</t>
  </si>
  <si>
    <t>March 05, 2015 at 09:31PM</t>
  </si>
  <si>
    <t>StraightFlush777</t>
  </si>
  <si>
    <t>My idea to really kickstart the bitcoin economy.</t>
  </si>
  <si>
    <t>I think the best thing that could happen to seriously stimulate the bitcoin economy at this time would be to integrate bitcoin in a top MMO. I mean a serious top MMO like WoW where you can only use bitcoin to buy and sell items. Each account could include a web wallet with 2FA.Why? I really believe a MMO would be a fun and cool way to introduce bitcoin and all his possibilities to a lot of new young people. Let's not forget the learning experience that would come with it. Buying, selling and moving value with bitcoins....AFAIK WoW was having like 10 millions players worldwide at his peek. Can you imagine the overall effect if Blizzard would have integrate bitcoin to his game at this time?I'm pretty sure there must be a way to convince one company behind the current top MMO to use bitcoin into his game economy. I think it would greatly benefit the overall bitcoin economy and could also enhanced the game appeal at the same time.Anyway, I'm obviously curious to know your thoughts on this idea.</t>
  </si>
  <si>
    <t>http://www.reddit.com/r/Bitcoin/comments/2y0v0t/my_idea_to_really_kickstart_the_bitcoin_economy/</t>
  </si>
  <si>
    <t>March 05, 2015 at 09:30PM</t>
  </si>
  <si>
    <t>Beatminer</t>
  </si>
  <si>
    <t>What if Satoshi were a woman?</t>
  </si>
  <si>
    <t>Got any ideas? Let's discuss what would happen.</t>
  </si>
  <si>
    <t>http://www.reddit.com/r/Bitcoin/comments/2y0uww/what_if_satoshi_were_a_woman/</t>
  </si>
  <si>
    <t>March 05, 2015 at 08:45PM</t>
  </si>
  <si>
    <t>First Annual Bitcoin Women’s Day is Coming this Sunday</t>
  </si>
  <si>
    <t>https://www.cryptocoinsnews.com/first-annual-bitcoin-womens-day-coming-sunday</t>
  </si>
  <si>
    <t>http://www.reddit.com/r/Bitcoin/comments/2y0qi7/first_annual_bitcoin_womens_day_is_coming_this/</t>
  </si>
  <si>
    <t>March 05, 2015 at 10:08PM</t>
  </si>
  <si>
    <t>Bitcoin Network Overloaded 4 mb of transactions waiting to enter a block which can be a maximum of 1 mb. As we speak the network is over loaded, what happens when you add another 10 million people if there is a bubble? Developers get your act together, and up the mbs!!!!</t>
  </si>
  <si>
    <t>http://www.reddit.com/r/Bitcoin/comments/2y0z5g/bitcoin_network_overloaded_4_mb_of_transactions/</t>
  </si>
  <si>
    <t>March 05, 2015 at 10:07PM</t>
  </si>
  <si>
    <t>ChiefExecutiveBrah</t>
  </si>
  <si>
    <t>When will Silbert's GBTC/BTCV start trading?</t>
  </si>
  <si>
    <t>Title</t>
  </si>
  <si>
    <t>http://www.reddit.com/r/Bitcoin/comments/2y0z1x/when_will_silberts_gbtcbtcv_start_trading/</t>
  </si>
  <si>
    <t>March 05, 2015 at 10:05PM</t>
  </si>
  <si>
    <t>okpay.com scam, the steal your money and documents !</t>
  </si>
  <si>
    <t>Ok... I don't know if their customer support sucks or they're a scam. Here goes my story:I've been a customer of theirs for about 2 years and had no issues, depositing and withdrawing. I don't recall the exact amount but maybe it was like 30.000 eur in total. I had 4500 USD in my account and tried to exchange it with a verified exchanger of theirs. Then things start to get interesting. Funds are locked. To clarify a few things before going further: source of funds is another verified exchanger of theirs that I have used since the start of m account I get an email from them stating that I need to get verified. I say ok. They want an additional document or a photo me with holding the ID in one hand and in the other the paper iwth my okpay account ( like a convict ). I give them the national health card that is an ID in Europe. They didn't like it ( without any reason ) stated and asked for a photo with my ID in hand, after they said it's an alternative to the additional ID. Well I insisted and said no it's not normal, but after giving them another document ( drive license ) they were not happy stating that it's fake. I asked them what they consider the next step. They said it's the picture with ID in hand. I did that in the end and they said it's not good either. Ok, I asked them again what is the next step and the said notarized documents. I asked them if that is all? They said this is the step for now with no other mentions. Presuming that the will pull another trick on me and ask for something extra I had them apostiled also, because I thought this is what they're going to ask next to complicate things even more. I apostiled and notarized the documents and now after receiving the documents, knowing they can't state these documents are fake because the can check the apostile number and I can complain against it they say it's not done in the right country. I can presume that it's caused by the okpay customer support miscommunication and it makes me think this because it took them 3 or 4 days to verify the documents and now after all this time they realize it's not done in the right country. It's either miscommunication in their departments with bad intention or clear intention of scamming customers. Furthermore when I asked them the company details to file an official complaint I got no answer. They asked me to send the documents in Cyprus, they operate from an UK company and I read on some other site the're registered in British Virgin Islands? Or maybe they're just located in Russia? Besides the money in my account I lost a lot of time and nerves and the fees of about 150 eur for notarization, apostilation and courier fees.Please excuse not very precise dates and amounts because I can't access my okpay.com account to see the figures and the chat with the customer support.Until now I can say okpay.com is a scam and has my funds locked for almost 1.5 months already and if you are a masochist you can try this company it will bring unknown pleasures...don't bother giving them any documents. not even getting apostilled documents made any difference. It's not enough I lost money in my account but I lost money on documents as well.Don't worry there's more. They don't even stick to their own terms and conditions. They share your information with 3rd parties, contrary to what they say. I was told that the documents are shared with the bank and it was the one that didn't approve but how can that be possible? I never sent a wire, received a wire and had no relationship with any bank. This sounds to me that the bank is a third party to me and it's against what they say:"Unless ordered by a ruling body of competent jurisdiction acceptable to Issuer, Issuer shall not reveal User’s contact or identifying information or transaction history to any third party." - so in my case the bank is a third party.A second update is that they now added one more country on the approved apostile and notarization list. Does this mean their terms and conditions are negotiable? At first there was no specific request, then only UK, now UK and Germany. Maybe more countries will be added soon? I'll keep you posted.Another proof of why not accepting my apostile because it's not issued in a certain country is illegal. Please refer to the http://www.hcch.net/upload/abc12e.pdf - Question 13 and you'll see it's not a legal reason of denying an apostile the fact that it's not issues in a certain country. This information is from an official site, the authority that handles apostiles worldwide.</t>
  </si>
  <si>
    <t>http://www.reddit.com/r/Bitcoin/comments/2y0yqm/okpaycom_scam_the_steal_your_money_and_documents/</t>
  </si>
  <si>
    <t>March 05, 2015 at 10:01PM</t>
  </si>
  <si>
    <t>totes-mcgotes-brotes</t>
  </si>
  <si>
    <t>Over the last 4 years transactions per day has went from 1,000 to 100,000 yet transactional fees per block has actually went down - despite the massive transaction increase. It's time to stop saying more transactions = more fees.</t>
  </si>
  <si>
    <t>Since the beginning of bitcoin, the amount of transactions per day has been exploding. In 2011 there was only a couple thousand transactions occurring per day. Now, in 2015, we routinely have days with well over 100,000 transactions. However, it's troubling to look at the amount of income miners earn via transactional fees. According to this chart while the amount of transactions per day has increased by orders of magnitude since 2011, the income miners earn from fees has actually remained the same. In fact, as you can see it actually went down during the last halving.I've been told numerous times in this forum that with more transactions comes more fees. However, this is just demonstrably not happening. My question is, as the halving occur, who is going to pay these miners? You may think that miners will just drop out and the network will equalize. However, let's do a thought experiment. Say it's 2020 and the price of bitcoin is the same as its at now. However, the block reward just decreased to ~6 bitcoins. Is it really going to be worth spending tens of thousands of dollars on electricity a month just to have a chance at 6 bitcoins? Will the network eventually reach a point where so many miners drop out that the security is at risk?I think we need to take a hard look at the situation here. ** 95.5% of miners revenue comes from subsidies.** Many people are relying on more transactions paying small amounts of fees to ween us off the subsidy. However, in the last 4 years that's proven to be wishful thinking. Something has to give, the halvings are going to come quicker than we think. Even if 2016 is not a problem, even if 2020 is not a problem, eventually it WILL be a problem. With each halving, it seems bitcoin draws closer and closer to a massive loss of hash power. It's time to rethink the fact that more transactions = more transactional fees. That's clearly the wrong way of looking at things, as evidenced by stagnated fees for the last 4 years.</t>
  </si>
  <si>
    <t>http://www.reddit.com/r/Bitcoin/comments/2y0y7y/over_the_last_4_years_transactions_per_day_has/</t>
  </si>
  <si>
    <t>March 05, 2015 at 09:55PM</t>
  </si>
  <si>
    <t>Do I get this wrong or do they auction the big chunks of Bitcoin always if the price was short before going through the roof?</t>
  </si>
  <si>
    <t>http://www.reddit.com/r/Bitcoin/comments/2y0xn9/do_i_get_this_wrong_or_do_they_auction_the_big/</t>
  </si>
  <si>
    <t>March 05, 2015 at 10:22PM</t>
  </si>
  <si>
    <t>yeh-nah-yeh</t>
  </si>
  <si>
    <t>Bitcoin Allows Me To Be The Change I Want To See In The World</t>
  </si>
  <si>
    <t>http://bitcoin-betting-guide.com/james-cannings-blog/bitcoin-allows-me-to-be-the-change-i-want-to-see-in-the-world/</t>
  </si>
  <si>
    <t>http://www.reddit.com/r/Bitcoin/comments/2y10sw/bitcoin_allows_me_to_be_the_change_i_want_to_see/</t>
  </si>
  <si>
    <t>March 05, 2015 at 10:18PM</t>
  </si>
  <si>
    <t>Malthus0</t>
  </si>
  <si>
    <t>George Selgin explains why the 'no backing' criticism of Bitcoin is wrong</t>
  </si>
  <si>
    <t>http://www.freebanking.org/2015/03/04/backing-shmacking/</t>
  </si>
  <si>
    <t>http://www.reddit.com/r/Bitcoin/comments/2y107y/george_selgin_explains_why_the_no_backing/</t>
  </si>
  <si>
    <t>March 05, 2015 at 10:47PM</t>
  </si>
  <si>
    <t>Lazarus89</t>
  </si>
  <si>
    <t>So I received a funny email yesterday from time2btc.com</t>
  </si>
  <si>
    <t>Time 2 earn Bitcoins office@time2btc.com 6:47 PM (12 hours ago)to me Hello,We are a small group of investors, programers and brokers which have dedicated their time to research and evelopment. We have developed an algorithm which allow us to safely invest at NO RISK in BITCOIN and other digital currencies through.If you want to earn some BTC fast and without hassle just check our website: http://time2btcDOTcom/?client=redacted@gmail.com You can chose from one of the below investment options and start earning TODAY:Multiply your BTC ....... x 2 ...... in 12 hours Multiply your BTC ....... x 4 ...... in 18 hours Multiply your BTC ....... x 10 ...... in 36 hours Multiply your BTC ....... x 25 ...... in 48 hours Multiply your BTC ....... x 50 ...... in 72 hoursDon't believe us ? check the return on investments we made so far: http://time2btcDOTcom/last-payments.html?client=redacted@gmail.comRegards, TIME2BTC TEAM-----BEGIN PGP PUBLIC KEY BLOCK----- Version: 2.6.2: Q3l0V186OBwPpfjIbVi0vLJlDs86svS8p4ZaVX7AotgDzpbBbkrxV0IpiGlB24ziYoiKcgaqzhUZwWqy6HVSyt7H0j8Sdy02M9CPgD5FKQv7CLvzjgiHAfeqpd9tB0le0NT6gPCRvXOYy9oIgwfGCkWRoWaPMlUCZDy6i0NENrtcrHKx3Q4v1RdfDeUfpEHf85bhWPLz74CoCcMwTHRKoVPRZAXf5vk4rmbd1NDYH5da8QwRnerBZ7jPy6Utr5nIipMa2fZAa2A8IWPV07nQ4wvstgMLc0jkfVl71ax12X0BKGnBDBhyXDRhJuSMk2XqN8nE8Kw1ymt8SGzm7HLVat2KNLmYD9eh8rM628Yrlhq4OQgMnSxnbqYP2bDvbHC9Ze6SdU9o1piF5phj7Fx8WlNOnh9oOCnEHjmK4mYVC7rymzHj54iRgWwt3wHHYVcv5p5ZBUL3R3r4sZdoTm6Z8sj1OQzDCBZxQVniFZcnSuhbjlp3xlTw -----END PGP PUBLIC KEY BLOCK-----Love how they misspelled programmers and development. Whatcha think? Should ref-fi my house and double down with time2btc? Lol. Scammers abound. Beware!</t>
  </si>
  <si>
    <t>http://www.reddit.com/r/Bitcoin/comments/2y13rp/so_i_received_a_funny_email_yesterday_from/</t>
  </si>
  <si>
    <t>March 05, 2015 at 10:40PM</t>
  </si>
  <si>
    <t>davotoula</t>
  </si>
  <si>
    <t>Guess who had a nibble at 234.1 EUR from this bad boy...</t>
  </si>
  <si>
    <t>http://i.imgur.com/Ezrg7fl.jpg</t>
  </si>
  <si>
    <t>http://www.reddit.com/r/Bitcoin/comments/2y12zp/guess_who_had_a_nibble_at_2341_eur_from_this_bad/</t>
  </si>
  <si>
    <t>March 05, 2015 at 11:50PM</t>
  </si>
  <si>
    <t>trezormalfunction</t>
  </si>
  <si>
    <t>TREZOR won't connect, I suspect it's microUSB input is damaged - after minimal careful use I thought they were supposed to be durable??</t>
  </si>
  <si>
    <t>After barely using my device after initially setting it up, the screen now flickers when connected via USB and will not be recognized by my PC.What do I do?</t>
  </si>
  <si>
    <t>http://www.reddit.com/r/Bitcoin/comments/2y1c2s/trezor_wont_connect_i_suspect_its_microusb_input/</t>
  </si>
  <si>
    <t>March 05, 2015 at 11:46PM</t>
  </si>
  <si>
    <t>Mobile Platform Idea</t>
  </si>
  <si>
    <t>Planning to develop a "Tinder" like app but for crypto. Figured this would be a great way to find people into bitcoin/altcoins in your area for trading/discussion and what not.What do you think?</t>
  </si>
  <si>
    <t>http://www.reddit.com/r/Bitcoin/comments/2y1bmp/mobile_platform_idea/</t>
  </si>
  <si>
    <t>March 05, 2015 at 11:38PM</t>
  </si>
  <si>
    <t>madmanmarzz</t>
  </si>
  <si>
    <t>Is it possible to learn who created a Bitcoin address?</t>
  </si>
  <si>
    <t>This is a fairly dumb question. Is it possible to determine the creator of a Bitcoin address from the address itself.For example: the address could be generated by Coinbase, or BTC-E, or Blockchain.info. If one had an address would it be possible to learn the creator?I am sure the answer is "no" but wanted to confirm.</t>
  </si>
  <si>
    <t>http://www.reddit.com/r/Bitcoin/comments/2y1agl/is_it_possible_to_learn_who_created_a_bitcoin/</t>
  </si>
  <si>
    <t>March 05, 2015 at 11:35PM</t>
  </si>
  <si>
    <t>DoubleYouSee23</t>
  </si>
  <si>
    <t>Conspiracy Corner!</t>
  </si>
  <si>
    <t>Got a weird idea about Bitcoin you'd like to share? Some personal pet theory that you may, or may not take too seriously? Some hitherto unknown knowledge about who, or dare I hint at what, created Bitcoin and for what dark porpoise? Does the world need to know the Truth? Well, enlighten us. (To an extent I want to keep this lightheated, but I am serious. What are some of those crazy idea that have popped into your head? If someone else theory happened to be correct what could that mean?)</t>
  </si>
  <si>
    <t>http://www.reddit.com/r/Bitcoin/comments/2y1a4h/conspiracy_corner/</t>
  </si>
  <si>
    <t>March 05, 2015 at 11:27PM</t>
  </si>
  <si>
    <t>http://www.reddit.com/r/Bitcoin/comments/2y18zb/bitcoin_education_fundraiser_show_your_support/</t>
  </si>
  <si>
    <t>March 05, 2015 at 11:23PM</t>
  </si>
  <si>
    <t>Some striking similarities between Bitcoin and God</t>
  </si>
  <si>
    <t>1. Lives in the cloud(s) 2. Loves everyone equally and unconditionally 3. Exists everywhere and nowhere at the same time 4. Performs miracles 5. Was invented by man I think we may all be witnessing the second coming. Or maybe even the first.</t>
  </si>
  <si>
    <t>http://www.reddit.com/r/Bitcoin/comments/2y18js/some_striking_similarities_between_bitcoin_and_god/</t>
  </si>
  <si>
    <t>March 05, 2015 at 11:17PM</t>
  </si>
  <si>
    <t>Japan’s New Crypto-Exchange Aims to Fill Mt.Gox Vacuum, Improve Bitcoin’s Image</t>
  </si>
  <si>
    <t>http://cointelegraph.com/news/113623/japans-new-crypto-exchange-aims-to-fill-mtgox-vacuum-improve-bitcoins-image</t>
  </si>
  <si>
    <t>http://www.reddit.com/r/Bitcoin/comments/2y17mk/japans_new_cryptoexchange_aims_to_fill_mtgox/</t>
  </si>
  <si>
    <t>March 05, 2015 at 11:16PM</t>
  </si>
  <si>
    <t>Research Tracks Bitcoin Mining from Hobby to Big Business</t>
  </si>
  <si>
    <t>http://www.coindesk.com/research-tracks-bitcoin-mining-growth-from-hobby-to-big-business/</t>
  </si>
  <si>
    <t>http://www.reddit.com/r/Bitcoin/comments/2y17hp/research_tracks_bitcoin_mining_from_hobby_to_big/</t>
  </si>
  <si>
    <t>March 05, 2015 at 11:12PM</t>
  </si>
  <si>
    <t>Our local Ronald McDonald House has launched a lighthouse crowdfunding campaign. It would be awesome to see it get funded.</t>
  </si>
  <si>
    <t>http://www.rmhcofalbany.org/news-events.cfm/articleid/84562</t>
  </si>
  <si>
    <t>http://www.reddit.com/r/Bitcoin/comments/2y16vs/our_local_ronald_mcdonald_house_has_launched_a/</t>
  </si>
  <si>
    <t>March 05, 2015 at 11:08PM</t>
  </si>
  <si>
    <t>i5o</t>
  </si>
  <si>
    <t>This is huge for bitcoin: Mercury, first fully decentralized exchange releases source code</t>
  </si>
  <si>
    <t>http://www.coinbuzz.com/2015/03/04/cant-touch-mercury-exchange/</t>
  </si>
  <si>
    <t>http://www.reddit.com/r/Bitcoin/comments/2y16ds/this_is_huge_for_bitcoin_mercury_first_fully/</t>
  </si>
  <si>
    <t>March 05, 2015 at 11:04PM</t>
  </si>
  <si>
    <t>Coin Brief Editor Arrested Over ISIS Link</t>
  </si>
  <si>
    <t>http://cointelegraph.com/news/113622/mar-5-digest-coin-brief-editor-arrested-over-isis-link-silk-road-btc-auction-begins-today</t>
  </si>
  <si>
    <t>http://www.reddit.com/r/Bitcoin/comments/2y15y0/coin_brief_editor_arrested_over_isis_link/</t>
  </si>
  <si>
    <t>March 05, 2015 at 10:54PM</t>
  </si>
  <si>
    <t>atleastimnotabanker</t>
  </si>
  <si>
    <t>College Humor spreads the word on Bitcoin</t>
  </si>
  <si>
    <t>https://www.facebook.com/video.php?v=10152692435662807</t>
  </si>
  <si>
    <t>http://www.reddit.com/r/Bitcoin/comments/2y14nv/college_humor_spreads_the_word_on_bitcoin/</t>
  </si>
  <si>
    <t>March 06, 2015 at 12:21AM</t>
  </si>
  <si>
    <t>Money &amp;amp; Tech: {New Bitcoin Trading Platform} Watch Full Video at MoneyandTech.com</t>
  </si>
  <si>
    <t>http://youtu.be/MzGOAQJ6_9o</t>
  </si>
  <si>
    <t>http://www.reddit.com/r/Bitcoin/comments/2y1gew/money_tech_new_bitcoin_trading_platform_watch/</t>
  </si>
  <si>
    <t>March 06, 2015 at 12:12AM</t>
  </si>
  <si>
    <t>afuture</t>
  </si>
  <si>
    <t>Pay bills with bitcoin</t>
  </si>
  <si>
    <t>http://blog.coin.co/2015/03/coin-cos-new-products-week-2-bitcoin-billpay/</t>
  </si>
  <si>
    <t>http://www.reddit.com/r/Bitcoin/comments/2y1f6j/pay_bills_with_bitcoin/</t>
  </si>
  <si>
    <t>March 06, 2015 at 12:11AM</t>
  </si>
  <si>
    <t>Is a decentralized bitcoin/fiat exchange possible?</t>
  </si>
  <si>
    <t>https://www.youtube.com/watch?v=tKQ214Ghdhw&amp;t=57</t>
  </si>
  <si>
    <t>http://www.reddit.com/r/Bitcoin/comments/2y1f15/is_a_decentralized_bitcoinfiat_exchange_possible/</t>
  </si>
  <si>
    <t>March 06, 2015 at 12:08AM</t>
  </si>
  <si>
    <t>Bitcoin &amp;amp; the Future of Payments ft. Andreas M. Antonopoulos - March 2015 Toronto, ON</t>
  </si>
  <si>
    <t>http://www.meetup.com/DEC_TECH/events/220935201/?gj=rcs.a&amp;a=co2.a_grp&amp;rv=rcs.a</t>
  </si>
  <si>
    <t>http://www.reddit.com/r/Bitcoin/comments/2y1ek1/bitcoin_the_future_of_payments_ft_andreas_m/</t>
  </si>
  <si>
    <t>March 06, 2015 at 12:05AM</t>
  </si>
  <si>
    <t>btcradio</t>
  </si>
  <si>
    <t>Any musicans or bands into Bitcoin ?</t>
  </si>
  <si>
    <t>Anyone who has a band , or has a following of music fans please get in touch with me. Want to try some new ways to to get your music out there with Bitcoin. Seems to be a under utilized method in doing so. Thanks!</t>
  </si>
  <si>
    <t>http://www.reddit.com/r/Bitcoin/comments/2y1e8j/any_musicans_or_bands_into_bitcoin/</t>
  </si>
  <si>
    <t>March 06, 2015 at 12:03AM</t>
  </si>
  <si>
    <t>Announcing the Bitcore Wallet Suite - BitPay</t>
  </si>
  <si>
    <t>http://blog.bitpay.com/2015/03/05/bitcore-wallet.html</t>
  </si>
  <si>
    <t>http://www.reddit.com/r/Bitcoin/comments/2y1dxa/announcing_the_bitcore_wallet_suite_bitpay/</t>
  </si>
  <si>
    <t>March 06, 2015 at 12:54AM</t>
  </si>
  <si>
    <t>Opinions about the wallet Bither?</t>
  </si>
  <si>
    <t>I couldn't find user reviews about this app, so I'd like to know if you guys got any experiences/ opinions you would like to share?It seems like a really useful app, it has a lot of great features like HDM/Hot/Cold wallets. Why does it have so few downloads?Android Store</t>
  </si>
  <si>
    <t>http://www.reddit.com/r/Bitcoin/comments/2y1kuf/opinions_about_the_wallet_bither/</t>
  </si>
  <si>
    <t>March 06, 2015 at 12:47AM</t>
  </si>
  <si>
    <t>Virtex Goes Offline Without Warning, Customers Lose Access to their Money</t>
  </si>
  <si>
    <t>http://bitcoinist.net/virtex-shuts-down-customers-lose-funds/</t>
  </si>
  <si>
    <t>http://www.reddit.com/r/Bitcoin/comments/2y1jyd/virtex_goes_offline_without_warning_customers/</t>
  </si>
  <si>
    <t>March 06, 2015 at 01:23AM</t>
  </si>
  <si>
    <t>SelfConcentrate</t>
  </si>
  <si>
    <t>Has somebody heard anything from Matt Miller?</t>
  </si>
  <si>
    <t>...just asking before putting on my tinfoil hat.</t>
  </si>
  <si>
    <t>http://www.reddit.com/r/Bitcoin/comments/2y1op5/has_somebody_heard_anything_from_matt_miller/</t>
  </si>
  <si>
    <t>March 06, 2015 at 01:19AM</t>
  </si>
  <si>
    <t>USAA is proud to be the first U.S. financial services organization to offer biometric logon to its members... Not bitcoin related, but very interesting considering that USAA is a major investor in Coinbase.</t>
  </si>
  <si>
    <t>https://www.usaa.com/inet/pages/enterprise_howto_biometrics_landing_mkt?EID=mkt_ent_esg_bio_M_0215-06&amp;akredirect=true</t>
  </si>
  <si>
    <t>http://www.reddit.com/r/Bitcoin/comments/2y1o3t/usaa_is_proud_to_be_the_first_us_financial/</t>
  </si>
  <si>
    <t>March 06, 2015 at 01:17AM</t>
  </si>
  <si>
    <t>Thoughts on kraken?</t>
  </si>
  <si>
    <t>What is kraken and what is the difference between it and coinbase? Which do you prefer? Thanks</t>
  </si>
  <si>
    <t>http://www.reddit.com/r/Bitcoin/comments/2y1nul/thoughts_on_kraken/</t>
  </si>
  <si>
    <t>March 06, 2015 at 01:16AM</t>
  </si>
  <si>
    <t>VanquishAudio</t>
  </si>
  <si>
    <t>Trying to sign my boss up with Bitpay at a major restaurant in Staten Island and getting 500 internal server errors at the signup page. Wtf is going on!</t>
  </si>
  <si>
    <t>This is great timing, I'm looking like a fool. Anyone have any idea what's happening over there?</t>
  </si>
  <si>
    <t>http://www.reddit.com/r/Bitcoin/comments/2y1nmt/trying_to_sign_my_boss_up_with_bitpay_at_a_major/</t>
  </si>
  <si>
    <t>March 06, 2015 at 01:15AM</t>
  </si>
  <si>
    <t>Odelay</t>
  </si>
  <si>
    <t>ELI5: What does it mean when your node relays a transaction?</t>
  </si>
  <si>
    <t>So mines process a optional group of transactions when they find a block and take the fees associated with the transactions. So what exactly is relaying a transaction and why is it associated with your IP. Is this the first node that verified that the new block is accurate?</t>
  </si>
  <si>
    <t>http://www.reddit.com/r/Bitcoin/comments/2y1nhg/eli5_what_does_it_mean_when_your_node_relays_a/</t>
  </si>
  <si>
    <t>March 06, 2015 at 01:14AM</t>
  </si>
  <si>
    <t>Falling price manipultions</t>
  </si>
  <si>
    <t>So how much does the current downtrend coincide with the U.S. Marshals auction? Curious as to others thoughts.</t>
  </si>
  <si>
    <t>http://www.reddit.com/r/Bitcoin/comments/2y1ndq/falling_price_manipultions/</t>
  </si>
  <si>
    <t>March 06, 2015 at 01:10AM</t>
  </si>
  <si>
    <t>Bitcoin World Tour - California</t>
  </si>
  <si>
    <t>https://www.youtube.com/watch?v=KYFhcBEzxGQ&amp;feature=em-uploademail</t>
  </si>
  <si>
    <t>http://www.reddit.com/r/Bitcoin/comments/2y1mw8/bitcoin_world_tour_california/</t>
  </si>
  <si>
    <t>March 06, 2015 at 01:08AM</t>
  </si>
  <si>
    <t>miscreanity</t>
  </si>
  <si>
    <t>Mercury - Decentralized exchange</t>
  </si>
  <si>
    <t>http://mercuryex.com</t>
  </si>
  <si>
    <t>http://www.reddit.com/r/Bitcoin/comments/2y1mla/mercury_decentralized_exchange/</t>
  </si>
  <si>
    <t>March 06, 2015 at 01:04AM</t>
  </si>
  <si>
    <t>anon-64</t>
  </si>
  <si>
    <t>Advice for an essay</t>
  </si>
  <si>
    <t>Hi, I am going to be writing an essay on whether digital currency is viable and has a future. I was wondering if this subreddit could give me any interesting pointers or pieces of information that could help.Thanks</t>
  </si>
  <si>
    <t>http://www.reddit.com/r/Bitcoin/comments/2y1m53/advice_for_an_essay/</t>
  </si>
  <si>
    <t>March 06, 2015 at 01:01AM</t>
  </si>
  <si>
    <t>bitcoinexperto</t>
  </si>
  <si>
    <t>Somewhat positive Bitcoin article appears in the homepage of the most visited newspaper website in Mexico</t>
  </si>
  <si>
    <t>http://www.eluniversal.com.mx/noticias.html</t>
  </si>
  <si>
    <t>http://www.reddit.com/r/Bitcoin/comments/2y1lpl/somewhat_positive_bitcoin_article_appears_in_the/</t>
  </si>
  <si>
    <t>March 06, 2015 at 12:57AM</t>
  </si>
  <si>
    <t>jalgroy</t>
  </si>
  <si>
    <t>Trouble signing transaction with electrum</t>
  </si>
  <si>
    <t>I have electrum on an airgapped laptop, and a watch-only version of the same wallet on my online computer. Previously I have had no trouble creating transactions on my online machine and signing them on the offline one, but it seems like electrum wont sign it properly now.I have v1.9.8 on the offline machine, and 2.0 on the online one. The offline machine says it signed it successfully, but when I import it, 2.0 tells me it's an unsigned tx. I also imported it in electrum 1.9.7 on a mac, and there it told me it was signed, but gave me an error when I tried broadcasting it. I also tried to broadcast it here, but I just get the message "OP_EQUALVERIFY: non-equal data".The output in this decode tool looks normal to me as well.Here is the raw tx electrum claims to have signed:0100000001d1ec18bc9b37272f7f34c0d485adc3e0cf57ef6db3b1f6095e452dc311fba95f000000004801ff45fe1cd1de4a8e604a9def81c7f7930c2b688e1468a1f907d91c17da737e442a31cfbf587fb7f0e4a85a0eb999793c554f8889f209feb8af5dd2c95edf8bdc54447400000100ffffffff027c2e3f02000000001976a914958a847b0b3cffa226170ce6dc52a1253423dca988ac80e65b01000000001976a91427eb6e904e5a0a11b3054cb78afd4fea4c622ad588ac000000000100000001d1ec18bc9b37272f7f34c0d485adc3e0cf57ef6db3b1f6095e452dc311fba95f000000004801ff45fe1cd1de4a8e604a9def81c7f7930c2b688e1468a1f907d91c17da737e442a31cfbf587fb7f0e4a85a0eb999793c554f8889f209feb8af5dd2c95edf8bdc54447400000100ffffffff027c2e3f02000000001976a914958a847b0b3cffa226170ce6dc52a1253423dca988ac80e65b01000000001976a91427eb6e904e5a0a11b3054cb78afd4fea4c622ad588ac00000000Edit: When I ask for the seed electrum prompts me for a password, so the problem is the wallet is encrypted as I suspected. But why does it not prompt me for a password when signing a tx?</t>
  </si>
  <si>
    <t>http://www.reddit.com/r/Bitcoin/comments/2y1l78/trouble_signing_transaction_with_electrum/</t>
  </si>
  <si>
    <t>March 06, 2015 at 12:56AM</t>
  </si>
  <si>
    <t>chriswen</t>
  </si>
  <si>
    <t>U.S. begins auction for 50,000 bitcoins</t>
  </si>
  <si>
    <t>http://www.reuters.com/article/2015/03/05/us-bitcoin-auction-idUSKBN0M11WJ20150305</t>
  </si>
  <si>
    <t>http://www.reddit.com/r/Bitcoin/comments/2y1l2a/us_begins_auction_for_50000_bitcoins/</t>
  </si>
  <si>
    <t>TinyPenisBigBalls</t>
  </si>
  <si>
    <t>Buy code at store and get coins from code. Can't find the website please help.</t>
  </si>
  <si>
    <t>Hey everyone I recently found a website that will allow me to put my zip code in and it comes up with a list of places that will sell me a code that I type into a website n get my coins. There were no fees for new customers and then it was only 1% fee and it's market value as well. Any help finding it please.</t>
  </si>
  <si>
    <t>http://www.reddit.com/r/Bitcoin/comments/2y1kw7/buy_code_at_store_and_get_coins_from_code_cant/</t>
  </si>
  <si>
    <t>I couldn't find user reviews about this app, so I'd like to know if you guys got any experiences/ opinions you would like to share?It seems like a really useful app, it has a lot of great features like HDM/Hot/Cold wallets. Why does it have so few downloads?Android StoreAppstore</t>
  </si>
  <si>
    <t>March 06, 2015 at 02:01AM</t>
  </si>
  <si>
    <t>seajayford</t>
  </si>
  <si>
    <t>BTC Price Will Drop</t>
  </si>
  <si>
    <t>The BTC price is going to drop. The players purchasing these government auctions are doing so in order to short.Look at the bitcoin charts for what happened after the 7/11/14 auction (price dropped about 50% in the consecutive 3 months) and the 12/4/14 auction (price dropped about 50% in the following month).I expect to see BTC at 130-160 in less than a month =( I hope I'm wrong for all those brave pioneers investing in this technology. We humans, after all, are pattern seeking creatures and the "patterns" I have identified could be nothing at all...</t>
  </si>
  <si>
    <t>http://www.reddit.com/r/Bitcoin/comments/2y1tsx/btc_price_will_drop/</t>
  </si>
  <si>
    <t>March 06, 2015 at 02:00AM</t>
  </si>
  <si>
    <t>How to Prove Bitcoin Assets for Home Loan Approval Process</t>
  </si>
  <si>
    <t>Having a hard time this early in the game "proving" to a lending broker that I have assets held in Bitcoin. I need to show as many of my assets as possible so I can get approved for a higher home loan.To make it more difficult, I have all my coins split up into tons of paper wallets in tiny amounts, cold storage, offline, which I will not touch for 5-10 years.There aren't really any industry-standard methods for proving such holdings as far as I know. What do you guys recommend since we have to get creative?I have a document with all my public key addresses and balances, but I have written that up myself. They're not even sure what they need from me, when I ask them.Anyone want to start a business? Make one that enables people to generate official legal reports that are recognized as legitimate for situations like this. :)Thanks!</t>
  </si>
  <si>
    <t>http://www.reddit.com/r/Bitcoin/comments/2y1tsl/how_to_prove_bitcoin_assets_for_home_loan/</t>
  </si>
  <si>
    <t>March 06, 2015 at 01:57AM</t>
  </si>
  <si>
    <t>Softcard to shut down March 31st, shifts focus to Google Wallet</t>
  </si>
  <si>
    <t>http://www.androidauthority.com/softcard-shut-down-march-31st-592918/</t>
  </si>
  <si>
    <t>http://www.reddit.com/r/Bitcoin/comments/2y1t7c/softcard_to_shut_down_march_31st_shifts_focus_to/</t>
  </si>
  <si>
    <t>March 06, 2015 at 01:55AM</t>
  </si>
  <si>
    <t>My post on BitPay's Bitcore Wallet Suite was hidden</t>
  </si>
  <si>
    <t>http://www.reddit.com/r/Bitcoin/comments/2y1dxa/announcing_the_bitcore_wallet_suite_bitpay/Why would this be hidden?</t>
  </si>
  <si>
    <t>http://www.reddit.com/r/Bitcoin/comments/2y1szf/my_post_on_bitpays_bitcore_wallet_suite_was_hidden/</t>
  </si>
  <si>
    <t>Watch IHB's Vine "Global #Bitcoin Index™"</t>
  </si>
  <si>
    <t>https://vine.co/v/O0VDlEuPQ65</t>
  </si>
  <si>
    <t>http://www.reddit.com/r/Bitcoin/comments/2y1sxp/watch_ihbs_vine_global_bitcoin_index/</t>
  </si>
  <si>
    <t>March 06, 2015 at 01:53AM</t>
  </si>
  <si>
    <t>BitcoinsInVegas</t>
  </si>
  <si>
    <t>The Robocoin ATM at The D Casino and Hotel in Las Vegas has been replaced. It's now fully operational with a promise from management to keep it stocked and ready to service you.</t>
  </si>
  <si>
    <t>(replaced with a BitAccess BTM)The D Hotel and Casino is the largest/most prominent entity in Vegas that supports Bitcoin. Pay for rooms and dining (even drinks via the gift shop) with bitcoin.If you're ever in town, swing by "The Long Bar" and have a bitcoin chat with the owner Derek Stevens. He's usually around in the evenings socializing with his patrons.</t>
  </si>
  <si>
    <t>http://www.reddit.com/r/Bitcoin/comments/2y1ss2/the_robocoin_atm_at_the_d_casino_and_hotel_in_las/</t>
  </si>
  <si>
    <t>March 06, 2015 at 01:42AM</t>
  </si>
  <si>
    <t>BTC_Egypt</t>
  </si>
  <si>
    <t>Killer App for bitcoin True?!</t>
  </si>
  <si>
    <t>Hello, What about a Changetip for Mobile numbers.. you want to send money to John and have his mobile no on your contacts on your cell phone. all you do is select it with the app and Click send ..If he doesn't have The app already installed then an sms get sent to his number with the Notification that Mobile No"020120 whatever" would like to send you $$ through bitcoin and you need to install the app to be able to receive your $$.. anyway just like changetip + bitcoin wallet for android. App that use service of sms to send and receive with low fees that cover the sms price and another fee for service, and an internet connection.. or i can also think about it as if we can make somthing like that with no need to rely on a centralized service to do it.. bitcoin wallet for android app that simply send bitcoins regarding mobile numbers.. and use paid SMS service on Your local Network.. all it send is instructions through sms . I believe this is what Future waits from US! and then you can say bye to western union and whatever else.</t>
  </si>
  <si>
    <t>http://www.reddit.com/r/Bitcoin/comments/2y1rab/killer_app_for_bitcoin_true/</t>
  </si>
  <si>
    <t>March 06, 2015 at 01:36AM</t>
  </si>
  <si>
    <t>Seisouhen</t>
  </si>
  <si>
    <t>I used to be mad, but now I just laugh,</t>
  </si>
  <si>
    <t>at the naysayers of bitcoin who have no idea what it’s about, to the ones calling it a scam or ponzi scheme. Such words used to anger me, but now I simply laugh at them. When you understand the angle they are coming from, they are simply holding fast to a dying financial system, which has proven time and time again to fail. They don’t see the beauty of that which is bitcoin they rather settle for the norm, since it’s what they have known for decades. I mean you are in full control of your money, not some hidden body that regulates and virtually prints value. We determine its value.However I don’t just simply laugh at them, but to the ones who are willing to sit and listen I seek to inform them of the beauty of bitcoin, then it’s up to them to decide.So I just keep calm and continue using bitcoin. When you think about it, they have drunk form the koolaid of the mainstream so it’s not surprising when they are adverse to change.</t>
  </si>
  <si>
    <t>http://www.reddit.com/r/Bitcoin/comments/2y1qgl/i_used_to_be_mad_but_now_i_just_laugh/</t>
  </si>
  <si>
    <t>March 06, 2015 at 01:29AM</t>
  </si>
  <si>
    <t>Trustless Bitcoin Exchange Mercury Launches</t>
  </si>
  <si>
    <t>http://mercuryex.comhttp://www.coinbuzz.com/2015/03/04/cant-touch-mercury-exchange/Trades happen entirely on the blockchain, with no risk of the exchange getting hacked or greedy exchange operators running off with your money. Your private keys are only stored on your computer.When making trades, your wallet will use the Mercury Order Book service to find bid or ask offers opened by other traders. This service is centralized, but it is never involved in the actual transfer of funds so it doesn't require any trust.</t>
  </si>
  <si>
    <t>http://www.reddit.com/r/Bitcoin/comments/2y1phg/trustless_bitcoin_exchange_mercury_launches/</t>
  </si>
  <si>
    <t>March 06, 2015 at 02:41AM</t>
  </si>
  <si>
    <t>NSFW: #Bitcoin and the Reserve bank of India</t>
  </si>
  <si>
    <t>https://twitter.com/IHaveBitcoins/status/573568079839432705</t>
  </si>
  <si>
    <t>http://www.reddit.com/r/Bitcoin/comments/2y1zbf/nsfw_bitcoin_and_the_reserve_bank_of_india/</t>
  </si>
  <si>
    <t>March 06, 2015 at 02:36AM</t>
  </si>
  <si>
    <t>mickeybob</t>
  </si>
  <si>
    <t>Bitcoin not the only volatile currency: Draghi's devalued the Euro over 20% in 6 months...How much further?</t>
  </si>
  <si>
    <t>http://www.zerohedge.com/news/2015-03-05/eurusd-hits-109-handle-lowest-sept-2003</t>
  </si>
  <si>
    <t>http://www.reddit.com/r/Bitcoin/comments/2y1yox/bitcoin_not_the_only_volatile_currency_draghis/</t>
  </si>
  <si>
    <t>DigitalCurrencyStore</t>
  </si>
  <si>
    <t>Get 0.05 BTC for FREE! - It takes just 20 seconds.</t>
  </si>
  <si>
    <t>Get 0.05 BTC for FREE! Simply join SecretEscapes for free - it takes just 20 seconds!Then comment below.</t>
  </si>
  <si>
    <t>http://www.reddit.com/r/Bitcoin/comments/2y1ynu/get_005_btc_for_free_it_takes_just_20_seconds/</t>
  </si>
  <si>
    <t>March 06, 2015 at 02:28AM</t>
  </si>
  <si>
    <t>Capitalism Needs Cryptocurrencies</t>
  </si>
  <si>
    <t>http://ablogaboutnothinginparticular.com/?p=3712</t>
  </si>
  <si>
    <t>http://www.reddit.com/r/Bitcoin/comments/2y1xlu/capitalism_needs_cryptocurrencies/</t>
  </si>
  <si>
    <t>March 06, 2015 at 02:22AM</t>
  </si>
  <si>
    <t>samalter</t>
  </si>
  <si>
    <t>Just had Girl Scout Cookies delivered in 5 minutes via SpoonRocket, paid for with Bitcoin. The Future is Here!</t>
  </si>
  <si>
    <t>https://twitter.com/samalter/status/573562556754739200</t>
  </si>
  <si>
    <t>http://www.reddit.com/r/Bitcoin/comments/2y1wp8/just_had_girl_scout_cookies_delivered_in_5/</t>
  </si>
  <si>
    <t>March 06, 2015 at 02:09AM</t>
  </si>
  <si>
    <t>felipefresh</t>
  </si>
  <si>
    <t>You can order Girl Scout Cookies with Bitcoin on SpoonRocket</t>
  </si>
  <si>
    <t>https://www.spoonrocket.com/</t>
  </si>
  <si>
    <t>http://www.reddit.com/r/Bitcoin/comments/2y1uxp/you_can_order_girl_scout_cookies_with_bitcoin_on/</t>
  </si>
  <si>
    <t>March 06, 2015 at 02:06AM</t>
  </si>
  <si>
    <t>starsoccer9</t>
  </si>
  <si>
    <t>What are some security practices you do in order to ensure your bitcoin remains safe? - ZapChain response by brennen of clef</t>
  </si>
  <si>
    <t>https://www.zapchain.com/a/50SCzIpPOU</t>
  </si>
  <si>
    <t>http://www.reddit.com/r/Bitcoin/comments/2y1ulo/what_are_some_security_practices_you_do_in_order/</t>
  </si>
  <si>
    <t>March 06, 2015 at 02:04AM</t>
  </si>
  <si>
    <t>Smoke for My Glaucoma - BITCOIN @bitcoinsmusic</t>
  </si>
  <si>
    <t>https://www.youtube.com/watch?v=Xpw7b-zsnKw</t>
  </si>
  <si>
    <t>http://www.reddit.com/r/Bitcoin/comments/2y1u8p/smoke_for_my_glaucoma_bitcoin_bitcoinsmusic/</t>
  </si>
  <si>
    <t>March 06, 2015 at 03:14AM</t>
  </si>
  <si>
    <t>csingel</t>
  </si>
  <si>
    <t>Does smart property implementation kill bitcoin's price?</t>
  </si>
  <si>
    <t>Say I'm a Bank. I want trustless, decentralized, cheap, instant money transfers. But I don't want to be dependent on the price of bitcoin itself. Why can't I issue a one satoshi transaction with a signed message saying "IOU $1M USD from Bank." If the end user wants a coffee, they can send that satoshi back to Bank with a message "please return to me $999,995 and send $5 to Starbucks."This has cost everyone two satoshis and a handful of transactions fees, without requiring sending large amounts of bitcoin. Obviously this requires a centralized bank with assets you can trust, but why wouldn't Bank do this? They can purchase a handful of bitcoins to cover millions of satoshi creations, and only buy more to cover the transaction costs.I think the bank would have obvious AML/KYC limitations, but from a technical standpoint, am I missing something?</t>
  </si>
  <si>
    <t>http://www.reddit.com/r/Bitcoin/comments/2y23zr/does_smart_property_implementation_kill_bitcoins/</t>
  </si>
  <si>
    <t>March 06, 2015 at 03:08AM</t>
  </si>
  <si>
    <t>Jachoshi</t>
  </si>
  <si>
    <t>Bitcoin Remittance Company Abra Wins Launch Festival</t>
  </si>
  <si>
    <t>https://www.youtube.com/watch?v=jxQPTNwbNAI&amp;t=6h23m30s</t>
  </si>
  <si>
    <t>http://www.reddit.com/r/Bitcoin/comments/2y233g/bitcoin_remittance_company_abra_wins_launch/</t>
  </si>
  <si>
    <t>March 06, 2015 at 03:07AM</t>
  </si>
  <si>
    <t>Are we reaching a point where not speculation but demand from usage is having the more significant effect on price?</t>
  </si>
  <si>
    <t>Frankly, every time I heard of a coffee shop accepting BTC, I was overcome by yawns. The real demand will come from remittance services and other big stuff. These companies will drive the price up because they need BTC to perform the basic functions of their businesses. Contrast this to fiat where demand results in creation of more fiat.</t>
  </si>
  <si>
    <t>http://www.reddit.com/r/Bitcoin/comments/2y22yq/are_we_reaching_a_point_where_not_speculation_but/</t>
  </si>
  <si>
    <t>March 06, 2015 at 03:06AM</t>
  </si>
  <si>
    <t>bitty-bit</t>
  </si>
  <si>
    <t>would this make my bitcoin payments anonymous?</t>
  </si>
  <si>
    <t>Hey guys, I want to make an anonymous bitcoin payment and I would like to know if VPN services like cyberghost can help with this. I plan to create a new wallet on my electrum while running cyberghost at the background, order some btc from local bitcoins into that new wallet and then pay through the wallet. Is this enough to make my payments anonymous ? Also why wouldn't my electrum connect through a VPN service ? it keeps showing the status as "not connected". I would really appreciate some advise. Thanks in advance</t>
  </si>
  <si>
    <t>http://www.reddit.com/r/Bitcoin/comments/2y22qw/would_this_make_my_bitcoin_payments_anonymous/</t>
  </si>
  <si>
    <t>March 06, 2015 at 03:02AM</t>
  </si>
  <si>
    <t>aquentin</t>
  </si>
  <si>
    <t>Bidders in Third Silk Road Bitcoin Auction</t>
  </si>
  <si>
    <t>http://www.bloomberg.com/news/articles/2015-03-05/secondmarket-among-bidders-in-third-silk-road-bitcoin-auction</t>
  </si>
  <si>
    <t>http://www.reddit.com/r/Bitcoin/comments/2y225q/bidders_in_third_silk_road_bitcoin_auction/</t>
  </si>
  <si>
    <t>March 06, 2015 at 02:53AM</t>
  </si>
  <si>
    <t>roidragequit</t>
  </si>
  <si>
    <t>Finally found a valid use case for Bitcoin (it's warez-related) Unfortunately, buying small amounts of 'coin sucks</t>
  </si>
  <si>
    <t>I can either sign up for an exchange sketchier than all hell and probably have my bank info stolen for a $5 coin purchase, or hunt down the one localbitcoins user within 100 miles and spend $20 in gas going to make the purchaseSo much for that, and since Paypal isn't accepted by the merchant I guess I have to figure out WebMoney</t>
  </si>
  <si>
    <t>http://www.reddit.com/r/Bitcoin/comments/2y210h/finally_found_a_valid_use_case_for_bitcoin_its/</t>
  </si>
  <si>
    <t>March 06, 2015 at 02:52AM</t>
  </si>
  <si>
    <t>Jesus Would Have Loved Bitcoin</t>
  </si>
  <si>
    <t>https://medium.com/@TheAlexGalaxy/jesus-would-have-loved-bitcoin-bd0f0f885d8</t>
  </si>
  <si>
    <t>http://www.reddit.com/r/Bitcoin/comments/2y20ut/jesus_would_have_loved_bitcoin/</t>
  </si>
  <si>
    <t>March 06, 2015 at 02:49AM</t>
  </si>
  <si>
    <t>oerwouter</t>
  </si>
  <si>
    <t>In ten minutes (8 pm GMT / 3 pm EST) live cast with Trace Mayer interviewed by Paul Buitink with Q&amp;amp;A</t>
  </si>
  <si>
    <t>https://plus.google.com/events/cnrcq0t3ei8iint9q3nhaf64tn0</t>
  </si>
  <si>
    <t>http://www.reddit.com/r/Bitcoin/comments/2y20if/in_ten_minutes_8_pm_gmt_3_pm_est_live_cast_with/</t>
  </si>
  <si>
    <t>March 06, 2015 at 03:36AM</t>
  </si>
  <si>
    <t>Why We Started Abra</t>
  </si>
  <si>
    <t>http://rre.com/blog/90-why-we-started-abra</t>
  </si>
  <si>
    <t>http://www.reddit.com/r/Bitcoin/comments/2y26x3/why_we_started_abra/</t>
  </si>
  <si>
    <t>March 06, 2015 at 03:28AM</t>
  </si>
  <si>
    <t>Nobody Buys Art With Bitcoin</t>
  </si>
  <si>
    <t>http://observer.com/2015/03/nobody-buys-art-with-bitcoin/</t>
  </si>
  <si>
    <t>http://www.reddit.com/r/Bitcoin/comments/2y25tp/nobody_buys_art_with_bitcoin/</t>
  </si>
  <si>
    <t>March 06, 2015 at 03:21AM</t>
  </si>
  <si>
    <t>Decentral Talk Live with guest Connie Gallippi of the BitGive Foundation discusses the social value of bitcoin on a global scale. (decentral.tv)</t>
  </si>
  <si>
    <t>http://www.youtube.com/attribution_link?a=-7CDnJNd8oU&amp;u=%2Fwatch%3Fv%3DNsatqEd3QsM%26feature%3Dshare</t>
  </si>
  <si>
    <t>http://www.reddit.com/r/Bitcoin/comments/2y24wi/decentral_talk_live_with_guest_connie_gallippi_of/</t>
  </si>
  <si>
    <t>maximumcoinage</t>
  </si>
  <si>
    <t>P2Pool on 9 Gh/s</t>
  </si>
  <si>
    <t>hi, I'm a hobby miner. my total hashpower is 9 Gh/s and I've just made the switch to P2Pool. will I ever receive a payout? the way I understand it I won't because the variance is too high for my podunk nintendo mining system. is this right? I would stay with P2Pool is there's a even small payout every once in a while.I don't want to go back to another pool. I feel like P2Pool makes me a better person.</t>
  </si>
  <si>
    <t>http://www.reddit.com/r/Bitcoin/comments/2y24u8/p2pool_on_9_ghs/</t>
  </si>
  <si>
    <t>March 06, 2015 at 03:20AM</t>
  </si>
  <si>
    <t>raithe1337</t>
  </si>
  <si>
    <t>"Bitcoin and like crypto currencies have been officially recognized as lawful virtual commodities" in China</t>
  </si>
  <si>
    <t>https://twitter.com/btcchina/status/573574299455455234</t>
  </si>
  <si>
    <t>http://www.reddit.com/r/Bitcoin/comments/2y24s2/bitcoin_and_like_crypto_currencies_have_been/</t>
  </si>
  <si>
    <t>March 06, 2015 at 03:17AM</t>
  </si>
  <si>
    <t>AnnHashaway</t>
  </si>
  <si>
    <t>Long time hoarder, first time user. I highly recommend you do the same if you haven't yet.</t>
  </si>
  <si>
    <t>I have been buying bitcoin for over 2 years now, and helping family and friends do the same. Everything went into cold storage.Today I needed to pay for a web-based service I use every month. They do not store your financial information, so you have to re-buy your service continuously. Not the end of the world, but still a little inconvenient.I finally decided to put my money where my mouth is, loaded up a hot wallet, and paid for the service with bitcoin. It was so easy, it felt like I did it wrong.I immediately put more in my hot wallet, and now am on board for purchases whenever I can.I have known the ins and outs of this stuff for a long time, but never took the plunge into actual use. All it took was this one time of seeing not only how easy it is, but also how much more efficient it can be. (As long as your btc is already in your wallet and ready for use.)One more convert from speculator to user. I suggest you give it a try as well.</t>
  </si>
  <si>
    <t>http://www.reddit.com/r/Bitcoin/comments/2y24cy/long_time_hoarder_first_time_user_i_highly/</t>
  </si>
  <si>
    <t>March 06, 2015 at 03:55AM</t>
  </si>
  <si>
    <t>Money &amp;amp; Tech's Weekly News Update: Bitcoin Investment Trust Approved By FINRA, California Proposes Its Own BitLicense, &amp;amp; the Net Remains Neutral</t>
  </si>
  <si>
    <t>http://moneyandtech.com/March-5-news-update/</t>
  </si>
  <si>
    <t>http://www.reddit.com/r/Bitcoin/comments/2y29j5/money_techs_weekly_news_update_bitcoin_investment/</t>
  </si>
  <si>
    <t>March 06, 2015 at 03:53AM</t>
  </si>
  <si>
    <t>itjeff</t>
  </si>
  <si>
    <t>The US Marshals Service (USMS) has announced that 14 bidders participated in today's auction of 50,000 BTC, worth $13.4m at press time, placing 34 bids over the course of the six-hour event.</t>
  </si>
  <si>
    <t>http://coinde.sk/1EqVxuM</t>
  </si>
  <si>
    <t>http://www.reddit.com/r/Bitcoin/comments/2y296o/the_us_marshals_service_usms_has_announced_that/</t>
  </si>
  <si>
    <t>March 06, 2015 at 03:49AM</t>
  </si>
  <si>
    <t>(Sci-Fi Poetry) entitled "The Electric Renaissance." Spent 40 nights in a row writing it. I only accept Bitcoins. If you enjoy only then feel free. Free to download also(PDF).</t>
  </si>
  <si>
    <t>http://www.electricrenaissance.com</t>
  </si>
  <si>
    <t>http://www.reddit.com/r/Bitcoin/comments/2y28ql/scifi_poetry_entitled_the_electric_renaissance/</t>
  </si>
  <si>
    <t>MarcusMadSkillz</t>
  </si>
  <si>
    <t>Cryptocurrency Technology Set to Shake Up Correspondent Banking</t>
  </si>
  <si>
    <t>http://www.americanbanker.com/news/bank-technology/cryptocurrency-technology-set-to-shake-up-correspondent-banking-1073084-1.html</t>
  </si>
  <si>
    <t>http://www.reddit.com/r/Bitcoin/comments/2y28qj/cryptocurrency_technology_set_to_shake_up/</t>
  </si>
  <si>
    <t>Directors hunted in alleged HK$75m Hong Kong bitcoin investment scam</t>
  </si>
  <si>
    <t>http://www.scmp.com/news/hong-kong/article/1730375/directors-hunted-alleged-hk75m-hong-kong-bitcoin-investment-scam</t>
  </si>
  <si>
    <t>http://www.reddit.com/r/Bitcoin/comments/2y28nl/directors_hunted_in_alleged_hk75m_hong_kong/</t>
  </si>
  <si>
    <t>March 06, 2015 at 04:23AM</t>
  </si>
  <si>
    <t>CCEDK, the biggest NBT exchange, said "NBT has a weak position and no value overall in comparison to e.g. BTC"</t>
  </si>
  <si>
    <t>https://discuss.nubits.com/t/ccedk-withdrawals-impaired/</t>
  </si>
  <si>
    <t>http://www.reddit.com/r/Bitcoin/comments/2y2dgh/ccedk_the_biggest_nbt_exchange_said_nbt_has_a/</t>
  </si>
  <si>
    <t>March 06, 2015 at 04:22AM</t>
  </si>
  <si>
    <t>James Angel from Georgetown University thinks Bitcoin will end up like the Esperanto Language that never took off. Let's prove him wrong!</t>
  </si>
  <si>
    <t>https://www.youtube.com/watch?v=Ee5GMqMSMzM</t>
  </si>
  <si>
    <t>http://www.reddit.com/r/Bitcoin/comments/2y2dbw/james_angel_from_georgetown_university_thinks/</t>
  </si>
  <si>
    <t>March 06, 2015 at 04:18AM</t>
  </si>
  <si>
    <t>futilerebel</t>
  </si>
  <si>
    <t>This article helped me conceptualize economics than almost anything else I've ever read.</t>
  </si>
  <si>
    <t>http://mises.org/library/halloween-and-its-candy-economy</t>
  </si>
  <si>
    <t>http://www.reddit.com/r/Bitcoin/comments/2y2csw/this_article_helped_me_conceptualize_economics/</t>
  </si>
  <si>
    <t>March 06, 2015 at 04:15AM</t>
  </si>
  <si>
    <t>bencxr</t>
  </si>
  <si>
    <t>Building the World’s First Open Source Multi-Sig Bitcoin Exchange</t>
  </si>
  <si>
    <t>https://medium.com/@benedictchan/building-the-world-s-first-open-source-multi-sig-bitcoin-exchange-a6f1221eff46</t>
  </si>
  <si>
    <t>http://www.reddit.com/r/Bitcoin/comments/2y2ccd/building_the_worlds_first_open_source_multisig/</t>
  </si>
  <si>
    <t>March 06, 2015 at 05:06AM</t>
  </si>
  <si>
    <t>dsnfn</t>
  </si>
  <si>
    <t>Why hasn't the text of the FCC Net Neutrality rules been released? Will it remain secret?</t>
  </si>
  <si>
    <t>I couldn't find the text of these so-called rules anywhere. A lot of people were celebrating about it, but I am very skeptical about it. If its so good then why is it still secret?</t>
  </si>
  <si>
    <t>http://www.reddit.com/r/Bitcoin/comments/2y2jko/why_hasnt_the_text_of_the_fcc_net_neutrality/</t>
  </si>
  <si>
    <t>March 06, 2015 at 05:04AM</t>
  </si>
  <si>
    <t>What Everyone Does As It Pertains To Gold Standard Bitcoin And What You Need To Do Different</t>
  </si>
  <si>
    <t>http://www.uechtelstuecht.de/wiki/What_Everybody_Else_Does_In_Regards_To_Gold_Standard_Bitcoin_And_What_You_Should_Do_Different</t>
  </si>
  <si>
    <t>http://www.reddit.com/r/Bitcoin/comments/2y2j8x/what_everyone_does_as_it_pertains_to_gold/</t>
  </si>
  <si>
    <t>March 06, 2015 at 04:51AM</t>
  </si>
  <si>
    <t>drf24</t>
  </si>
  <si>
    <t>Look what arrived in the mail today</t>
  </si>
  <si>
    <t>http://i.imgur.com/4CmztUD.jpg</t>
  </si>
  <si>
    <t>http://www.reddit.com/r/Bitcoin/comments/2y2hev/look_what_arrived_in_the_mail_today/</t>
  </si>
  <si>
    <t>March 06, 2015 at 04:49AM</t>
  </si>
  <si>
    <t>"#Bitcoin and like #crypto currencies have been officially recognized as lawful virtual commodities" in #China</t>
  </si>
  <si>
    <t>https://mobile.twitter.com/btcchina/status/573574299455455234</t>
  </si>
  <si>
    <t>http://www.reddit.com/r/Bitcoin/comments/2y2h7o/bitcoin_and_like_crypto_currencies_have_been/</t>
  </si>
  <si>
    <t>Story about Ledger and Bitcoin on the French national TV (activate captions for English traduction)</t>
  </si>
  <si>
    <t>https://www.youtube.com/watch?v=6zCnqLWQjbU</t>
  </si>
  <si>
    <t>http://www.reddit.com/r/Bitcoin/comments/2y2h5k/story_about_ledger_and_bitcoin_on_the_french/</t>
  </si>
  <si>
    <t>March 06, 2015 at 04:43AM</t>
  </si>
  <si>
    <t>samurai321</t>
  </si>
  <si>
    <t>BTC-E | News | Reduced fees on wire transfer / SEPA deposits</t>
  </si>
  <si>
    <t>https://btc-e.com/news/217</t>
  </si>
  <si>
    <t>http://www.reddit.com/r/Bitcoin/comments/2y2gb9/btce_news_reduced_fees_on_wire_transfer_sepa/</t>
  </si>
  <si>
    <t>March 06, 2015 at 04:40AM</t>
  </si>
  <si>
    <t>Djampa</t>
  </si>
  <si>
    <t>Study: Bitcoin Becoming Less Attractive Target for Trojan Malware</t>
  </si>
  <si>
    <t>http://www.coindesk.com/symantec-bitcoin-financial-trojans/</t>
  </si>
  <si>
    <t>http://www.reddit.com/r/Bitcoin/comments/2y2fuh/study_bitcoin_becoming_less_attractive_target_for/</t>
  </si>
  <si>
    <t>March 06, 2015 at 04:35AM</t>
  </si>
  <si>
    <t>"6 Inches Wide, a Millimeter Deep" - Bitcoin is still alive and well</t>
  </si>
  <si>
    <t>https://medium.com/@getmoneymarket/6-inches-wide-a-millimeter-deep-c1dc38d9d5e7</t>
  </si>
  <si>
    <t>http://www.reddit.com/r/Bitcoin/comments/2y2f63/6_inches_wide_a_millimeter_deep_bitcoin_is_still/</t>
  </si>
  <si>
    <t>March 06, 2015 at 04:33AM</t>
  </si>
  <si>
    <t>"Bitcoin officially recognised as lawful virtual commodity in china"</t>
  </si>
  <si>
    <t>https://twitter.com/CharlieShrem/status/573593839098859520</t>
  </si>
  <si>
    <t>http://www.reddit.com/r/Bitcoin/comments/2y2ezv/bitcoin_officially_recognised_as_lawful_virtual/</t>
  </si>
  <si>
    <t>March 06, 2015 at 04:31AM</t>
  </si>
  <si>
    <t>lothariorowe</t>
  </si>
  <si>
    <t>Coinbase Exchange Totally Inferior to Bitstamp</t>
  </si>
  <si>
    <t>I switched to the coinbase exchange from Bitstamp to take advantage of the zero fee period and the corresponding higher volume for liquidity, and after several weeks of use, I can confidently say that, in my opinion, the coinbase exchange is so far inferior to Bitstamp in almost every way. It's such an unpleasant experience, I'm likely to transfer back to Bitstamp and pay the fees as it's worth the price for the ease of use and features.Coinbase lacks the ability to maximize limit orders, meaning everytime I pick a buy price, I have to manually input the amount of bitcoin I want to buy using trial and error to try and find the number that will use most my USD sometimes up to 6 decimal places which is where I generally lose my patience with the process. I have already missed several optimal buys due to the time it takes trying to manually edit the bitcoin purchase size to maximize the USD I have available.They lack any advanced features like stop limits, there is no place to see account value in USD while holding bitcoin, there isn't a dedicated market order option, plus a few other issues that ultimately lead to an extremely unsatisfying experience on coinbase, and especially when trying to deal with them on a mobile device. I was told to submit my issues to support because they're always looking for ways to improve their customer experience blah blah...I'll be going back to bitstamp here in short order.Anyone else unimpressed or feel that I'm off the mark?</t>
  </si>
  <si>
    <t>http://www.reddit.com/r/Bitcoin/comments/2y2em9/coinbase_exchange_totally_inferior_to_bitstamp/</t>
  </si>
  <si>
    <t>March 06, 2015 at 04:29AM</t>
  </si>
  <si>
    <t>Watch IHB's Vine "Global #Bitcoin News #IHB"</t>
  </si>
  <si>
    <t>https://vine.co/v/O0Y0MrxttVH</t>
  </si>
  <si>
    <t>http://www.reddit.com/r/Bitcoin/comments/2y2ef1/watch_ihbs_vine_global_bitcoin_news_ihb/</t>
  </si>
  <si>
    <t>Exclusive Interview With The Owner Of FXcompared</t>
  </si>
  <si>
    <t>http://www.btcfeed.net/news/exclusive-interview-owner-fxcompared/</t>
  </si>
  <si>
    <t>http://www.reddit.com/r/Bitcoin/comments/2y2ecu/exclusive_interview_with_the_owner_of_fxcompared/</t>
  </si>
  <si>
    <t>March 06, 2015 at 05:21AM</t>
  </si>
  <si>
    <t>Banks and Bitcoin, are we witnessing the capitulation?</t>
  </si>
  <si>
    <t>https://buyabitcoin.com.au/banks-bitcoin-starting-witness-capitulation/</t>
  </si>
  <si>
    <t>http://www.reddit.com/r/Bitcoin/comments/2y2lif/banks_and_bitcoin_are_we_witnessing_the/</t>
  </si>
  <si>
    <t>Jdamb</t>
  </si>
  <si>
    <t>Just bought coins for the first time on Coinbase exchange.........here is my experience.</t>
  </si>
  <si>
    <t>Log in,,,,,,,two factor authentication............10 seconds. Open exchange......see price.......................10 seconds. Enter order to buy coins near current price......5 seconds wait for my tick, order filled ..........................20 seconds Withdraw bitcoin directly to my vault..........10 seconds.I already had us dollars in my us dollars wallet in the exchange, so I was waiting and watching and ready to go, but this was the first time I used the exchange and I can't believe how fast and easy it was. It was under 1 minute from pulling the trigger on the trade to having my bitcoins tucked safely into my vault account.I love being able to put in dollars and wait for the time and price I want before I pull the trigger. Plus I can just keep the dollars and if I need coins I can buy them quick and then spend them, so I side step the volatility when I want with the dollar account, and have bitcoins in seconds when I want them.Compared to one year ago, this is way easier, much faster, and I get to name my price..................and if I want I can convert back to dollars just as quick.Huge step forward for Bitcoin. This was easy, fast and best of all I got to pick the price, so I was not dependent on a quote, I could make my offer. Very nice.</t>
  </si>
  <si>
    <t>http://www.reddit.com/r/Bitcoin/comments/2y2li0/just_bought_coins_for_the_first_time_on_coinbase/</t>
  </si>
  <si>
    <t>March 06, 2015 at 05:19AM</t>
  </si>
  <si>
    <t>(sci/fi poetry epic) "The Electric Renaissance." Free pdf for your phone when out and about and need something to read. A "Bitcoin only", donation accepted book.</t>
  </si>
  <si>
    <t>http://www.reddit.com/r/Bitcoin/comments/2y2l7l/scifi_poetry_epic_the_electric_renaissance_free/</t>
  </si>
  <si>
    <t>March 06, 2015 at 05:16AM</t>
  </si>
  <si>
    <t>QEDfeynman</t>
  </si>
  <si>
    <t>Trekenomics: Future economics with Professor Antony Davies. (we need to tell him about bitcoin)</t>
  </si>
  <si>
    <t>http://laissezsquares.com/podcast/trekenomics-why-do-all-these-red-shirts-still-work-an-interview-with-dr-antony-davies/</t>
  </si>
  <si>
    <t>http://www.reddit.com/r/Bitcoin/comments/2y2kvh/trekenomics_future_economics_with_professor/</t>
  </si>
  <si>
    <t>March 06, 2015 at 05:15AM</t>
  </si>
  <si>
    <t>coinsetter</t>
  </si>
  <si>
    <t>New Coinsetter Referral Program: Earn 25% of Referred Trading Fees!</t>
  </si>
  <si>
    <t>http://www.coinsetter.com/blog/2015/03/05/coinsetter-referral-program-earn-referred-trading-fees/</t>
  </si>
  <si>
    <t>http://www.reddit.com/r/Bitcoin/comments/2y2kr4/new_coinsetter_referral_program_earn_25_of/</t>
  </si>
  <si>
    <t>March 06, 2015 at 05:39AM</t>
  </si>
  <si>
    <t>anonymousperson28</t>
  </si>
  <si>
    <t>ELI5: How do thieves use bitcoins after stealing them?</t>
  </si>
  <si>
    <t>Bitcoin has a public ledger, right? So if a large sum of bitcoins were stolen couldn't anyone (aka the government) track exactly which wallets have the stolen money and arrest the person when they try to turn the btc into cash or spend btc at a store or something. If it were a small amount of money it wouldn't be too hard to launder, but if someone stole millions of dollars worth of bitcoins how do they actually use what they stole?</t>
  </si>
  <si>
    <t>http://www.reddit.com/r/Bitcoin/comments/2y2nue/eli5_how_do_thieves_use_bitcoins_after_stealing/</t>
  </si>
  <si>
    <t>March 06, 2015 at 05:36AM</t>
  </si>
  <si>
    <t>SF Bitcoin Devs Seminar: Scaling Bitcoin to Billions of Transactions Per Day</t>
  </si>
  <si>
    <t>https://www.youtube.com/watch?v=8zVzw912wPo</t>
  </si>
  <si>
    <t>http://www.reddit.com/r/Bitcoin/comments/2y2nht/sf_bitcoin_devs_seminar_scaling_bitcoin_to/</t>
  </si>
  <si>
    <t>March 06, 2015 at 05:35AM</t>
  </si>
  <si>
    <t>Cryptolution</t>
  </si>
  <si>
    <t>New Bitcoin Inspector releases details on MtGox trail!!!</t>
  </si>
  <si>
    <t>http://imgur.com/FVB2Q7V</t>
  </si>
  <si>
    <t>http://www.reddit.com/r/Bitcoin/comments/2y2nc9/new_bitcoin_inspector_releases_details_on_mtgox/</t>
  </si>
  <si>
    <t>March 06, 2015 at 05:30AM</t>
  </si>
  <si>
    <t>Itsjustmemanright</t>
  </si>
  <si>
    <t>Old iphone as cold storage?</t>
  </si>
  <si>
    <t>Would it be safe to use an old iphone (never used and wiped clean) for cold storage? If so what would be the best app to use with it? Thanks so much for your time!</t>
  </si>
  <si>
    <t>http://www.reddit.com/r/Bitcoin/comments/2y2mqz/old_iphone_as_cold_storage/</t>
  </si>
  <si>
    <t>March 06, 2015 at 06:01AM</t>
  </si>
  <si>
    <t>ftlio</t>
  </si>
  <si>
    <t>Do we believe that consensus will remain about the block reward halving?</t>
  </si>
  <si>
    <t>There is nothing 'technically' enforcing the block reward to halve every 210,000 blocks except miner and node consensus on the succeeding transactions. For now, there isn't incentive for miners to collude against reducing the block reward, but it doesn't seem impossible in the future.Obviously nodes would have to fall inline with the miners, but that still doesn't create a 'trustless' situation for other bitcoin stakeholders. The threat of an outright rebellion by the miners on this issue would act as a means of leverage against the nodes. As the reward gets lower, the incentive for miners to work against the reduction grows, so what's stopping them in the long run? If there's anything that could unite 51% of the mining power, this seems like it could be it. How might those two chains interact?</t>
  </si>
  <si>
    <t>http://www.reddit.com/r/Bitcoin/comments/2y2qqy/do_we_believe_that_consensus_will_remain_about/</t>
  </si>
  <si>
    <t>March 06, 2015 at 05:56AM</t>
  </si>
  <si>
    <t>drhelmutp</t>
  </si>
  <si>
    <t>Charlie Shrem And Reggie Middleton are actually on the whaleclub teamspeak</t>
  </si>
  <si>
    <t>If you want to join, feel free to do it. It's public.All informations here : https://bitcointalk.org/index.php?topic=934638.0</t>
  </si>
  <si>
    <t>http://www.reddit.com/r/Bitcoin/comments/2y2q3z/charlie_shrem_and_reggie_middleton_are_actually/</t>
  </si>
  <si>
    <t>March 06, 2015 at 06:18AM</t>
  </si>
  <si>
    <t>BTCVIX</t>
  </si>
  <si>
    <t>U.S. third bitcoin auction spurs more demand with 34 bids</t>
  </si>
  <si>
    <t>http://news.yahoo.com/u-begins-auction-50-000-bitcoins-tied-criminal-162455831.html</t>
  </si>
  <si>
    <t>http://www.reddit.com/r/Bitcoin/comments/2y2ssk/us_third_bitcoin_auction_spurs_more_demand_with/</t>
  </si>
  <si>
    <t>March 06, 2015 at 06:14AM</t>
  </si>
  <si>
    <t>willsteel</t>
  </si>
  <si>
    <t>How to get your boss pay you in Bitcoin?! Guaranteed success :D</t>
  </si>
  <si>
    <t>Just tell him you give him a 3% discount on your rate&lt; He will instantly be interested in the topic. Simple as that.Even if its not meant for real, it so easy to get Fiat sheeple into an open minded discussion or small talk about the future of crypto currencies and the problems related to fiat money.</t>
  </si>
  <si>
    <t>http://www.reddit.com/r/Bitcoin/comments/2y2scz/how_to_get_your_boss_pay_you_in_bitcoin/</t>
  </si>
  <si>
    <t>March 06, 2015 at 06:12AM</t>
  </si>
  <si>
    <t>storm5llc</t>
  </si>
  <si>
    <t>Our VOIP company will accept bitcoin, but we need your help.</t>
  </si>
  <si>
    <t>Since intuit payments will not let us take credit cards to process payments for our voip customers, we've decided it's best to accept bitcoin. Our customers are fine with it, and we hope to grow our service.We are stuck... Intuit labs has a service called "paybycoin" which allows bitcoin integration into our invoices, and to process on the backend using coinbase or bitpay.We can't seem to get it to work and the paybycoin support team has yet to return our emails.Does anyone have experience with this? We're offering a free month of voip service to anyone who can help get this resolved!</t>
  </si>
  <si>
    <t>http://www.reddit.com/r/Bitcoin/comments/2y2s3q/our_voip_company_will_accept_bitcoin_but_we_need/</t>
  </si>
  <si>
    <t>March 06, 2015 at 06:04AM</t>
  </si>
  <si>
    <t>siffinleex</t>
  </si>
  <si>
    <t>Zero fee transaction time approximately 72 hours</t>
  </si>
  <si>
    <t>I sent a ~0.5 BTC zero fee transaction and was worried it might not make it though but about 3 days later it has been confirmed.</t>
  </si>
  <si>
    <t>http://www.reddit.com/r/Bitcoin/comments/2y2r2m/zero_fee_transaction_time_approximately_72_hours/</t>
  </si>
  <si>
    <t>March 06, 2015 at 06:44AM</t>
  </si>
  <si>
    <t>mauinion</t>
  </si>
  <si>
    <t>I've slowly been growing my BTC holdings for free. Here is how...</t>
  </si>
  <si>
    <t>Ok well free is a loaded word. I havent been spending any money and my wallet is getting fatter. But if you account all the time its taken then i guess the right word would be "earned".I have lots of down time at work and also at home so I have been making little bits of money by using Amazon's Mechanical Turk. Its doing simple tasks like censoring photos or surveys etc. And it pays maybe minimum wage. Whatever. Its more money then i would be making otherwise.My earnings from mturk go straight to coinbase and i by BTC with them on price dips.Then i move the BTC over to BTCJam and do micro lending.My holdings from this have been doing surprisingly well. Sure its easier to just buy and hold or day trade but since right now i have more time then extra cash it is working well to increase my BTC stash.So this is probably a boring post for many of you, but im sure there are also some broke people here too or noobs that this could help them get into the game.Best of luck. And tell me if you have any better strategies to grow your BTC without spending your cash.</t>
  </si>
  <si>
    <t>http://www.reddit.com/r/Bitcoin/comments/2y2w5c/ive_slowly_been_growing_my_btc_holdings_for_free/</t>
  </si>
  <si>
    <t>March 06, 2015 at 06:39AM</t>
  </si>
  <si>
    <t>JDcarlu</t>
  </si>
  <si>
    <t>What could Bitcoin do for South America?</t>
  </si>
  <si>
    <t>https://medium.com/@JDcarlu/what-bitcoin-could-do-for-south-america-2487a323a77d</t>
  </si>
  <si>
    <t>http://www.reddit.com/r/Bitcoin/comments/2y2vk5/what_could_bitcoin_do_for_south_america/</t>
  </si>
  <si>
    <t>March 06, 2015 at 06:38AM</t>
  </si>
  <si>
    <t>Australian senate committee continues inquiry on digital currencies</t>
  </si>
  <si>
    <t>https://coinreport.net/australian-senate-committee-continues-inquiry-digital-currencies/</t>
  </si>
  <si>
    <t>http://www.reddit.com/r/Bitcoin/comments/2y2vh2/australian_senate_committee_continues_inquiry_on/</t>
  </si>
  <si>
    <t>The Bitcoin Regulatory Landscape in Australia</t>
  </si>
  <si>
    <t>http://www.btcfeed.net/uncategorized/bitcoin-regulatory-landscape-australia/</t>
  </si>
  <si>
    <t>http://www.reddit.com/r/Bitcoin/comments/2y2vgx/the_bitcoin_regulatory_landscape_in_australia/</t>
  </si>
  <si>
    <t>March 06, 2015 at 06:37AM</t>
  </si>
  <si>
    <t>Monetas CTO Chris Odom – “Banks Will Race to the Blockchain.”</t>
  </si>
  <si>
    <t>http://allcoinsnews.com/2015/03/05/monetas-cto-chris-odom-banks-will-race-to-the-blockchain-insidebitcoins/</t>
  </si>
  <si>
    <t>http://www.reddit.com/r/Bitcoin/comments/2y2vai/monetas_cto_chris_odom_banks_will_race_to_the/</t>
  </si>
  <si>
    <t>March 06, 2015 at 06:35AM</t>
  </si>
  <si>
    <t>DogePlan</t>
  </si>
  <si>
    <t>Bitcoin is savings</t>
  </si>
  <si>
    <t>When I want to stuff some money in an obscure cranny for later I buy bitcoin. This is not an ideological statement. It is a self observation.Math says social security will probably not be there for me. I'm 38. Bitcoin is savings.</t>
  </si>
  <si>
    <t>http://www.reddit.com/r/Bitcoin/comments/2y2v4p/bitcoin_is_savings/</t>
  </si>
  <si>
    <t>March 06, 2015 at 06:58AM</t>
  </si>
  <si>
    <t>sovereignlife</t>
  </si>
  <si>
    <t>Bread Wallet Problem</t>
  </si>
  <si>
    <t>Both myself and a friend are having problems with our Bread Wallets this morning - in that no balance is showing, even after synchronisation. Anyone else having this problem?</t>
  </si>
  <si>
    <t>http://www.reddit.com/r/Bitcoin/comments/2y2xz9/bread_wallet_problem/</t>
  </si>
  <si>
    <t>March 06, 2015 at 06:50AM</t>
  </si>
  <si>
    <t>3rd biggest polish news portal wp.pl links to [one of?] biggest polish business/banking portal money.pl - says bitcoin is best investment currency in past months 25% rise</t>
  </si>
  <si>
    <t>http://www.money.pl/gospodarka/wiadomosci/artykul/bitcoin-mocno-zyskuje-w-ciagu-miesiaca,208,0,1727440.html</t>
  </si>
  <si>
    <t>http://www.reddit.com/r/Bitcoin/comments/2y2wzt/3rd_biggest_polish_news_portal_wppl_links_to_one/</t>
  </si>
  <si>
    <t>March 06, 2015 at 06:49AM</t>
  </si>
  <si>
    <t>Virtual currencies get real, Apple Pay, Bitcoin | KPMG</t>
  </si>
  <si>
    <t>http://www.kpmg.com/global/en/issuesandinsights/articlespublications/frontiers-in-finance/pages/virtual-currencies-get-real-fs.aspx?utm_medium=social-media&amp;utm_campaign=2015-fs-2014-fs-frontiers-in-finance</t>
  </si>
  <si>
    <t>http://www.reddit.com/r/Bitcoin/comments/2y2wt9/virtual_currencies_get_real_apple_pay_bitcoin_kpmg/</t>
  </si>
  <si>
    <t>March 06, 2015 at 07:26AM</t>
  </si>
  <si>
    <t>My friend launched a new site called Satoshis Bible!</t>
  </si>
  <si>
    <t>http://satoshisbible.com/</t>
  </si>
  <si>
    <t>http://www.reddit.com/r/Bitcoin/comments/2y31fs/my_friend_launched_a_new_site_called_satoshis/</t>
  </si>
  <si>
    <t>March 06, 2015 at 07:21AM</t>
  </si>
  <si>
    <t>BitcoinXio</t>
  </si>
  <si>
    <t>Police arrest five in Mycoin exchange scam</t>
  </si>
  <si>
    <t>http://m.scmp.com/news/hong-kong/article/1730375/directors-hunted-alleged-hk75m-hong-kong-bitcoin-investment-scam</t>
  </si>
  <si>
    <t>http://www.reddit.com/r/Bitcoin/comments/2y30s0/police_arrest_five_in_mycoin_exchange_scam/</t>
  </si>
  <si>
    <t>March 06, 2015 at 07:20AM</t>
  </si>
  <si>
    <t>CorB99</t>
  </si>
  <si>
    <t>Interview Kraken, Bitpay investor Trace Mayer: "The big wild card with bitcoin is regulation and the Winklevix are slow"</t>
  </si>
  <si>
    <t>https://www.youtube.com/watch?v=50_NfitNTkI</t>
  </si>
  <si>
    <t>http://www.reddit.com/r/Bitcoin/comments/2y30rd/interview_kraken_bitpay_investor_trace_mayer_the/</t>
  </si>
  <si>
    <t>March 06, 2015 at 07:15AM</t>
  </si>
  <si>
    <t>BrainDamageLDN</t>
  </si>
  <si>
    <t>Setting up multiple BIP38 paper wallets with one seed.</t>
  </si>
  <si>
    <t>Is this possible and if so what is the best and safest practice?Any help would be much appreciated.</t>
  </si>
  <si>
    <t>http://www.reddit.com/r/Bitcoin/comments/2y3050/setting_up_multiple_bip38_paper_wallets_with_one/</t>
  </si>
  <si>
    <t>March 06, 2015 at 07:11AM</t>
  </si>
  <si>
    <t>Mish's Global Economic Trend Analysis: Ukraine Bans Gold Transactions Over $125, Currency Derivatives and Interbank Purchases Exceeding $10,000; Update on Black Market Rates in Ukraine</t>
  </si>
  <si>
    <t>http://globaleconomicanalysis.blogspot.com/2015/03/ukraine-bans-gold-transactions-over-125.html?m=1</t>
  </si>
  <si>
    <t>http://www.reddit.com/r/Bitcoin/comments/2y2zlg/mishs_global_economic_trend_analysis_ukraine_bans/</t>
  </si>
  <si>
    <t>March 06, 2015 at 07:43AM</t>
  </si>
  <si>
    <t>francefriedpotatoes</t>
  </si>
  <si>
    <t>How To Activate Two Factor Authentication on BTCJam and Gmail</t>
  </si>
  <si>
    <t>http://blog.btcjam.com/2015/03/05/how-to-activate-two-factor-authentication-on-btcjam-and-gmail/</t>
  </si>
  <si>
    <t>http://www.reddit.com/r/Bitcoin/comments/2y33fk/how_to_activate_two_factor_authentication_on/</t>
  </si>
  <si>
    <t>March 06, 2015 at 08:05AM</t>
  </si>
  <si>
    <t>gubatron</t>
  </si>
  <si>
    <t>OpenBazaar: Decentralized markets for online trade - FOSDEM 2015 presentation</t>
  </si>
  <si>
    <t>https://www.youtube.com/watch?v=uJAt66qYfNA&amp;feature=youtu.be</t>
  </si>
  <si>
    <t>http://www.reddit.com/r/Bitcoin/comments/2y360t/openbazaar_decentralized_markets_for_online_trade/</t>
  </si>
  <si>
    <t>March 06, 2015 at 07:52AM</t>
  </si>
  <si>
    <t>US consumers consider Bitcoin more secure than mobile wallets, survey finds</t>
  </si>
  <si>
    <t>https://coinreport.net/us-consumers-consider-bitcoin-secure-mobile-wallets-survey-finds/</t>
  </si>
  <si>
    <t>http://www.reddit.com/r/Bitcoin/comments/2y34gy/us_consumers_consider_bitcoin_more_secure_than/</t>
  </si>
  <si>
    <t>March 06, 2015 at 08:27AM</t>
  </si>
  <si>
    <t>a33b</t>
  </si>
  <si>
    <t>GBTC will NOT be eligible for tax deferred savings accounts in Canada - RRSP and TFSP - because it's not listed on a designated exchange.</t>
  </si>
  <si>
    <t>Not an accountant - don't really know what i'm talking about - but i did some digging and found this, which seems to make it crystal clear that if it's not on one of the major exchanges, it's not eligible.http://www.cra-arc.gc.ca/E/pub/tp/it320r3/it320r3-e.html</t>
  </si>
  <si>
    <t>http://www.reddit.com/r/Bitcoin/comments/2y38le/gbtc_will_not_be_eligible_for_tax_deferred/</t>
  </si>
  <si>
    <t>March 06, 2015 at 08:26AM</t>
  </si>
  <si>
    <t>ewrpjwerowij</t>
  </si>
  <si>
    <t>Is it easy to cash in on bitcoin and get rich?</t>
  </si>
  <si>
    <t>http://www.reddit.com/r/Bitcoin/comments/2y38if/is_it_easy_to_cash_in_on_bitcoin_and_get_rich/</t>
  </si>
  <si>
    <t>March 06, 2015 at 08:24AM</t>
  </si>
  <si>
    <t>Bank of America's Wire Transfer FAQ's: Your wired funds will usually be received by the recipient's bank within 2 business days, unless there is a delay. Furthermore, 70 countries have been designated as "slow-to-pay" countries and may experience additional delays.</t>
  </si>
  <si>
    <t>http://i.imgur.com/9KJPNIY.png</t>
  </si>
  <si>
    <t>http://www.reddit.com/r/Bitcoin/comments/2y388j/bank_of_americas_wire_transfer_faqs_your_wired/</t>
  </si>
  <si>
    <t>March 06, 2015 at 08:22AM</t>
  </si>
  <si>
    <t>samueltate</t>
  </si>
  <si>
    <t>CoinJar CEO put .5BTC bounty out to see new app on the galaxy s6 edge last night - was pleasantly surprised.</t>
  </si>
  <si>
    <t>https://twitter.com/swan_legend/status/573482263708590081</t>
  </si>
  <si>
    <t>http://www.reddit.com/r/Bitcoin/comments/2y382f/coinjar_ceo_put_5btc_bounty_out_to_see_new_app_on/</t>
  </si>
  <si>
    <t>March 06, 2015 at 08:21AM</t>
  </si>
  <si>
    <t>#Bitcon #Debt #Japan</t>
  </si>
  <si>
    <t>https://twitter.com/IHaveBitcoins/status/573653605930029056</t>
  </si>
  <si>
    <t>http://www.reddit.com/r/Bitcoin/comments/2y37tr/bitcon_debt_japan/</t>
  </si>
  <si>
    <t>March 06, 2015 at 08:20AM</t>
  </si>
  <si>
    <t>Looking for Toronto stores / restaurants that accept bitcoin</t>
  </si>
  <si>
    <t>I want to show friends and family some examples of bitcoin in action outside of spending it online, any suggestions from Toronto bitcoin crowd?</t>
  </si>
  <si>
    <t>http://www.reddit.com/r/Bitcoin/comments/2y37rx/looking_for_toronto_stores_restaurants_that/</t>
  </si>
  <si>
    <t>March 06, 2015 at 08:19AM</t>
  </si>
  <si>
    <t>Zvesda</t>
  </si>
  <si>
    <t>*Noob question*</t>
  </si>
  <si>
    <t>Im just doing some casual mining with my CPU and GPU, i get about 30 Mhash/s what does that mean? while slushs pool says i got 0.10 Ghash/s</t>
  </si>
  <si>
    <t>http://www.reddit.com/r/Bitcoin/comments/2y37pf/noob_question/</t>
  </si>
  <si>
    <t>March 06, 2015 at 08:12AM</t>
  </si>
  <si>
    <t>Bitnation - Horizon - Blocknet - United for Governance 2.0 Project</t>
  </si>
  <si>
    <t>http://247cryptonews.com/bitnation-horizon-blocknet-united-for-governance-2-0-project/</t>
  </si>
  <si>
    <t>http://www.reddit.com/r/Bitcoin/comments/2y36xg/bitnation_horizon_blocknet_united_for_governance/</t>
  </si>
  <si>
    <t>March 06, 2015 at 08:10AM</t>
  </si>
  <si>
    <t>groovybrewski</t>
  </si>
  <si>
    <t>Fundraiser for accused Sillk Road Moderator SSBD: Cross post from /r/darknetmarkets</t>
  </si>
  <si>
    <t>Hello,I'm unsure if this is an appropriate subreddit for me to post this, but it does involve bitcoin and I'm assuming most of you have some of them.I am GroovyBruce, former vendor on Silk Road.Over on /r/darknetmarkets we're holding a fundraiser for one of the arrested Silk Road moderators. He was never a site administrator, he moderated a forum.He's been sitting in prison for over a year awaiting trial and we decided we should try and cheer him up a bit. We're pooling donations and are going to send him some books and magazines and so forth.Here is a link to the fundraiserHere is the individual I'm speaking ofAll donations are pooled in a wallet which is controlled by the moderators of /r/darknetmarkets.On the sidebar it states:Only requests for donations to large, recognized charities are allowed, and only if there is good reason to believe that the person accepting bitcoins on behalf of the charity is trustworthy.If this post does not meet that standard, or this community doesn't wish to get involved in the seedier aspect of bitcoin -- I completely understand and will not be upset if this post is removed. I'm assuming most of you here won't admit to using Silk Road or may think such posts undermine the legitimacy of cryptocurrency.But if any of you read this post and have anything you could contribute, it would most certainly be appreciated.Not all of us are bad people. I'm operating under the assumption that most subscribers here have some sort of agorist or Libertarian beliefs.Should a man face life in prison for moderating a forum? Personally I can't think of anything more draconian.I thank you for your time,GroovyBruce</t>
  </si>
  <si>
    <t>http://www.reddit.com/r/Bitcoin/comments/2y36np/fundraiser_for_accused_sillk_road_moderator_ssbd/</t>
  </si>
  <si>
    <t>March 06, 2015 at 07:18AM</t>
  </si>
  <si>
    <t>WhoisJohnFaust</t>
  </si>
  <si>
    <t>Who here owns Bitcoin? I am looking for stories from people that you can't really get from just reading articles. I am researching for my podcast.</t>
  </si>
  <si>
    <t>http://www.reddit.com/r/LaissezSquares/comments/2y2zoe/who_here_owns_bitcoin_i_am_looking_for_stories/</t>
  </si>
  <si>
    <t>http://www.reddit.com/r/Bitcoin/comments/2y30el/who_here_owns_bitcoin_i_am_looking_for_stories/</t>
  </si>
  <si>
    <t>March 06, 2015 at 08:50AM</t>
  </si>
  <si>
    <t>CoinBear</t>
  </si>
  <si>
    <t>Bitcoin and like cryptocurrencies have been officially recognized as lawful virtual commodities and are therefore OK to trade, which explains why there are so many exchanges in China where spots and even futures and other derivatives are traded.</t>
  </si>
  <si>
    <t>https://letstalkbitcoin.com/blog/post/a-chinese-lawyers-thoughts-on-crypto</t>
  </si>
  <si>
    <t>http://www.reddit.com/r/Bitcoin/comments/2y3b9l/bitcoin_and_like_cryptocurrencies_have_been/</t>
  </si>
  <si>
    <t>sistom</t>
  </si>
  <si>
    <t>[FOR SALE] CheapBTC.com domain</t>
  </si>
  <si>
    <t>https://bitcointalk.org/index.php?topic=977185.0</t>
  </si>
  <si>
    <t>http://www.reddit.com/r/Bitcoin/comments/2y3b64/for_sale_cheapbtccom_domain/</t>
  </si>
  <si>
    <t>March 06, 2015 at 08:47AM</t>
  </si>
  <si>
    <t>Yellen on Financial Crisis</t>
  </si>
  <si>
    <t>https://vine.co/v/O0LxPevFhQv</t>
  </si>
  <si>
    <t>http://www.reddit.com/r/Bitcoin/comments/2y3auu/yellen_on_financial_crisis/</t>
  </si>
  <si>
    <t>March 06, 2015 at 08:46AM</t>
  </si>
  <si>
    <t>BitPay has fantastic customer service!! Thanks</t>
  </si>
  <si>
    <t>The other day I used US wallet fait exchange provider to send funds for a transaction. Unfortunately this company held up my payment for several hours. I emailed them to stop the transaction prior to sending after it canceled due to their hold up. Well hours later no response at all from them and a transaction that sent finally terrible CS.. BitPay responded right away and offered me three options for refund if the transaction went through. Within hours I had my funds returned to another address in my Mycelium wallet. Thanks Bitpay keep up the outstanding customer service.</t>
  </si>
  <si>
    <t>http://www.reddit.com/r/Bitcoin/comments/2y3ary/bitpay_has_fantastic_customer_service_thanks/</t>
  </si>
  <si>
    <t>Blockchain to Sponsor Bitcoin Foundation’s Next DevCore Event - newsBTC</t>
  </si>
  <si>
    <t>http://www.newsbtc.com/2015/03/05/blockchain-sponsor-bitcoin-foundations-next-devcore-event/</t>
  </si>
  <si>
    <t>http://www.reddit.com/r/Bitcoin/comments/2y3aq6/blockchain_to_sponsor_bitcoin_foundations_next/</t>
  </si>
  <si>
    <t>March 06, 2015 at 09:29AM</t>
  </si>
  <si>
    <t>Janet Yellen Is Freaking Out About "Audit The Fed"</t>
  </si>
  <si>
    <t>http://www.zerohedge.com/news/2015-02-25/janet-yellen-freaking-out-about-audit-fed-%E2%80%93-here-are-100-reasons-why-she-should-be</t>
  </si>
  <si>
    <t>http://www.reddit.com/r/Bitcoin/comments/2y3fdz/janet_yellen_is_freaking_out_about_audit_the_fed/</t>
  </si>
  <si>
    <t>March 06, 2015 at 09:21AM</t>
  </si>
  <si>
    <t>"give a man a coin and you have fed him for a day. teach a man to trade and make him homeless for life..." - alesx.onfire</t>
  </si>
  <si>
    <t>i lold at this so thought id post.. :D</t>
  </si>
  <si>
    <t>http://www.reddit.com/r/Bitcoin/comments/2y3eii/give_a_man_a_coin_and_you_have_fed_him_for_a_day/</t>
  </si>
  <si>
    <t>March 06, 2015 at 09:38AM</t>
  </si>
  <si>
    <t>em0local</t>
  </si>
  <si>
    <t>Free Bitcoins.</t>
  </si>
  <si>
    <t>Even media likes free bitcoins. Speakers were great at insidebitcoins, but the expo had free bitcoins.One of the expo guys were trying to chat people up with "Wanna free bitcoins?" https://www.dropbox.com/s/enzqamypwfndbyw/20150302_173930.jpg?dl=0cool idea really, we should patent it and make it mainstream, would be cool to have candies with btc sign in stores.media liked the idea as well. i guess they people do everything and anything for pr and marketing these days.https://www.dropbox.com/s/9fg4h0mqgi7oufb/2015-03-05%2012.28.12.jpg?dl=0anyone actually use them or spoke with them? how better are they than bitpay or coinbase?</t>
  </si>
  <si>
    <t>http://www.reddit.com/r/Bitcoin/comments/2y3gf7/free_bitcoins/</t>
  </si>
  <si>
    <t>March 06, 2015 at 09:32AM</t>
  </si>
  <si>
    <t>Andreas on Peaceful Times</t>
  </si>
  <si>
    <t>https://vine.co/v/O0l7EDz75bA</t>
  </si>
  <si>
    <t>http://www.reddit.com/r/Bitcoin/comments/2y3fnt/andreas_on_peaceful_times/</t>
  </si>
  <si>
    <t>March 06, 2015 at 09:31AM</t>
  </si>
  <si>
    <t>Dmayyy</t>
  </si>
  <si>
    <t>Electrum Noob Question</t>
  </si>
  <si>
    <t>Why can't I save a copy of my wallet to a usb drive and open it from there? I tried copying the file and save a copy through electrum however when I try and open it, it says "cannot read wallet file". I'd like to keep 1 usb drive for myself and give another "backup" usb drive to a friend. I don't want any copies on my computer. I feel like the file should be opening, no?</t>
  </si>
  <si>
    <t>http://www.reddit.com/r/Bitcoin/comments/2y3fko/electrum_noob_question/</t>
  </si>
  <si>
    <t>March 06, 2015 at 09:54AM</t>
  </si>
  <si>
    <t>marshallswatt</t>
  </si>
  <si>
    <t>Lots of posts about scammers on LocalBitcoins.com forum (https://localbitcoins.com/forums/#!/general-discussion) How many scammers are there on LocalBitcoins.com? What % of trades are scams?</t>
  </si>
  <si>
    <t>http://www.reddit.com/r/Bitcoin/comments/2y3i8x/lots_of_posts_about_scammers_on_localbitcoinscom/</t>
  </si>
  <si>
    <t>March 06, 2015 at 09:51AM</t>
  </si>
  <si>
    <t>escapevelo</t>
  </si>
  <si>
    <t>Can Bitcoin can distrupt FB, Twitter and other social networks?</t>
  </si>
  <si>
    <t>A decentralized social network could potentially disrupt existing social networks. If majority if not all ad revenue displayed on the network went to back to the users, it could be quite be beneficial. Not all ads are bad, especially very targeted and relevant ones. If users had the option to open ads and get paid for viewing them, it could create a paradigm shift in advertising models. Making advertisers fight for the consumers eye would increase competition and IMO make ads better. Humans will always advertise to promote new products or services so why not give the users the revenue instead of the network generating profit for itself?I realize Gems is trying to do this, but I really wanted to start a discussion of this potential shift in advertising.</t>
  </si>
  <si>
    <t>http://www.reddit.com/r/Bitcoin/comments/2y3hvb/can_bitcoin_can_distrupt_fb_twitter_and_other/</t>
  </si>
  <si>
    <t>March 06, 2015 at 09:46AM</t>
  </si>
  <si>
    <t>Here you go, proof that gold is worthless. Only something with provable scarcity is worthwhile.</t>
  </si>
  <si>
    <t>http://www.np.reddit.com/r/todayilearned/comments/2y282p/til_that_the_earths_core_contains_enough_gold_and/</t>
  </si>
  <si>
    <t>http://www.reddit.com/r/Bitcoin/comments/2y3hbt/here_you_go_proof_that_gold_is_worthless_only/</t>
  </si>
  <si>
    <t>March 06, 2015 at 10:20AM</t>
  </si>
  <si>
    <t>I know this is an altcoin but.........What's up with Japan and their current Monacoin craze?</t>
  </si>
  <si>
    <t>I don't think this mania should be overlooked. It might be hilarious guys, we need to laugh here and nothing like crazy Japanese mania to do it.</t>
  </si>
  <si>
    <t>http://www.reddit.com/r/Bitcoin/comments/2y3l95/i_know_this_is_an_altcoin_butwhats_up_with_japan/</t>
  </si>
  <si>
    <t>March 06, 2015 at 10:16AM</t>
  </si>
  <si>
    <t>Australian Senate Bitcoin Hearings</t>
  </si>
  <si>
    <t>Australian Senate Bitcoin Hearings - March 2015Please sign and share the petition to remove the double tax on Bitcoin in Australia.</t>
  </si>
  <si>
    <t>http://www.reddit.com/r/Bitcoin/comments/2y3ks7/australian_senate_bitcoin_hearings/</t>
  </si>
  <si>
    <t>March 06, 2015 at 10:39AM</t>
  </si>
  <si>
    <t>johnnycoin</t>
  </si>
  <si>
    <t>Mining needs cheap energy... no problem</t>
  </si>
  <si>
    <t>http://www.eweek.com/news/lockheed-martin-claims-sustainable-fusion-is-within-its-grasp.html</t>
  </si>
  <si>
    <t>http://www.reddit.com/r/Bitcoin/comments/2y3nf0/mining_needs_cheap_energy_no_problem/</t>
  </si>
  <si>
    <t>March 06, 2015 at 10:32AM</t>
  </si>
  <si>
    <t>Coin Fire+: GAW Miners Catches SEC, FTC, IRS, DHS Attention</t>
  </si>
  <si>
    <t>http://coinfire.io/2015/03/06/coin-fire-gaw-miners-catches-sec-ftc-irs-dhs-attention/</t>
  </si>
  <si>
    <t>http://www.reddit.com/r/Bitcoin/comments/2y3mlo/coin_fire_gaw_miners_catches_sec_ftc_irs_dhs/</t>
  </si>
  <si>
    <t>March 06, 2015 at 10:25AM</t>
  </si>
  <si>
    <t>keepcalmson</t>
  </si>
  <si>
    <t>The biggest thing holding bitcoin back is a lack of killer apps</t>
  </si>
  <si>
    <t>We have been told by everyone that currency is only the first killer app, but where are the other apps on the horizon?</t>
  </si>
  <si>
    <t>http://www.reddit.com/r/Bitcoin/comments/2y3lre/the_biggest_thing_holding_bitcoin_back_is_a_lack/</t>
  </si>
  <si>
    <t>March 06, 2015 at 10:22AM</t>
  </si>
  <si>
    <t>What effect would cheap fusion energy have on Bitcoin?</t>
  </si>
  <si>
    <t>http://np.reddit.com/r/worldnews/comments/2y21yl/lockheed_martin_claims_sustainable_fusion_is/</t>
  </si>
  <si>
    <t>http://www.reddit.com/r/Bitcoin/comments/2y3led/what_effect_would_cheap_fusion_energy_have_on/</t>
  </si>
  <si>
    <t>March 06, 2015 at 10:44AM</t>
  </si>
  <si>
    <t>Lysergic_21</t>
  </si>
  <si>
    <t>Long Term Holding, Capital Gains, and international travel.</t>
  </si>
  <si>
    <t>I am leaving the country(Canada) with no plans to return for any significant period of time, and will most likely settle in a less developed country somewhere down the line.The majority of my worth is in a secure cold storage wallet. My average buy in is $300CAD.A few questions:1) Do you have to pay capital gains taxes internationally, even after 3-4 years?2) If i ever have to claim my "worth" in another country, and i claim my btc, how would they know what my base cost is? Does this kind of thing happen? If not, how would they collect capital gains taxes? Or any taxes?3) what if i don't/lie?4) If i were to mix all my coins so that they have no trace back to my original verified exchange account, how would they know?5) Couldn't i just say that they were a gift?</t>
  </si>
  <si>
    <t>http://www.reddit.com/r/Bitcoin/comments/2y3nyz/long_term_holding_capital_gains_and_international/</t>
  </si>
  <si>
    <t>March 06, 2015 at 11:15AM</t>
  </si>
  <si>
    <t>ghash.io down?</t>
  </si>
  <si>
    <t>hello.is ghash.io down for anyone else? there's no tweeting about it, not a schedule maintenance on the blog. is it just on my end?</t>
  </si>
  <si>
    <t>http://www.reddit.com/r/Bitcoin/comments/2y3ra3/ghashio_down/</t>
  </si>
  <si>
    <t>March 06, 2015 at 11:44AM</t>
  </si>
  <si>
    <t>anonboxis</t>
  </si>
  <si>
    <t>A card that says "I want your restaurant to accept bitcoin"</t>
  </si>
  <si>
    <t>I remember a while back someone posted a nice idea. It was basically a credit card sized slit of paper that basically said "I want your restaurant to accept bitcoin". One would place the card next to a tip at a restaurant.Does anyone remember this? I can't seem to find it, does anyone have a link? Did we abandon this great idea?</t>
  </si>
  <si>
    <t>http://www.reddit.com/r/Bitcoin/comments/2y3u2t/a_card_that_says_i_want_your_restaurant_to_accept/</t>
  </si>
  <si>
    <t>March 06, 2015 at 11:42AM</t>
  </si>
  <si>
    <t>tellman1257</t>
  </si>
  <si>
    <t>The Overall Winner at the 2015 Launch Festival (for new tech startups) is Abra, which calls itself "the world’s first peer-to-peer digital cash money transfer network." (website link at the end of this brief interview with the founder)</t>
  </si>
  <si>
    <t>http://www.launchfestival.com/abra</t>
  </si>
  <si>
    <t>http://www.reddit.com/r/Bitcoin/comments/2y3tum/the_overall_winner_at_the_2015_launch_festival/</t>
  </si>
  <si>
    <t>March 06, 2015 at 11:30AM</t>
  </si>
  <si>
    <t>diycoin</t>
  </si>
  <si>
    <t>Bitcoin Job Fair Returns to SF Bay Area on Saturday, 4/18 at Plug and Play Tech Center in Sunnyvale, CA</t>
  </si>
  <si>
    <t>https://twitter.com/TheScottRob/status/572955388976361472?s=17</t>
  </si>
  <si>
    <t>http://www.reddit.com/r/Bitcoin/comments/2y3sqv/bitcoin_job_fair_returns_to_sf_bay_area_on/</t>
  </si>
  <si>
    <t>March 06, 2015 at 11:23AM</t>
  </si>
  <si>
    <t>RichieDupz</t>
  </si>
  <si>
    <t>Paxum to BTC</t>
  </si>
  <si>
    <t>Hey all, I need 0.17 bitcoins, quick-snap as the saying goes. I got paid by a company through paxum, and there sits the money I intend to use to purchase bitcoins. It takes too long for it to go into my actual bank account. Can anyone help me out by giving me BTC into my wallet after I pay USD from my paxum to theirs?</t>
  </si>
  <si>
    <t>http://www.reddit.com/r/Bitcoin/comments/2y3s2n/paxum_to_btc/</t>
  </si>
  <si>
    <t>March 06, 2015 at 11:56AM</t>
  </si>
  <si>
    <t>zenogais</t>
  </si>
  <si>
    <t>Bitcoin and Philosophy - New Online Course Offering by Centre for Research and Practice</t>
  </si>
  <si>
    <t>https://www.facebook.com/events/338124103045839/</t>
  </si>
  <si>
    <t>http://www.reddit.com/r/Bitcoin/comments/2y3v8l/bitcoin_and_philosophy_new_online_course_offering/</t>
  </si>
  <si>
    <t>March 06, 2015 at 12:15PM</t>
  </si>
  <si>
    <t>goodbtc</t>
  </si>
  <si>
    <t>Gimme your wallet password, filthy terrorist!</t>
  </si>
  <si>
    <t>http://www.stuff.co.nz/technology/digital-living/66980041/customs-password-plan-slammed-by-labour-greens</t>
  </si>
  <si>
    <t>http://www.reddit.com/r/Bitcoin/comments/2y3x6y/gimme_your_wallet_password_filthy_terrorist/</t>
  </si>
  <si>
    <t>Bitcoin to Power Remittance Apps &amp;amp; Kim Dotcom's Mega Network</t>
  </si>
  <si>
    <t>https://www.youtube.com/watch?v=xYhBZpM5UMI</t>
  </si>
  <si>
    <t>http://www.reddit.com/r/Bitcoin/comments/2y3x4w/bitcoin_to_power_remittance_apps_kim_dotcoms_mega/</t>
  </si>
  <si>
    <t>March 06, 2015 at 12:05PM</t>
  </si>
  <si>
    <t>mrbitsy</t>
  </si>
  <si>
    <t>Any bitcoiners in Mexico City?</t>
  </si>
  <si>
    <t>I've hit up everyone on localbitcoins.com, but I thought I might reach out here.I'm in the US and need to send pesos (about $15,000 = $1,000) to a friend in Mexico. I don't want to deal with Western Union (costs and forex rip-off) and my friend doesn't want bitcoin, so I suggested sending him bitpesos and connect him with a bitcoiner willing to cash him out in pesos.I figure 4% commission might attract some crypto-preneurs.The transaction would look like this:I send MXN15,000 from my USD card on Bitreserve to my friend in Mexico's Bitreserve account. Cost to me of .95% to go from bitUSD=&gt;bitMXN.My friend meets up with a bitcoiner in Mexico City and transfers MXN15,000 to his BR account in exchange for MXN15,000 - 4% commission = MXN14,400.Bitcoiner flips MXN15,000 to BTC at a conversion cost of .95%.So total cost to me and my friend is 4.95% (less than WU and profit goes to bitcoiner rather than WU).Total profit to bitcoiner is 3+% (4%-.95%).Any takers?</t>
  </si>
  <si>
    <t>http://www.reddit.com/r/Bitcoin/comments/2y3w6h/any_bitcoiners_in_mexico_city/</t>
  </si>
  <si>
    <t>March 06, 2015 at 12:34PM</t>
  </si>
  <si>
    <t>Clef announced True Logins: the first tool to protect against phishing attacks</t>
  </si>
  <si>
    <t>http://blog.getclef.com/true-logins/</t>
  </si>
  <si>
    <t>http://www.reddit.com/r/Bitcoin/comments/2y3yz5/clef_announced_true_logins_the_first_tool_to/</t>
  </si>
  <si>
    <t>apexcycles</t>
  </si>
  <si>
    <t>How to get bitcoins?</t>
  </si>
  <si>
    <t>New to this whole bitcoin thing and really trying to understand it as I feel it will be the future.As a person with limited resources, how do I go about acquiring, earning, "mining", or just plain getting BTC?I don't really understand the whole data mining thing and am confused by /r/changetip from which I've received a few bits from random strangers.I'd love to be able to set aside some Bitcoin for my 2 kids and see where it goes in a few years, but really don't know where to start.</t>
  </si>
  <si>
    <t>http://www.reddit.com/r/Bitcoin/comments/2y3yxa/how_to_get_bitcoins/</t>
  </si>
  <si>
    <t>March 06, 2015 at 12:22PM</t>
  </si>
  <si>
    <t>leakypat</t>
  </si>
  <si>
    <t>bitcoin.org: Volunteer Needed For Wallet Reviews</t>
  </si>
  <si>
    <t>https://github.com/bitcoin/bitcoin.org/issues/778</t>
  </si>
  <si>
    <t>http://www.reddit.com/r/Bitcoin/comments/2y3xvc/bitcoinorg_volunteer_needed_for_wallet_reviews/</t>
  </si>
  <si>
    <t>March 06, 2015 at 12:21PM</t>
  </si>
  <si>
    <t>A Central Bank “cryptocurrency”? An interesting idea, but maybe not for the reason we think</t>
  </si>
  <si>
    <t>http://gendal.me/2015/03/05/a-central-bank-cryptocurrency-an-interesting-idea-but-maybe-not-for-the-reason-we-think/</t>
  </si>
  <si>
    <t>http://www.reddit.com/r/Bitcoin/comments/2y3xpy/a_central_bank_cryptocurrency_an_interesting_idea/</t>
  </si>
  <si>
    <t>March 06, 2015 at 12:51PM</t>
  </si>
  <si>
    <t>What is the “real” price of bitcoin?</t>
  </si>
  <si>
    <t>http://www.ofnumbers.com/2015/03/05/what-is-the-real-price-of-bitcoin/</t>
  </si>
  <si>
    <t>http://www.reddit.com/r/Bitcoin/comments/2y40ft/what_is_the_real_price_of_bitcoin/</t>
  </si>
  <si>
    <t>March 06, 2015 at 01:19PM</t>
  </si>
  <si>
    <t>U.S. Marshals Conducted 3rd Auction for Selling 50,000 Bitcoins From Silk Road</t>
  </si>
  <si>
    <t>http://www.coinspeaker.com/2015/03/05/us-auction-13-5m-worth-of-silk-road-bitcoins-7420/</t>
  </si>
  <si>
    <t>http://www.reddit.com/r/Bitcoin/comments/2y42pe/us_marshals_conducted_3rd_auction_for_selling/</t>
  </si>
  <si>
    <t>March 06, 2015 at 01:15PM</t>
  </si>
  <si>
    <t>petertodd</t>
  </si>
  <si>
    <t>A friendly reminder: CHECKLOCKTIMEVERIFY and other scripting language upgrades only require soft-forks, not hard-forks</t>
  </si>
  <si>
    <t>I've been noticing a lot of confusion about how hard it is to implement new opcodes lately, for instance in this recent post:But the bottom line any new OP code requires a hard fork.This just isn't true: any new opcode - even an entire Ethereum-style "turing complete" scripting language - can be implemented as a soft-fork requiring just a majority of miners to upgrade. The Bitcoin protocol has been upgraded via soft forks multiple times in the past, for instance to enable P2SH, and in fact it's actually surprisingly hard to come up with examples of new Bitcoin protocol features that can't be implemented with only soft-forks. As for CHECKLOCKTIMEVERIFY, the main thing holding it back at this point is just that other than myself no-one has written any demos of it to make sure the functionality is what we need.tl;dr: Upgrading the Bitcoin protocol isn't trivial, but it's not as hard as people make it out to be.</t>
  </si>
  <si>
    <t>http://www.reddit.com/r/Bitcoin/comments/2y42e1/a_friendly_reminder_checklocktimeverify_and_other/</t>
  </si>
  <si>
    <t>March 06, 2015 at 01:32PM</t>
  </si>
  <si>
    <t>fixthetracking</t>
  </si>
  <si>
    <t>"How to multiply your Bitcoins hundredfold in a day?" LOL</t>
  </si>
  <si>
    <t>http://bit-e.cf</t>
  </si>
  <si>
    <t>http://www.reddit.com/r/Bitcoin/comments/2y43rg/how_to_multiply_your_bitcoins_hundredfold_in_a/</t>
  </si>
  <si>
    <t>March 06, 2015 at 01:43PM</t>
  </si>
  <si>
    <t>Slacky741</t>
  </si>
  <si>
    <t>The 100,000 bitcoin - what happens with fees?</t>
  </si>
  <si>
    <t>Some people think the price of bitcoin could sky rocket to anywhere between 10,000 to 1,000,000 one day. It makes sense since there will only ever be 21 million bitcoin and if bitcoin gains mainstream adoption and the market cap is a significant amount. My questions is if this was to happen wouldnt this also mean that the fees would also be rediculously large? Isnt this the same reason microtransactions dont really work well at the moment because the fees are too high for smaller payments. So technically if bitcoin was to rise to say 100,000 then this would mean that a microtransaction at todays current price might actually be a typical sized payment in the future. So dont we run into the same problem?</t>
  </si>
  <si>
    <t>http://www.reddit.com/r/Bitcoin/comments/2y44k5/the_100000_bitcoin_what_happens_with_fees/</t>
  </si>
  <si>
    <t>March 06, 2015 at 01:59PM</t>
  </si>
  <si>
    <t>So, my barber who is an absolute legend just started accepting bitcoin. Any chance you can show some support?</t>
  </si>
  <si>
    <t>http://i.imgur.com/MOJwHyd.jpg</t>
  </si>
  <si>
    <t>http://www.reddit.com/r/Bitcoin/comments/2y45pk/so_my_barber_who_is_an_absolute_legend_just/</t>
  </si>
  <si>
    <t>nimanator</t>
  </si>
  <si>
    <t>Great news from @CoinJabber! We've doubled our content contribution payouts to 30 and 60 mBTC for 1250 and 2250 #JabberPoints respectively! Come get 'em!! :)</t>
  </si>
  <si>
    <t>https://twitter.com/CoinJabber/status/573739174454390786</t>
  </si>
  <si>
    <t>http://www.reddit.com/r/Bitcoin/comments/2y45pj/great_news_from_coinjabber_weve_doubled_our/</t>
  </si>
  <si>
    <t>kuui1</t>
  </si>
  <si>
    <t>What if I told you before long you will be able to pay a robot Bitcoin to clean your home?</t>
  </si>
  <si>
    <t>Here's my idea. Feedback, etc is appreciated.There are 3 key concepts behind thisMorgan Rockwell's "Bitswitch"Autonomous Pay-on-Demand appliancesDecentralized Autonomous CompanyA bitswitch, as its name suggests, is a switch associated with a Bitcoin address. When the correct amount of BTC is sent to that address the bitswitch will turn something on or off.For this use case I want to use the robot vacuum cleaner since it is technology that already exist and is fairly well-developed (although this novel business approach could be applied to a number of appliances/robots such as self-driving cars, robot lawn mowers, etc).On top of the vacuum displays a QR code. When the "customer's" floor is in need of cleaning he/she scans the QR code sending the amount of BTC required to signal the vacuum to begin its job.So instead of the "customer" buying and owning the vacuum he/she pays for the robot's service on demand when they need the service performed. This lowers the barrier of entry of said technology in contrast of the "customer" paying hundreds of dollars to own their own outright.Now here's my favorite part: the DAC. The actual ownership of the vacuums could be distributed enabling a p2p market to evolve. Counterparty tokens could be used, for example, representing ownership or partial ownership of an individual vacuum. The Counterparty asset of course is associated with a Bitcoin address. So if you owned 20% of a vacuum you would automatically receive 20% of the BTC each time the unit was used to clean its assigned dwelling.In some ways this would work similarly to buying ASIC hardware to mine Bitcoin. There would be a certain amount of speculating involved in predicting ROI, etc until the market matured but eventually it could turn into an interesting experiment.Often I find myself pondering what is the best use case for Bitcoin. There are a decent amount already in my opinion, but paying machines is a niche digital currency surely has advantage over than any other form of value xfer.Now of course there are a lot of details that still need to be considered. For example, how do you determine if a "customer" is qualified? Is it simply a matter of how many sq ft their home is and how often they clean, etc? Or do they need a credit check, etc to determine risk?Anyway, I hope to have time in the near future to explore this idea further with more experienced entrepreneurs and determine what's the best path to making this novel business approach a reality.</t>
  </si>
  <si>
    <t>http://www.reddit.com/r/Bitcoin/comments/2y45og/what_if_i_told_you_before_long_you_will_be_able/</t>
  </si>
  <si>
    <t>March 06, 2015 at 02:46PM</t>
  </si>
  <si>
    <t>vqengine</t>
  </si>
  <si>
    <t>Let Bitcoin run for a day, and what do you get?</t>
  </si>
  <si>
    <t>Bitired! Ha!</t>
  </si>
  <si>
    <t>http://www.reddit.com/r/Bitcoin/comments/2y48tj/let_bitcoin_run_for_a_day_and_what_do_you_get/</t>
  </si>
  <si>
    <t>March 06, 2015 at 02:41PM</t>
  </si>
  <si>
    <t>wolfgame</t>
  </si>
  <si>
    <t>Will Bitcoin Soon Replace Paper Money?</t>
  </si>
  <si>
    <t>http://www.economywatch.com/news/Will-Bitcoin-Soon-Replace-Paper-Money.03-04-15.html</t>
  </si>
  <si>
    <t>http://www.reddit.com/r/Bitcoin/comments/2y48hk/will_bitcoin_soon_replace_paper_money/</t>
  </si>
  <si>
    <t>March 06, 2015 at 02:38PM</t>
  </si>
  <si>
    <t>goseemybits</t>
  </si>
  <si>
    <t>[NSFW] Come have fun and hangout!</t>
  </si>
  <si>
    <t>https://goseemybits.com/view/hornyhotbits#</t>
  </si>
  <si>
    <t>http://www.reddit.com/r/Bitcoin/comments/2y48cu/nsfw_come_have_fun_and_hangout/</t>
  </si>
  <si>
    <t>March 06, 2015 at 03:12PM</t>
  </si>
  <si>
    <t>Australian Senate Bitcoin Hearings (After Andreas I think)</t>
  </si>
  <si>
    <t>https://www.youtube.com/watch?v=6FzQgNaZ-Gw</t>
  </si>
  <si>
    <t>http://www.reddit.com/r/Bitcoin/comments/2y4afj/australian_senate_bitcoin_hearings_after_andreas/</t>
  </si>
  <si>
    <t>March 06, 2015 at 03:26PM</t>
  </si>
  <si>
    <t>Police Arrest Five in MyCoin Bitcoin Exchange Scheme Case</t>
  </si>
  <si>
    <t>http://www.coindesk.com/police-arrest-mycoin-bitcoin-exchange</t>
  </si>
  <si>
    <t>http://www.reddit.com/r/Bitcoin/comments/2y4b6q/police_arrest_five_in_mycoin_bitcoin_exchange/</t>
  </si>
  <si>
    <t>March 06, 2015 at 03:47PM</t>
  </si>
  <si>
    <t>Washington Strips New York Fed’s Power</t>
  </si>
  <si>
    <t>http://www.wsj.com/article_email/washington-strips-new-york-feds-power-1425526210-lMyQjAxMTA1ODA0NTAwNTUxWj</t>
  </si>
  <si>
    <t>http://www.reddit.com/r/Bitcoin/comments/2y4cdk/washington_strips_new_york_feds_power/</t>
  </si>
  <si>
    <t>March 06, 2015 at 03:40PM</t>
  </si>
  <si>
    <t>dabeulioupee</t>
  </si>
  <si>
    <t>Did Braintree REALLY activate bitcoin payments for US merchants?</t>
  </si>
  <si>
    <t>It is weird because the news was released in september 2014, but when you check braintree website, no mention of bitcoin at all. Just wanted to know if some US merchants had started accepting bitcoin with Braintree, or if it was bullshit...</t>
  </si>
  <si>
    <t>http://www.reddit.com/r/Bitcoin/comments/2y4bzl/did_braintree_really_activate_bitcoin_payments/</t>
  </si>
  <si>
    <t>March 06, 2015 at 04:05PM</t>
  </si>
  <si>
    <t>Devam13</t>
  </si>
  <si>
    <t>A quick question about the 'buttcoiners'</t>
  </si>
  <si>
    <t>Not sure if against the rules but a quick question. Is /r/Buttcoin kind of like a circlejerk of /r/bitcoin and the users there actually like Bitcoin or is it the people who hate bitcoin.I can never tell. Seems to be a mixture of both.</t>
  </si>
  <si>
    <t>http://www.reddit.com/r/Bitcoin/comments/2y4dcx/a_quick_question_about_the_buttcoiners/</t>
  </si>
  <si>
    <t>March 06, 2015 at 04:45PM</t>
  </si>
  <si>
    <t>Bitcoin Price History</t>
  </si>
  <si>
    <t>http://bit-post.com/education/bitcoin-price-history-2-4385</t>
  </si>
  <si>
    <t>http://www.reddit.com/r/Bitcoin/comments/2y4flz/bitcoin_price_history/</t>
  </si>
  <si>
    <t>March 06, 2015 at 04:40PM</t>
  </si>
  <si>
    <t>sugikuku</t>
  </si>
  <si>
    <t>$100 free trial from vultr.com - vps provider accepting bitcoin</t>
  </si>
  <si>
    <t>https://www.vultr.com/freetrial/</t>
  </si>
  <si>
    <t>http://www.reddit.com/r/Bitcoin/comments/2y4fci/100_free_trial_from_vultrcom_vps_provider/</t>
  </si>
  <si>
    <t>March 06, 2015 at 04:35PM</t>
  </si>
  <si>
    <t>BitcoinCollege</t>
  </si>
  <si>
    <t>Been there, done that and truly recognizing Bitcoin's rise. SMTP, HTTP, 14K4, Bulletin Board, Commodore 64 etc. Are most Bitcoiners above 35 years old?</t>
  </si>
  <si>
    <t>I even miss the old Windows days https://www.youtube.com/watch?v=iqL1BLzn3qcBut, amazing how recognizable this bitcoin phenomena is. Are some of you with me?Bitcoin is here to rock the world.</t>
  </si>
  <si>
    <t>http://www.reddit.com/r/Bitcoin/comments/2y4f24/been_there_done_that_and_truly_recognizing/</t>
  </si>
  <si>
    <t>March 06, 2015 at 05:03PM</t>
  </si>
  <si>
    <t>I want to download Electrum 2.0, but my Antivirus stops me... what can I do?</t>
  </si>
  <si>
    <t>Avast doesn't like it, says its a Trojan. How can I bypass this to get access to my wallet and download / install electrum 2.0?</t>
  </si>
  <si>
    <t>http://www.reddit.com/r/Bitcoin/comments/2y4gmj/i_want_to_download_electrum_20_but_my_antivirus/</t>
  </si>
  <si>
    <t>HackJsy Announce FinTech Hackathon 2015</t>
  </si>
  <si>
    <t>http://cointelegraph.uk/news/113625/hackjsy-announce-fintech-hackathon-2015</t>
  </si>
  <si>
    <t>http://www.reddit.com/r/Bitcoin/comments/2y4gl4/hackjsy_announce_fintech_hackathon_2015/</t>
  </si>
  <si>
    <t>March 06, 2015 at 05:00PM</t>
  </si>
  <si>
    <t>[Bitcoin Today] Friday, March 06, 2015</t>
  </si>
  <si>
    <t>http://www.reddit.com/r/Bitcoin/comments/2y4gdi/bitcoin_today_friday_march_06_2015/</t>
  </si>
  <si>
    <t>March 06, 2015 at 05:35PM</t>
  </si>
  <si>
    <t>ukstorshibe</t>
  </si>
  <si>
    <t>I walk to past my local shop in a small town and guess what I see.</t>
  </si>
  <si>
    <t>https://twitter.com/bitbybitco/status/573444453882556416</t>
  </si>
  <si>
    <t>http://www.reddit.com/r/Bitcoin/comments/2y4ibf/i_walk_to_past_my_local_shop_in_a_small_town_and/</t>
  </si>
  <si>
    <t>March 06, 2015 at 05:24PM</t>
  </si>
  <si>
    <t>CardAnarchist</t>
  </si>
  <si>
    <t>What's the best quick spend Firefox bitcoin wallet?</t>
  </si>
  <si>
    <t>I'm looking for a quick spend Firefox wallet. Kryptokit looks to be what I'm looking for but it only works in Chrome.To be clear I already have a secure Ledger hardware wallet that I use for hoarding but I'd like a wallet to hold small amounts for quick spending via my browser.What are my options? I've had a look around but I'm struggling to find something ideal.</t>
  </si>
  <si>
    <t>http://www.reddit.com/r/Bitcoin/comments/2y4hr9/whats_the_best_quick_spend_firefox_bitcoin_wallet/</t>
  </si>
  <si>
    <t>March 06, 2015 at 05:36PM</t>
  </si>
  <si>
    <t>pagex</t>
  </si>
  <si>
    <t>Hit 11btc today, my new goal: reach the coveted 21 btc</t>
  </si>
  <si>
    <t>I see people post milestones here so I thought I'd post one of my own. I bought my first coin just before the run up in late 2013 for $254. And I've bought some whole and some fractions at nearly every price point back down. I'd say my cost basis is around 300. So today I finally reached 11 btc, next stop 21 btc. I even sold off the remainder of my microsoft stock in August 2014 that I'd originally bought 100 shares of in high school back in 1995. That was a great investment pre-dotcom crash. But it's been mostly stagnant from the late 90's crash to date. So I let it all go and went full Bitcoin.And on a side note, I truly believe in the technology, it's not speculation for me. The Blockchain has far reaching applications, everything from voting systems, to copyright, to government, to the way I pay for a can of pop in a soda machine.So cheers. I'm in this for the long haul. And also, I'm sure many other people have experienced this same thing, where the whole idea of Bitcoin has opened my eyes to how our current financial system works, it's a glass house. And I beleieve the time will come when humans look back and wonder why a working version of this idea didn't come sooner. It's one of those beautiful systems that will Eventually be really obvious to everyone.</t>
  </si>
  <si>
    <t>http://www.reddit.com/r/Bitcoin/comments/2y4ie8/hit_11btc_today_my_new_goal_reach_the_coveted_21/</t>
  </si>
  <si>
    <t>March 06, 2015 at 06:27PM</t>
  </si>
  <si>
    <t>It sounds somehow very strange, that the US Marshalls are selling bitcoin ...</t>
  </si>
  <si>
    <t>Do they sell stolen cars and weapons too ? Do they sell stolen/crime money ? When they sell bitcoin, what is bitcoin in their view?</t>
  </si>
  <si>
    <t>http://www.reddit.com/r/Bitcoin/comments/2y4l5b/it_sounds_somehow_very_strange_that_the_us/</t>
  </si>
  <si>
    <t>March 06, 2015 at 06:21PM</t>
  </si>
  <si>
    <t>_smudger_</t>
  </si>
  <si>
    <t>CoinReport OpenBazaar Announces Official Release Timeline</t>
  </si>
  <si>
    <t>https://coinreport.net/openbazaar-announces-official-release-timeline/</t>
  </si>
  <si>
    <t>http://www.reddit.com/r/Bitcoin/comments/2y4ktt/coinreport_openbazaar_announces_official_release/</t>
  </si>
  <si>
    <t>March 06, 2015 at 06:19PM</t>
  </si>
  <si>
    <t>Could Abra be Bitcoin's "Killer App"?</t>
  </si>
  <si>
    <t>https://bitcoinmagazine.com/19490/abra-announced-launch-festival-2015-seamless-remittances-powered-bitcoin/</t>
  </si>
  <si>
    <t>http://www.reddit.com/r/Bitcoin/comments/2y4kpw/could_abra_be_bitcoins_killer_app/</t>
  </si>
  <si>
    <t>March 06, 2015 at 06:18PM</t>
  </si>
  <si>
    <t>Foezjie</t>
  </si>
  <si>
    <t>Popular torrenting software µTorrent has included an automatic cryptocoin-miner in their latest update.</t>
  </si>
  <si>
    <t>http://forum.utorrent.com/topic/95041-warning-epicscale-riskware-silently-installed-with-latest-utorrent/</t>
  </si>
  <si>
    <t>http://www.reddit.com/r/Bitcoin/comments/2y4kng/popular_torrenting_software_%C2%B5torrent_has_included/</t>
  </si>
  <si>
    <t>March 06, 2015 at 06:12PM</t>
  </si>
  <si>
    <t>BTC_Hamster</t>
  </si>
  <si>
    <t>I'm giving away 2 tickets to Inside Bitcoins NY or $100 in Bitcoin</t>
  </si>
  <si>
    <t>http://99bitcoins.com/win-50-worth-of-bitcoins-or-a-ticket-to-inside-bitcoins-ny/</t>
  </si>
  <si>
    <t>http://www.reddit.com/r/Bitcoin/comments/2y4kbs/im_giving_away_2_tickets_to_inside_bitcoins_ny_or/</t>
  </si>
  <si>
    <t>March 06, 2015 at 06:06PM</t>
  </si>
  <si>
    <t>MadeNotBorn</t>
  </si>
  <si>
    <t>Setting up new Ubuntu node in VMWare instead of current Windows node.</t>
  </si>
  <si>
    <t>What's the best way to create a bootstrap.dat from what I already have?</t>
  </si>
  <si>
    <t>http://www.reddit.com/r/Bitcoin/comments/2y4k07/setting_up_new_ubuntu_node_in_vmware_instead_of/</t>
  </si>
  <si>
    <t>March 06, 2015 at 06:49PM</t>
  </si>
  <si>
    <t>in3rsha</t>
  </si>
  <si>
    <t>When do block rewards become spendable?</t>
  </si>
  <si>
    <t>If I were solo mining and solved a block, when would I be able to spend the 25 bitcoins that came as a reward for solving the block?The reason for asking is because I know that blocks can be solved at the same time, and the block I solve may not become part of the longest chain and will become orphaned.So when does a solved block become "ingrained" enough in the chain for the reward to become spendable? (if that's how it works)Note: I understand the notion of solo mining and solving a block is ridiculous; I'm just interested in how the block reward (coinbase transaction) works.</t>
  </si>
  <si>
    <t>http://www.reddit.com/r/Bitcoin/comments/2y4mev/when_do_block_rewards_become_spendable/</t>
  </si>
  <si>
    <t>March 06, 2015 at 06:46PM</t>
  </si>
  <si>
    <t>Pyds1977</t>
  </si>
  <si>
    <t>Crazy! Bitcoin on a 2014 Chinese student political subject examination!(Page1, No. 17)</t>
  </si>
  <si>
    <t>http://blog.sina.com.cn/s/blog_5a18c50f0102edrn.html</t>
  </si>
  <si>
    <t>http://www.reddit.com/r/Bitcoin/comments/2y4m82/crazy_bitcoin_on_a_2014_chinese_student_political/</t>
  </si>
  <si>
    <t>March 06, 2015 at 06:39PM</t>
  </si>
  <si>
    <t>Bitcoin exchange expands to Kenya, sees potential in using M-Pesa</t>
  </si>
  <si>
    <t>http://www.howwemadeitinafrica.com/bitcoin-exchange-expands-to-kenya-sees-potential-in-using-m-pesa/47442/</t>
  </si>
  <si>
    <t>http://www.reddit.com/r/Bitcoin/comments/2y4lud/bitcoin_exchange_expands_to_kenya_sees_potential/</t>
  </si>
  <si>
    <t>March 06, 2015 at 06:34PM</t>
  </si>
  <si>
    <t>SWIFT Panel sees a Future for Bitcoin in International Banking</t>
  </si>
  <si>
    <t>https://www.cryptocoinsnews.com/swift-panel-sees-future-bitcoin-international-banking</t>
  </si>
  <si>
    <t>http://www.reddit.com/r/Bitcoin/comments/2y4ljl/swift_panel_sees_a_future_for_bitcoin_in/</t>
  </si>
  <si>
    <t>March 06, 2015 at 06:43PM</t>
  </si>
  <si>
    <t>China's Possible Shift Towards Transparency in Crypto- Regulation Divides Bitcoin Community</t>
  </si>
  <si>
    <t>http://cointelegraph.com/news/113626/chinas-possible-shift-towards-transparency-in-crypto-regulation-divides-bitcoin-community</t>
  </si>
  <si>
    <t>http://www.reddit.com/r/Bitcoin/comments/2y4m1q/chinas_possible_shift_towards_transparency_in/</t>
  </si>
  <si>
    <t>March 06, 2015 at 07:10PM</t>
  </si>
  <si>
    <t>headphone_stink</t>
  </si>
  <si>
    <t>Remittance from South Korea. How do you do it?</t>
  </si>
  <si>
    <t>So I am trying to figure out if bitcoin remittance is really a viable way to send money home to save on bank fees and exchange, but what gets me is that by going thru a 3rd party site to purchase bitcoins here, 1) there is usually a limit on how much you can buy instantly, and 2) if I want to buy more than the set limit, I have to wait for a pending order to go thru.Basically, I can't buy what I want, when I want.But that's just what it seems like to me, I am new to this and still discovering things and want to know for the Seoul Bitcoiners: How do you do remittance from Korea?</t>
  </si>
  <si>
    <t>http://www.reddit.com/r/Bitcoin/comments/2y4nni/remittance_from_south_korea_how_do_you_do_it/</t>
  </si>
  <si>
    <t>March 06, 2015 at 07:03PM</t>
  </si>
  <si>
    <t>"what is the Bitcoin" on 2015 Chinese student political subject examination! (No.1)</t>
  </si>
  <si>
    <t>http://doc.baidu.com/view/aa483956376baf1ffc4fadf6.html?re=view</t>
  </si>
  <si>
    <t>http://www.reddit.com/r/Bitcoin/comments/2y4n7q/what_is_the_bitcoin_on_2015_chinese_student/</t>
  </si>
  <si>
    <t>March 06, 2015 at 07:00PM</t>
  </si>
  <si>
    <t>http://www.reddit.com/r/Bitcoin/comments/2y4n1o/bitcoin_to_power_remittance_apps_kim_dotcoms_mega/</t>
  </si>
  <si>
    <t>March 06, 2015 at 06:55PM</t>
  </si>
  <si>
    <t>List of soft and hard forks</t>
  </si>
  <si>
    <t>Where can I find a list of all soft and hard forks that have happened to the Bitcoin protocol?</t>
  </si>
  <si>
    <t>http://www.reddit.com/r/Bitcoin/comments/2y4mq2/list_of_soft_and_hard_forks/</t>
  </si>
  <si>
    <t>March 06, 2015 at 07:42PM</t>
  </si>
  <si>
    <t>Winners of the U.S. marshals auction should receive funds in a multisig address</t>
  </si>
  <si>
    <t>Seems to be a no brainer/no excuse situation to use multisig with large blocks of coin like that.</t>
  </si>
  <si>
    <t>http://www.reddit.com/r/Bitcoin/comments/2y4prd/winners_of_the_us_marshals_auction_should_receive/</t>
  </si>
  <si>
    <t>March 06, 2015 at 07:31PM</t>
  </si>
  <si>
    <t>CeasefireX</t>
  </si>
  <si>
    <t>What Is Cold Storage For Bitcoin? - Investopedia Article suggests there exists a backdoor ...</t>
  </si>
  <si>
    <t>http://www.investopedia.com/articles/investing/030515/what-cold-storage-bitcoin.asp</t>
  </si>
  <si>
    <t>http://www.reddit.com/r/Bitcoin/comments/2y4oyp/what_is_cold_storage_for_bitcoin_investopedia/</t>
  </si>
  <si>
    <t>March 06, 2015 at 08:23PM</t>
  </si>
  <si>
    <t>This Paper Explains Why Bitcoin Miners Lose Money</t>
  </si>
  <si>
    <t>http://www.coinbuzz.com/2015/03/05/paper-suggests-bitcoin-miners-lose-money/</t>
  </si>
  <si>
    <t>http://www.reddit.com/r/Bitcoin/comments/2y4spz/this_paper_explains_why_bitcoin_miners_lose_money/</t>
  </si>
  <si>
    <t>March 06, 2015 at 08:20PM</t>
  </si>
  <si>
    <t>Tomorrow from 3pm I will be setting up this vegetarian cafe in Leeds city centre with a way to accept Bitcoin. Please pop in if you're in the area :)</t>
  </si>
  <si>
    <t>http://www.globaltribecafe.com/</t>
  </si>
  <si>
    <t>http://www.reddit.com/r/Bitcoin/comments/2y4sjp/tomorrow_from_3pm_i_will_be_setting_up_this/</t>
  </si>
  <si>
    <t>March 06, 2015 at 08:15PM</t>
  </si>
  <si>
    <t>ELI5: How can I create a brain wallet in conjunction with paper wallets, so that the keys are never generated online</t>
  </si>
  <si>
    <t>I want to create several paper wallets, but would like to be able to restore all these paper wallets via a single seed.Is this even doable? It may not be - but any help would be extremely appreciated.</t>
  </si>
  <si>
    <t>http://www.reddit.com/r/Bitcoin/comments/2y4s4h/eli5_how_can_i_create_a_brain_wallet_in/</t>
  </si>
  <si>
    <t>March 06, 2015 at 08:14PM</t>
  </si>
  <si>
    <t>Jim Harper: 2015 Will Rebuild the Bitcoin Foundation</t>
  </si>
  <si>
    <t>http://www.coindesk.com/jim-harper-2015-will-rebuild-the-bitcoin-foundation/</t>
  </si>
  <si>
    <t>http://www.reddit.com/r/Bitcoin/comments/2y4s2x/jim_harper_2015_will_rebuild_the_bitcoin/</t>
  </si>
  <si>
    <t>March 06, 2015 at 08:12PM</t>
  </si>
  <si>
    <t>Nuovo Crypto-Exchange Giapponese mira a colmare il vuoto lasciato da Mt.Gox e a migliorare l'immagine di Bitcoin.</t>
  </si>
  <si>
    <t>http://cointelegraph.it/news/113627/nuovo-crypto-exchange-giapponese-mira-a-colmare-il-vuoto-lasciato-da-mtgox-e-a-migliorare-limmagine-di-bitcoin</t>
  </si>
  <si>
    <t>http://www.reddit.com/r/Bitcoin/comments/2y4rw0/nuovo_cryptoexchange_giapponese_mira_a_colmare_il/</t>
  </si>
  <si>
    <t>March 06, 2015 at 07:58PM</t>
  </si>
  <si>
    <t>BTClife</t>
  </si>
  <si>
    <t>Global Bitcoin Marketplace With 26 000 Users CryptoThrift Introduces ‘One-Click Re-list’ And Bitcoin Affiliate Program</t>
  </si>
  <si>
    <t>http://bitcoinprbuzz.com/global-bitcoin-marketplace-with-26-000-users-cryptothrift-introduces-one-click-re-list-and-bitcoin-affiliate-program/</t>
  </si>
  <si>
    <t>http://www.reddit.com/r/Bitcoin/comments/2y4qwt/global_bitcoin_marketplace_with_26_000_users/</t>
  </si>
  <si>
    <t>March 06, 2015 at 08:38PM</t>
  </si>
  <si>
    <t>https://www.cryptocoinsnews.com/swift-panel-sees-future-bitcoin-international-banking/</t>
  </si>
  <si>
    <t>http://www.reddit.com/r/Bitcoin/comments/2y4ttw/swift_panel_sees_a_future_for_bitcoin_in/</t>
  </si>
  <si>
    <t>March 06, 2015 at 08:32PM</t>
  </si>
  <si>
    <t>btcsa</t>
  </si>
  <si>
    <t>Skype credit with bitcoin</t>
  </si>
  <si>
    <t>Is there a way to get skype credit with bitcoin? I am looking for the best value for money way to get skype credit with bitcoin</t>
  </si>
  <si>
    <t>http://www.reddit.com/r/Bitcoin/comments/2y4te1/skype_credit_with_bitcoin/</t>
  </si>
  <si>
    <t>March 06, 2015 at 08:28PM</t>
  </si>
  <si>
    <t>JoeWhy2</t>
  </si>
  <si>
    <t>Bitcoin Art: What do bitcoin transactions sound like?</t>
  </si>
  <si>
    <t>http://pallthayer.dyndns.org/soundslikemoney/</t>
  </si>
  <si>
    <t>http://www.reddit.com/r/Bitcoin/comments/2y4t42/bitcoin_art_what_do_bitcoin_transactions_sound/</t>
  </si>
  <si>
    <t>March 06, 2015 at 08:59PM</t>
  </si>
  <si>
    <t>jron</t>
  </si>
  <si>
    <t>U.S. Auction Suggests Lingering Interest in Bitcoin</t>
  </si>
  <si>
    <t>http://www.nytimes.com/2015/03/06/business/dealbook/us-auction-suggests-lingering-interest-in-bitcoin.html?_r=0</t>
  </si>
  <si>
    <t>http://www.reddit.com/r/Bitcoin/comments/2y4vmi/us_auction_suggests_lingering_interest_in_bitcoin/</t>
  </si>
  <si>
    <t>March 06, 2015 at 08:50PM</t>
  </si>
  <si>
    <t>Blawpaw</t>
  </si>
  <si>
    <t>Clef – Enhanced 2FA Security Inspired By Bitcoin - newsBTC</t>
  </si>
  <si>
    <t>http://www.newsbtc.com/2015/03/06/clef-enhanced-2fa-security/</t>
  </si>
  <si>
    <t>http://www.reddit.com/r/Bitcoin/comments/2y4ux6/clef_enhanced_2fa_security_inspired_by_bitcoin/</t>
  </si>
  <si>
    <t>March 06, 2015 at 09:22PM</t>
  </si>
  <si>
    <t>gwesio</t>
  </si>
  <si>
    <t>If only one could mine bitcoins with one of these...</t>
  </si>
  <si>
    <t>http://www.engadget.com/2015/03/05/wankband-solo-sex-gadget-charger/</t>
  </si>
  <si>
    <t>http://www.reddit.com/r/Bitcoin/comments/2y4xuz/if_only_one_could_mine_bitcoins_with_one_of_these/</t>
  </si>
  <si>
    <t>March 06, 2015 at 09:19PM</t>
  </si>
  <si>
    <t>awrigh01</t>
  </si>
  <si>
    <t>Bitcoin Enforcement Event in New York with Silk Road Prosecutor and SEC Enforcement Lawyer who handled Ver Matter</t>
  </si>
  <si>
    <t>https://www.eventbrite.com/e/bitcoin-enforcement-and-the-crackdown-on-cybercrimes-tickets-15931520607</t>
  </si>
  <si>
    <t>http://www.reddit.com/r/Bitcoin/comments/2y4xi9/bitcoin_enforcement_event_in_new_york_with_silk/</t>
  </si>
  <si>
    <t>March 06, 2015 at 09:18PM</t>
  </si>
  <si>
    <t>Cryptofortune</t>
  </si>
  <si>
    <t>Bitcoin Price Technical Analysis for 6/3/2015 – Gearing Up!</t>
  </si>
  <si>
    <t>http://www.newsbtc.com/2015/03/06/bitcoin-price-technical-analysis-632015-gearing/</t>
  </si>
  <si>
    <t>http://www.reddit.com/r/Bitcoin/comments/2y4xel/bitcoin_price_technical_analysis_for_632015/</t>
  </si>
  <si>
    <t>March 06, 2015 at 09:07PM</t>
  </si>
  <si>
    <t>Guys, can anyone explain adresses to me?</t>
  </si>
  <si>
    <t>I have had this question for quite some time. I know (I think) you can create adresses and give Private keys to them offline. However, I don't understand how that can work.Say, I create an adress offline and give its private key can't any other person also create the same adress with a different private key.I don't understand this part of Bitcoin. Would be glad if one of you can help me out.</t>
  </si>
  <si>
    <t>http://www.reddit.com/r/Bitcoin/comments/2y4we6/guys_can_anyone_explain_adresses_to_me/</t>
  </si>
  <si>
    <t>March 06, 2015 at 09:03PM</t>
  </si>
  <si>
    <t>llehsadam</t>
  </si>
  <si>
    <t>/r/IndieDev had an idea and I'm thinking bitcoin</t>
  </si>
  <si>
    <t>I use Bitcoin and I figure, the more people use it the better.There's been an idea on /r/IndieDev about starting our own little Mix Tape where we make a package of games for the reddit community.Here's our mock-up of how that could look.If any of you are familiar with game jams, this would work like a slow game jam, over a week or two to create games of higher quality than something like a 48 hour game jam would offer.I didn't know any simpler and easier way to do things, so for donations I suggested Bitcoin!The games will be donationware, or more specifically we thought it would be cool to have a donation jar where people can donate if they like what they see. They can naturally pick up the games for free as well.I love Bitcoin. With Bitcoin we can make the process quick, international and transparent... perfect conditions for a community-run project, especially since our developers are from all over the world! The only problem is, I've noticed most of our developers are new to Bitcoin and I myself am unsure about how we should proceed.I think a basic system where we have a user with a changetip account collect donations through /u/changetip and then redistribute them through /u/changetip back to the developers should be transparent for anyone to see, but I'm not sure.I'd like to ask the community how I can improve this process and if there are perhaps better alternatives.One of our developers is unsure about cryptocurrencies in general because he lost some money using them, how can I make this process more transparent and more secure so that all those worries go away?I hope you guys like our little idea! Check us out if you're interested in this taking off!</t>
  </si>
  <si>
    <t>http://www.reddit.com/r/Bitcoin/comments/2y4vzn/rindiedev_had_an_idea_and_im_thinking_bitcoin/</t>
  </si>
  <si>
    <t>March 06, 2015 at 09:31PM</t>
  </si>
  <si>
    <t>Just added mouse/keyboard input gathering for entropy on my downloadable BIP39/BIP32 generator.</t>
  </si>
  <si>
    <t>https://bip32jp.github.io/english/</t>
  </si>
  <si>
    <t>http://www.reddit.com/r/Bitcoin/comments/2y4yqv/just_added_mousekeyboard_input_gathering_for/</t>
  </si>
  <si>
    <t>March 06, 2015 at 09:55PM</t>
  </si>
  <si>
    <t>uTorrent Garbage App Turns Out To Be a Bitcoin Miner</t>
  </si>
  <si>
    <t>http://www.newsbtc.com/2015/03/06/utorrent-garbage-app-turns-bitcoin-miner/</t>
  </si>
  <si>
    <t>http://www.reddit.com/r/Bitcoin/comments/2y5126/utorrent_garbage_app_turns_out_to_be_a_bitcoin/</t>
  </si>
  <si>
    <t>March 06, 2015 at 09:47PM</t>
  </si>
  <si>
    <t>Andreas M. Antonopoulos to keynote “Bitcoin and the Future of Payments” event at MaRS</t>
  </si>
  <si>
    <t>https://bitcoinmagazine.com/19497/andreas-m-antonopoulos-keynote-bitcoin-future-payments-event-mars/</t>
  </si>
  <si>
    <t>http://www.reddit.com/r/Bitcoin/comments/2y50b0/andreas_m_antonopoulos_to_keynote_bitcoin_and_the/</t>
  </si>
  <si>
    <t>March 06, 2015 at 10:13PM</t>
  </si>
  <si>
    <t>Brian Fabian Crain Outlines ‘Kamikaze Attack’ on Bitcoin</t>
  </si>
  <si>
    <t>http://insidebitcoins.com/news/brian-fabian-crain-outlines-kamikaze-attack-on-bitcoin/30609</t>
  </si>
  <si>
    <t>http://www.reddit.com/r/Bitcoin/comments/2y534p/brian_fabian_crain_outlines_kamikaze_attack_on/</t>
  </si>
  <si>
    <t>Blizzard crea la sua moneta digitale per World of Warcraft, ma ancora non accetta Bitcoin</t>
  </si>
  <si>
    <t>http://cointelegraph.it/news/113628/blizzard-crea-la-sua-moneta-digitale-per-world-of-warcraft-ma-ancora-non-accetta-bitcoin</t>
  </si>
  <si>
    <t>http://www.reddit.com/r/Bitcoin/comments/2y532s/blizzard_crea_la_sua_moneta_digitale_per_world_of/</t>
  </si>
  <si>
    <t>mrnonnymuss</t>
  </si>
  <si>
    <t>Finally a website where you can buy bitcoins by credit/debit card online! 3 confirmations and receive coins in minutes!</t>
  </si>
  <si>
    <t>There is a new website called www.coinmama.comYou can buy bitcoins for cash or credit card, and the best part is there is no long wait to receive your bitcoins. 3 confirmation wait and the coins are yours! I have not found a better or easier way to buy bitcoins, other than verifying and linking your bank account (like I did) and purchase bitcoins.If you use the above link, I make a tiny commision (so please click) and as a thank you, use this code 512AH262 for a 5% discount on your purchase!Hope that helped. Enjoy!</t>
  </si>
  <si>
    <t>http://www.reddit.com/r/Bitcoin/comments/2y532q/finally_a_website_where_you_can_buy_bitcoins_by/</t>
  </si>
  <si>
    <t>March 06, 2015 at 10:10PM</t>
  </si>
  <si>
    <t>A Chinese Lawyer's Thoughts on Bitcoin/Crypto...</t>
  </si>
  <si>
    <t>http://www.reddit.com/r/Bitcoin/comments/2y52u0/a_chinese_lawyers_thoughts_on_bitcoincrypto/</t>
  </si>
  <si>
    <t>March 06, 2015 at 10:36PM</t>
  </si>
  <si>
    <t>PanTera_io</t>
  </si>
  <si>
    <t>Plotted 13M Bitcoin Txns. Found some interesting patterns. What are all the lines?</t>
  </si>
  <si>
    <t>http://i.imgur.com/TR4YP0D.jpg</t>
  </si>
  <si>
    <t>http://www.reddit.com/r/Bitcoin/comments/2y55uc/plotted_13m_bitcoin_txns_found_some_interesting/</t>
  </si>
  <si>
    <t>March 06, 2015 at 10:29PM</t>
  </si>
  <si>
    <t>adrjeffries</t>
  </si>
  <si>
    <t>The Guy Who Ruined Dogecoin (Alex Green, from Moolah)</t>
  </si>
  <si>
    <t>http://motherboard.vice.com/read/the-guy-who-ruined-dogecoin</t>
  </si>
  <si>
    <t>http://www.reddit.com/r/Bitcoin/comments/2y5506/the_guy_who_ruined_dogecoin_alex_green_from_moolah/</t>
  </si>
  <si>
    <t>March 06, 2015 at 10:20PM</t>
  </si>
  <si>
    <t>What if Satoshi suddenly destroyed his Bitcoins?</t>
  </si>
  <si>
    <t>Some users talk about how the price would drop sharply if suddenly his coins were to start moving, or be sold. What if the opposite happened? What if he suddenly sent all his Bitcoins to one of those addresses that can't be redeemed from?</t>
  </si>
  <si>
    <t>http://www.reddit.com/r/Bitcoin/comments/2y53xo/what_if_satoshi_suddenly_destroyed_his_bitcoins/</t>
  </si>
  <si>
    <t>March 06, 2015 at 10:49PM</t>
  </si>
  <si>
    <t>ColBuzzLiteBeer</t>
  </si>
  <si>
    <t>Popular torrent client is stealing your CPU cycles to mine Bitcoins [engadget.com]</t>
  </si>
  <si>
    <t>http://www.engadget.com/2015/03/06/utorrent-bitcoin-miner/</t>
  </si>
  <si>
    <t>http://www.reddit.com/r/Bitcoin/comments/2y57c9/popular_torrent_client_is_stealing_your_cpu/</t>
  </si>
  <si>
    <t>March 06, 2015 at 10:47PM</t>
  </si>
  <si>
    <t>Bitcoin bust: Poker site prompts raid, investigation by Nevada gaming authorities</t>
  </si>
  <si>
    <t>http://www.lasvegassun.com/news/2015/mar/06/bitcoin-bust-poker-site-operator-under-investigati/</t>
  </si>
  <si>
    <t>http://www.reddit.com/r/Bitcoin/comments/2y575u/bitcoin_bust_poker_site_prompts_raid/</t>
  </si>
  <si>
    <t>March 06, 2015 at 10:45PM</t>
  </si>
  <si>
    <t>Blockchain Aesthetics</t>
  </si>
  <si>
    <t>http://robmyers.org/blockchain-aesthetics/</t>
  </si>
  <si>
    <t>http://www.reddit.com/r/Bitcoin/comments/2y56uc/blockchain_aesthetics/</t>
  </si>
  <si>
    <t>March 06, 2015 at 11:09PM</t>
  </si>
  <si>
    <t>CodeReaper</t>
  </si>
  <si>
    <t>Watch out for counterfeit bills</t>
  </si>
  <si>
    <t>I recently received counterfeit twenties as payment and only found out once I tried to spend them. I'm out by $120. Always check people's bills before exchanging!</t>
  </si>
  <si>
    <t>http://www.reddit.com/r/Bitcoin/comments/2y59ms/watch_out_for_counterfeit_bills/</t>
  </si>
  <si>
    <t>March 06, 2015 at 11:03PM</t>
  </si>
  <si>
    <t>Popular torrent client is stealing your CPU cycles to mine Bitcoins</t>
  </si>
  <si>
    <t>http://www.engadget.com/2015/03/06/utorrent-bitcoin-miner/?a_dgi=aolshare_reddit</t>
  </si>
  <si>
    <t>http://www.reddit.com/r/Bitcoin/comments/2y58zs/popular_torrent_client_is_stealing_your_cpu/</t>
  </si>
  <si>
    <t>sdrxcfgvbhjnk</t>
  </si>
  <si>
    <t>Coinbase and Circle closed my account (I think) due to trading on localbitcoins</t>
  </si>
  <si>
    <t>Coinbase sent me an email, asking if I was operating a Money Service Business. I did not respond and soon after closed my account on my own after withdrawing the remaining balance (I had already decided to stop selling on lbc). Circle never sent me any notification, they just froze my account. When I wrote them, telling them my account was frozen but I still had some bitcoin held there they unfroze my account, I withdrew, they froze it again.I'm not trying to demonize these services. I think they serve an important function for non technical people just getting started. They also may track your use and freeze your account without notice--much like traditional banks.</t>
  </si>
  <si>
    <t>http://www.reddit.com/r/Bitcoin/comments/2y58x6/coinbase_and_circle_closed_my_account_i_think_due/</t>
  </si>
  <si>
    <t>March 06, 2015 at 11:00PM</t>
  </si>
  <si>
    <t>Jaron Lukasiewicz, Coinsetter | TheProtocol.TV</t>
  </si>
  <si>
    <t>http://youtu.be/2qPLJZnQXK0</t>
  </si>
  <si>
    <t>http://www.reddit.com/r/Bitcoin/comments/2y58n5/jaron_lukasiewicz_coinsetter_theprotocoltv/</t>
  </si>
  <si>
    <t>The Rise and Rise of Bitcoin is in need of a sequel</t>
  </si>
  <si>
    <t>http://www.btcreporter.com/2015/03/06/the-rise-of-bitcoin-is-in-need-of-a-sequel/</t>
  </si>
  <si>
    <t>http://www.reddit.com/r/Bitcoin/comments/2y58kc/the_rise_and_rise_of_bitcoin_is_in_need_of_a/</t>
  </si>
  <si>
    <t>March 06, 2015 at 11:32PM</t>
  </si>
  <si>
    <t>TheProtocolTV</t>
  </si>
  <si>
    <t>[VIDEO] Jaron Lukasiewicz of NY-based bitcoin exchange Coinsetter talks price, the BitLicense, and more. | TheProtocol.TV</t>
  </si>
  <si>
    <t>https://www.youtube.com/watch?v=2qPLJZnQXK0</t>
  </si>
  <si>
    <t>http://www.reddit.com/r/Bitcoin/comments/2y5chv/video_jaron_lukasiewicz_of_nybased_bitcoin/</t>
  </si>
  <si>
    <t>March 06, 2015 at 11:26PM</t>
  </si>
  <si>
    <t>Bitcoin News Roundup</t>
  </si>
  <si>
    <t>http://bit-post.com/events/bitcoin-news-roundup-march-6th-2015-4411</t>
  </si>
  <si>
    <t>http://www.reddit.com/r/Bitcoin/comments/2y5bro/bitcoin_news_roundup/</t>
  </si>
  <si>
    <t>Well written article about how ro stay under the radar in The Guardian</t>
  </si>
  <si>
    <t>http://www.theguardian.com/technology/2015/mar/06/tips-tricks-anonymous-privacy</t>
  </si>
  <si>
    <t>http://www.reddit.com/r/Bitcoin/comments/2y5bqd/well_written_article_about_how_ro_stay_under_the/</t>
  </si>
  <si>
    <t>March 06, 2015 at 11:48PM</t>
  </si>
  <si>
    <t>anon3658</t>
  </si>
  <si>
    <t>Bill Bonner: hold on to your cash, the real financial crisis is yet to come</t>
  </si>
  <si>
    <t>http://moneyweek.com/bill-bonner-interview/</t>
  </si>
  <si>
    <t>http://www.reddit.com/r/Bitcoin/comments/2y5ela/bill_bonner_hold_on_to_your_cash_the_real/</t>
  </si>
  <si>
    <t>March 06, 2015 at 11:43PM</t>
  </si>
  <si>
    <t>bitcoinsnoob</t>
  </si>
  <si>
    <t>Who can you trust to do taxes? A review of Bitcoin Tax software</t>
  </si>
  <si>
    <t>http://www.bitcoin-taxes.com/bitcoin-tax-software/</t>
  </si>
  <si>
    <t>http://www.reddit.com/r/Bitcoin/comments/2y5dth/who_can_you_trust_to_do_taxes_a_review_of_bitcoin/</t>
  </si>
  <si>
    <t>March 06, 2015 at 11:38PM</t>
  </si>
  <si>
    <t>Deutsche Bank Member Launches Brazilian Bitcoin Exchange</t>
  </si>
  <si>
    <t>http://www.coinfinance.com/news/deutsche-bank-member-launches-brazilian-bitcoin-exchange</t>
  </si>
  <si>
    <t>http://www.reddit.com/r/Bitcoin/comments/2y5d9v/deutsche_bank_member_launches_brazilian_bitcoin/</t>
  </si>
  <si>
    <t>March 06, 2015 at 11:37PM</t>
  </si>
  <si>
    <t>Money &amp;amp; Tech: {Bitcoin Safety} Watch Full Video at MoneyandTech.com</t>
  </si>
  <si>
    <t>http://youtu.be/BKJo9GLhV0c</t>
  </si>
  <si>
    <t>http://www.reddit.com/r/Bitcoin/comments/2y5d2p/money_tech_bitcoin_safety_watch_full_video_at/</t>
  </si>
  <si>
    <t>March 07, 2015 at 12:06AM</t>
  </si>
  <si>
    <t>Replacing the Fed with a computer</t>
  </si>
  <si>
    <t>http://joeleider.com/economics/replacing-the-fed-with-a-computer/</t>
  </si>
  <si>
    <t>http://www.reddit.com/r/Bitcoin/comments/2y5gzh/replacing_the_fed_with_a_computer/</t>
  </si>
  <si>
    <t>flibbieflabbiefloobi</t>
  </si>
  <si>
    <t>Decode private key</t>
  </si>
  <si>
    <t>50 cents of Bitcoin to whoever decodes the private key. The image is on the homepage of http://bigbitcoinprice.comThe picture threw my formatting off so the site looks wonky on mobile but you can still see the pic. Reads from left to right first line then second line.https://blockchain.info/address/1CiXkT3vntucPuxdPGeetJd7qBAuyGQe1L</t>
  </si>
  <si>
    <t>http://www.reddit.com/r/Bitcoin/comments/2y5gvk/decode_private_key/</t>
  </si>
  <si>
    <t>March 07, 2015 at 12:03AM</t>
  </si>
  <si>
    <t>monkeybars3000</t>
  </si>
  <si>
    <t>Most Financiers and Bankers are Still Extremely Threatened by Bitcoin</t>
  </si>
  <si>
    <t>I had a conversation last night with a former City of London banker who now advises VCs on fintech (!) startups and of course brought up our favorite cryptocurrency. He described how he once dismissed it outright until a colleague convinced him of the value of blockchain technology six months ago.But he's still extremely dubious about bitcoins the asset class or currency. In inquiring further, his existential discomfort was palpable, as was his ignorance of its actual technological innovation. He described himself as an "old school" economics thinker, who in fact holds a college economics degree from a prestigious university. He predicts that bitcoin the asset will never have more than a tiny affect on the economy.I find it incredible that someone so directly involved in financial technology innovation would act so defensively in the face of the most radical financial innovation of the past 500 years.The ignorance and defensiveness of this otherwise intelligent and affable professional made a strong impression on me. The disruptive potential of this technology is even greater than I realized, as the current financial paradigm's actors are psychologically so woefully unprepared.Conclusion: The transition to a cryptoeconomy will be far rockier than even I (a longtime cryptohead) realized.</t>
  </si>
  <si>
    <t>http://www.reddit.com/r/Bitcoin/comments/2y5glt/most_financiers_and_bankers_are_still_extremely/</t>
  </si>
  <si>
    <t>YoJamma</t>
  </si>
  <si>
    <t>Xapo.com user blocked?</t>
  </si>
  <si>
    <t>wat teh fak xapo, I was logging in and it said user blocked, teh fak?</t>
  </si>
  <si>
    <t>http://www.reddit.com/r/Bitcoin/comments/2y5gji/xapocom_user_blocked/</t>
  </si>
  <si>
    <t>March 06, 2015 at 11:59PM</t>
  </si>
  <si>
    <t>OnceBitcoinTwiceShy</t>
  </si>
  <si>
    <t>uTorrent's latest update installs a Litecoin miner</t>
  </si>
  <si>
    <t>http://www.theverge.com/2015/3/6/8161251/utorrents-secret-bitcoin-miner-adware-malware</t>
  </si>
  <si>
    <t>http://www.reddit.com/r/Bitcoin/comments/2y5g1n/utorrents_latest_update_installs_a_litecoin_miner/</t>
  </si>
  <si>
    <t>March 07, 2015 at 12:29AM</t>
  </si>
  <si>
    <t>welcometobtc</t>
  </si>
  <si>
    <t>The World of BTC - Help?</t>
  </si>
  <si>
    <t>I am a college graduate, working, yet I still can barely keep up with all of my bills - student loans, car payment, etc.I've been following BTC for a while now, it is very interesting. I just made my first wallet. It is exciting to be in the bitcoin world.I have never asked for anything, I put myself through school, and times are getting really tough.Is there any BTC Investors out there who could bless me into the world of BTC by donating a coin or two? Or Alternatively, does anyone know of a way that I could make bitcoin? I'm not looking for an easy way out, just looking for a way that I can be able to afford groceries and other neccessities. I already work 2 jobs so I can spend my spare time trying to get BTC.Here is my wallet:11VFX64Ri1fPW14MWzT5dNrbpZAsLvAnGGod Bless &amp; Positive Karma to all</t>
  </si>
  <si>
    <t>http://www.reddit.com/r/Bitcoin/comments/2y5k0b/the_world_of_btc_help/</t>
  </si>
  <si>
    <t>WizardHatchet</t>
  </si>
  <si>
    <t>Could bitcoin be theoretically used to tip torrent seeders?</t>
  </si>
  <si>
    <t>Would that idea be feasible from a programming perspective? Seeders would have to specify their address, downloaders would specify their bitcoin per gigabyte.</t>
  </si>
  <si>
    <t>http://www.reddit.com/r/Bitcoin/comments/2y5jwk/could_bitcoin_be_theoretically_used_to_tip/</t>
  </si>
  <si>
    <t>March 07, 2015 at 12:25AM</t>
  </si>
  <si>
    <t>Bitcoin Can Boost Freemium Games BigTime!</t>
  </si>
  <si>
    <t>http://www.btcfeed.net/educational/bitcoin-can-boost-freemium-games-bigtime/</t>
  </si>
  <si>
    <t>http://www.reddit.com/r/Bitcoin/comments/2y5jf2/bitcoin_can_boost_freemium_games_bigtime/</t>
  </si>
  <si>
    <t>March 07, 2015 at 12:18AM</t>
  </si>
  <si>
    <t>BtcPGP: send PGP encrypted mail on the bitcoin blockchain</t>
  </si>
  <si>
    <t>http://www.royalforkblog.com/btc-pgp/</t>
  </si>
  <si>
    <t>http://www.reddit.com/r/Bitcoin/comments/2y5ig2/btcpgp_send_pgp_encrypted_mail_on_the_bitcoin/</t>
  </si>
  <si>
    <t>March 06, 2015 at 09:26PM</t>
  </si>
  <si>
    <t>geopayme</t>
  </si>
  <si>
    <t>Why the European Central Bank is Paving the Way for Cryptocurrencies (Op-Ed)</t>
  </si>
  <si>
    <t>http://cointelegraph.com/en/news/113576/why-the-european-central-bank-is-paving-the-way-for-cryptocurrencies-op-ed</t>
  </si>
  <si>
    <t>http://www.reddit.com/r/Bitcoin/comments/2y4y7t/why_the_european_central_bank_is_paving_the_way/</t>
  </si>
  <si>
    <t>March 07, 2015 at 12:41AM</t>
  </si>
  <si>
    <t>edugarbizu</t>
  </si>
  <si>
    <t>BTCPoint Creates 10,000 Bitcoin-Enabled ATMs Using Spanish Bank Network</t>
  </si>
  <si>
    <t>http://www.coindesk.com/btcpoint-spanish-bank-network-bitcoin-atms/</t>
  </si>
  <si>
    <t>http://www.reddit.com/r/Bitcoin/comments/2y5lhh/btcpoint_creates_10000_bitcoinenabled_atms_using/</t>
  </si>
  <si>
    <t>March 07, 2015 at 12:39AM</t>
  </si>
  <si>
    <t>bitcoinviews</t>
  </si>
  <si>
    <t>ScotcoinX - Bitcoin / Scotcoin 2.0 Cryptocurrency Exchange Referral Rewards Program - Earn 25% of All Trading Fees!</t>
  </si>
  <si>
    <t>https://scotcoinx.com</t>
  </si>
  <si>
    <t>http://www.reddit.com/r/Bitcoin/comments/2y5lb4/scotcoinx_bitcoin_scotcoin_20_cryptocurrency/</t>
  </si>
  <si>
    <t>March 07, 2015 at 01:27AM</t>
  </si>
  <si>
    <t>NeutralityMentality</t>
  </si>
  <si>
    <t>At home with Silicon Valley’s young Bitcoin stars</t>
  </si>
  <si>
    <t>http://fusion.net/story/47172/the-young-stars-of-bitcoin/</t>
  </si>
  <si>
    <t>http://www.reddit.com/r/Bitcoin/comments/2y5ra0/at_home_with_silicon_valleys_young_bitcoin_stars/</t>
  </si>
  <si>
    <t>March 07, 2015 at 01:24AM</t>
  </si>
  <si>
    <t>Bitcoin &amp;amp; the Chinese Law</t>
  </si>
  <si>
    <t>http://www.newsbtc.com/2015/03/06/bitcoin-chinese-law/</t>
  </si>
  <si>
    <t>http://www.reddit.com/r/Bitcoin/comments/2y5qz7/bitcoin_the_chinese_law/</t>
  </si>
  <si>
    <t>March 07, 2015 at 01:13AM</t>
  </si>
  <si>
    <t>Damn you, round numbers. 2.4856871 just wasn't cutting it anymore.</t>
  </si>
  <si>
    <t>2.4856871 just wasn't cutting it anymore. I couldn't take it.So I bought 0.0143129.Damnit. Should've waited.</t>
  </si>
  <si>
    <t>http://www.reddit.com/r/Bitcoin/comments/2y5pip/damn_you_round_numbers_24856871_just_wasnt/</t>
  </si>
  <si>
    <t>TravisPatron</t>
  </si>
  <si>
    <t>The Bitcoin Revolution: An Internet of Money [FREE PDF]</t>
  </si>
  <si>
    <t>Download your free copy of The Bitcoin Revolution.Hey guys,I am making available for free my book I recently completed on bitcoin. I've decided to make this available for free for a short time to the bitcoin community as I feel it has much to offer someone interested in the economic-political implications of digital currency. If you are interested in the analysis of bitcoin, where it may lead us to in the future, and how best to prepare yourself for profit and pleasure, grab this book!Leave questions or comments in this thread. If you are interested in helping to edit or contributing, let us know!Be sure to subscribe to our YouTube Channel for bitcoin news/analysis/insights.Share this with whoever you like and link to the hosting page so that others may find it!</t>
  </si>
  <si>
    <t>http://www.reddit.com/r/Bitcoin/comments/2y5ph5/the_bitcoin_revolution_an_internet_of_money_free/</t>
  </si>
  <si>
    <t>March 07, 2015 at 01:11AM</t>
  </si>
  <si>
    <t>kcruz305</t>
  </si>
  <si>
    <t>CheapAir Allows Travel to Cuba with Bitcoin</t>
  </si>
  <si>
    <t>https://bitcoinmagazine.com/19505/cheapair-allows-travel-cuba-payment-bitcoin/</t>
  </si>
  <si>
    <t>http://www.reddit.com/r/Bitcoin/comments/2y5paf/cheapair_allows_travel_to_cuba_with_bitcoin/</t>
  </si>
  <si>
    <t>March 07, 2015 at 01:08AM</t>
  </si>
  <si>
    <t>Bitpay just lost my business after almost two years</t>
  </si>
  <si>
    <t>So I am a bit sad but mostly disappointed and annoyed right now. A few days ago Bitpay changed their compliance scheme, they lowered my volume limits to something far too low for my store, and required a bunch of paperwork to bump it back up that I do not have. Mostly documentation regarding registered businesses, but I am not a registered business. It is legal for me to operate my store at this scale in my country, as it qualifies as a hobby rather than pure business, something the tax office have confirmed. But Bitpay denied my application even after me explaining this, so I am forced to change payment processor.This is not what bitcoin is about. Bitcoin is supposed to enable people, not limit them even more than traditional payment systems. I have used Paypal for a long time and even though my volume there is higher than Bitpay's was, they never demanded such documentation. It's frankly complete bullshit./rant</t>
  </si>
  <si>
    <t>http://www.reddit.com/r/Bitcoin/comments/2y5oxa/bitpay_just_lost_my_business_after_almost_two/</t>
  </si>
  <si>
    <t>March 07, 2015 at 01:06AM</t>
  </si>
  <si>
    <t>Paying Your Taxes In Bitcoin? NH Bill Would Make It Easy</t>
  </si>
  <si>
    <t>http://www.forbes.com/sites/kellyphillipserb/2015/03/06/paying-your-taxes-in-bitcoin-bill-would-make-it-easy/</t>
  </si>
  <si>
    <t>http://www.reddit.com/r/Bitcoin/comments/2y5onn/paying_your_taxes_in_bitcoin_nh_bill_would_make/</t>
  </si>
  <si>
    <t>March 07, 2015 at 01:04AM</t>
  </si>
  <si>
    <t>yellking</t>
  </si>
  <si>
    <t>Coinbase offline?</t>
  </si>
  <si>
    <t>Anyone have any insight as to why? Their redirect splash page points to possible reasons why...</t>
  </si>
  <si>
    <t>http://www.reddit.com/r/Bitcoin/comments/2y5of8/coinbase_offline/</t>
  </si>
  <si>
    <t>jackd45</t>
  </si>
  <si>
    <t>"Billion dollar's couch robbers" - raises great point.</t>
  </si>
  <si>
    <t>http://www.eliptibox.com/#!Billion-dollars-couch-robbers/cw4e/54f204800cf22ca0203bfdcf</t>
  </si>
  <si>
    <t>http://www.reddit.com/r/Bitcoin/comments/2y5ods/billion_dollars_couch_robbers_raises_great_point/</t>
  </si>
  <si>
    <t>March 07, 2015 at 12:56AM</t>
  </si>
  <si>
    <t>paticole</t>
  </si>
  <si>
    <t>Electrum Wallet issues</t>
  </si>
  <si>
    <t>I installed the electrum wallet yesterday and it worked. But today it doesn´t sync with the blockchain. When I try to click tools and network the wallet isn´t working anymore. Does anybody have an idea howI can fix this problem?</t>
  </si>
  <si>
    <t>http://www.reddit.com/r/Bitcoin/comments/2y5ner/electrum_wallet_issues/</t>
  </si>
  <si>
    <t>March 07, 2015 at 01:54AM</t>
  </si>
  <si>
    <t>MrKunle</t>
  </si>
  <si>
    <t>Could you please complete this survey into bitcoin demand. It is for my university dissertation.</t>
  </si>
  <si>
    <t>Hi /r/Bitcoin!My name is Kevin and I am a third year student studying economics at the university of Plymouth in the UK. I have come to this subreddit to ask for your participation in a survey I am conducting into why people demand bitcoins. This survey will only take at most 5 mintues of your time. Here is the link: https://www.surveymonkey.com/s/GVHH99SFeel free to post your feedback here as this is my first ever survey I have ever made so I am not sure if it is any good or not. Also feel free to send me a pm if you want to talk about this topic in more depth as I would love to find out more.</t>
  </si>
  <si>
    <t>http://www.reddit.com/r/Bitcoin/comments/2y5uka/could_you_please_complete_this_survey_into/</t>
  </si>
  <si>
    <t>March 07, 2015 at 01:53AM</t>
  </si>
  <si>
    <t>Earn CryptoCurrency Just Chatting With Bleutrade</t>
  </si>
  <si>
    <t>http://coin-crypto.blogspot.com/2015/03/cara-mendapatkan-bitcoin-dogecoin.html</t>
  </si>
  <si>
    <t>http://www.reddit.com/r/Bitcoin/comments/2y5uj9/earn_cryptocurrency_just_chatting_with_bleutrade/</t>
  </si>
  <si>
    <t>March 07, 2015 at 01:44AM</t>
  </si>
  <si>
    <t>Reminder: Fastmail.com accepts bitcoin payments, has great technical service, and has a great privacy policy.</t>
  </si>
  <si>
    <t>https://www.fastmail.com/help/account/updown.html</t>
  </si>
  <si>
    <t>http://www.reddit.com/r/Bitcoin/comments/2y5teq/reminder_fastmailcom_accepts_bitcoin_payments_has/</t>
  </si>
  <si>
    <t>March 07, 2015 at 01:29AM</t>
  </si>
  <si>
    <t>Gu0</t>
  </si>
  <si>
    <t>Where do BTC vendors get their BTC?</t>
  </si>
  <si>
    <t>Was wondering if anyone knows where big re sellers like Coinbase get their supply? The obvious answer would be mining but I'm sure not everyone mines.</t>
  </si>
  <si>
    <t>http://www.reddit.com/r/Bitcoin/comments/2y5rl7/where_do_btc_vendors_get_their_btc/</t>
  </si>
  <si>
    <t>March 07, 2015 at 02:37AM</t>
  </si>
  <si>
    <t>Make Your Garage Sale Stand Out With Bitcoin</t>
  </si>
  <si>
    <t>http://ablogaboutnothinginparticular.com/?p=3718</t>
  </si>
  <si>
    <t>http://www.reddit.com/r/Bitcoin/comments/2y5zz3/make_your_garage_sale_stand_out_with_bitcoin/</t>
  </si>
  <si>
    <t>March 07, 2015 at 02:34AM</t>
  </si>
  <si>
    <t>Reports that uTorrent silently installs Bitcoin crapware are... crap</t>
  </si>
  <si>
    <t>http://betanews.com/2015/03/06/reports-that-utorrent-silently-installs-bitcoin-crapware-are-crap/</t>
  </si>
  <si>
    <t>http://www.reddit.com/r/Bitcoin/comments/2y5zj0/reports_that_utorrent_silently_installs_bitcoin/</t>
  </si>
  <si>
    <t>March 07, 2015 at 02:27AM</t>
  </si>
  <si>
    <t>ircookie</t>
  </si>
  <si>
    <t>Bitcoin Core Problem</t>
  </si>
  <si>
    <t>Posted here since the subreddit for Bitcoin Core is private, hopefully one of you can help.Bitcoin Core is stuck at Rescanning...100%. it has been like this for days now and im at a lost of how to fix it since i have tried most things i have found that fixes other peoples.Here is what i have tried:i have restarted.downgraded.updated to 0.10.0.totally uninstalled it and re-installed it.deleted the appdata contents and let it re-download it.Used the torrent with the bootstrap.dat filelet Armory manage it.left it overnight.Used -rescan from command line.</t>
  </si>
  <si>
    <t>http://www.reddit.com/r/Bitcoin/comments/2y5ypn/bitcoin_core_problem/</t>
  </si>
  <si>
    <t>March 07, 2015 at 03:01AM</t>
  </si>
  <si>
    <t>justinpobrien</t>
  </si>
  <si>
    <t>PayPal wants to be world's leading open digital payments platform</t>
  </si>
  <si>
    <t>http://imgur.com/0k9aX8w</t>
  </si>
  <si>
    <t>http://www.reddit.com/r/Bitcoin/comments/2y62xp/paypal_wants_to_be_worlds_leading_open_digital/</t>
  </si>
  <si>
    <t>March 07, 2015 at 02:54AM</t>
  </si>
  <si>
    <t>The bitcoin book boom</t>
  </si>
  <si>
    <t>http://fortune.com/2015/03/06/bitcoin-book-boom/</t>
  </si>
  <si>
    <t>http://www.reddit.com/r/Bitcoin/comments/2y620j/the_bitcoin_book_boom/</t>
  </si>
  <si>
    <t>March 07, 2015 at 02:43AM</t>
  </si>
  <si>
    <t>ynwa_glastobater</t>
  </si>
  <si>
    <t>Sent bitcoins to wallet.. where are my coins?</t>
  </si>
  <si>
    <t>So I bought some coins on localbitcoins, when I got them I sent them to bitcoin core but it is still synchronizing. I check on blockchain and they are there in the address I sent them to. Now how I do get them? I've tried using Electrum to import the wallet but nothing happens.. Do I have to wait for it to finish synchronizing? Have my coins disappeared??</t>
  </si>
  <si>
    <t>http://www.reddit.com/r/Bitcoin/comments/2y60ox/sent_bitcoins_to_wallet_where_are_my_coins/</t>
  </si>
  <si>
    <t>March 07, 2015 at 02:42AM</t>
  </si>
  <si>
    <t>Comedy Central's #NightOfTooManyStars Telethon #BitcoinForAutism</t>
  </si>
  <si>
    <t>Only two days until Comedy Central's Night of Too Many Stars telethon to benefit New York Collaborates For Autsim.Comedy Central &amp; NYC4A currently have no plans to accept Bitcoin during the telethon.With your tip, that will change.Use ChangeTip to donate to New York Collaborates for Autism (Tax ID# 57-1136147):FacebookTwitterTumblrDon't forget your hashtags: #NightOfTooManyStars #StarsForAutism #BitcoinForAutismAdditionally, if you would like to request NYC4A to accept Bitcoin directly during the telethon please do so using the contact method of your choice:New York Collaborates for Autism:Phone: 212.759.3775Fax: 212.759.9273E-Mail: info@nycollaboratesforautism.orgNight Of Too Many Stars:Facebook/u/NightOfTooManyStars is not affiliated with NYC4A or Comedy Central. Please do not tip me!</t>
  </si>
  <si>
    <t>http://www.reddit.com/r/Bitcoin/comments/2y60k3/comedy_centrals_nightoftoomanystars_telethon/</t>
  </si>
  <si>
    <t>March 07, 2015 at 03:07AM</t>
  </si>
  <si>
    <t>1waterhole</t>
  </si>
  <si>
    <t>Weed for bitcoin in Washington State</t>
  </si>
  <si>
    <t>I have sparks interest in a local dispensary in washington state. They are a cash only facility because credit cards and bank accounts cannot be used as it is illegal to purchase marijuana under the federal law . However it is legal under the state law. Does anyone know of an institution that sells marijuana products for digital currency?</t>
  </si>
  <si>
    <t>http://www.reddit.com/r/Bitcoin/comments/2y63of/weed_for_bitcoin_in_washington_state/</t>
  </si>
  <si>
    <t>March 07, 2015 at 03:36AM</t>
  </si>
  <si>
    <t>affordableweb</t>
  </si>
  <si>
    <t>{Tinfoil Hat Time} Is Bitcoin the perfect replacement for cash?</t>
  </si>
  <si>
    <t>Ok, first of all I will admit to wearing a tinfoil hat on occasion. I see conspiracies in places most people don't bother looking. You may want to put yours on to better understand this post.For some time now I have wondered about who actually developed bitcoin and what its true purpose was. I used to think that it was all about freedom from bureaucracy, privacy and all that Libertarian crap about controlling our own money etc.Recently I have begun to wonder though if bitcoin is actually any improvement over cash at all at least in terms of privacy. You see with cash I can buy whatever I want and no one has any clue really where the cash comes from. Cash is by its own nature very difficult to trace even with serial numbers etc.If the Federal government wanted the perfect traceable replacement for cash then bitcoin fits the bill because the blockchain never forgets. A bitcoin can be traced all the way back to its creation date. Sure, bitcoin is anonymous to a certain extent but in the conversion from fiat to bitcoin we are now seeing how dangerous the blockchain can be for privacy.Coinbase has become the focal point of this recently with their requirements to verify your identity and their tracking of where coins come from and go to. Coinbase now monitors where you coins go after you buy them and if they seem to be used for anything remotely related to Money Service Business your accounts can be frozen with a total loss of bitcoins. There are numerous postings in this sub complaining about these issues and its only going to get worse in my opinion. With cash no one cares or even knows where it came from but with bitcoins you just have to look at the blockchian to see if came from some bad wallet address such as those from localbitcoins or even these darknet sites like SilkRoad et al.If coinbase can shut down your account because of where your coins are sent how can we protect ourselves? Sure we can all "wash" our coins but how many hops is needed to make the coins clean? If I spend coins with some service provider and he sells them on LBC or the darknet does that reflect negatively on my account somehow? How about stolen coins? If someone pays me for goods or services using coins stolen from some marketplace like BTC-E or whomever am I now responsible for receiving stolen property? Can my account be frozen because some thief pays me for legitimate services?I have begun to wonder if Satoshi was in fact the Federal government and their end goal was to further destroy the use of cash and also make all transactions traceable. It's perfect if you think about. You can't hide bitcoins like you can cash. Sure you can tumble them or even trade them for altcoins but in the end all of that is traceable on the relevant blockchain. You can't counterfeit bitcoins like you can cash so our enemies can't keep printing wads of fake cash as they have been for years now.Until Bitcoin achieves mass adoption there will be the need to convert to fiat and with the many PR issues bitcoin has faced recently we may never see total merchant adoption. So long as people keep tying their bitcoin accounts to their personal id we'll come closer and closer to the perfect traceable system. In the same way debit and credit cards are perfect trackable devices for the Federal government so to is Bitcoin.Now, before you come at me with "This is an American problem, not my country" that's only because your country has not taken the steps to regulate bitcoin yet. When they do it becomes our problem, not just mine.So, my question to the bitcoin community is am I the only one who thinks bitcoin is the perfect traceable currency the Federal government needs to do away with cash? Has anyone else considered that maybe bitcoin is not better than cash?/rambleTL;DR What are you A.D.D.? Take 2 minutes and read the frickin post.</t>
  </si>
  <si>
    <t>http://www.reddit.com/r/Bitcoin/comments/2y67kj/tinfoil_hat_time_is_bitcoin_the_perfect/</t>
  </si>
  <si>
    <t>March 07, 2015 at 03:26AM</t>
  </si>
  <si>
    <t>LazyPay is coming soon</t>
  </si>
  <si>
    <t>http://www.lazypay.co.uk/#section-2</t>
  </si>
  <si>
    <t>http://www.reddit.com/r/Bitcoin/comments/2y6685/lazypay_is_coming_soon/</t>
  </si>
  <si>
    <t>March 07, 2015 at 03:53AM</t>
  </si>
  <si>
    <t>mhluongo</t>
  </si>
  <si>
    <t>How can we market coffee.foldapp.com to people with bitcoin? People are excited about the product when they hear about it (spend bitcoin at Starbucks, get 20% off) but so few of them have.</t>
  </si>
  <si>
    <t>https://www.zapchain.com/a/ohMzNWfo9d</t>
  </si>
  <si>
    <t>http://www.reddit.com/r/Bitcoin/comments/2y69qw/how_can_we_market_coffeefoldappcom_to_people_with/</t>
  </si>
  <si>
    <t>March 07, 2015 at 03:51AM</t>
  </si>
  <si>
    <t>Decentral Talk Live feat. Anne Connelly of Dignitas International, a medical &amp;amp; research organization dedicated to transforming patient health &amp;amp; health care systems for the most vulnerable people.</t>
  </si>
  <si>
    <t>http://www.youtube.com/attribution_link?a=V7wg5wvk0IQ&amp;u=%2Fwatch%3Fv%3DZMwFduJaXeY%26feature%3Dshare</t>
  </si>
  <si>
    <t>http://www.reddit.com/r/Bitcoin/comments/2y69f2/decentral_talk_live_feat_anne_connelly_of/</t>
  </si>
  <si>
    <t>March 07, 2015 at 04:13AM</t>
  </si>
  <si>
    <t>typeformiles</t>
  </si>
  <si>
    <t>Robocoin Fades From The Spotlight, Other ATM Providers Filling Out The Space</t>
  </si>
  <si>
    <t>http://bitcoinomics.net/?p=979</t>
  </si>
  <si>
    <t>http://www.reddit.com/r/Bitcoin/comments/2y6c94/robocoin_fades_from_the_spotlight_other_atm/</t>
  </si>
  <si>
    <t>March 07, 2015 at 04:02AM</t>
  </si>
  <si>
    <t>thatguyinss</t>
  </si>
  <si>
    <t>How can a person pay me with their credit card and I receive btc?</t>
  </si>
  <si>
    <t>I'm working with some people who don't use btc, just credit cards and paypal. Is there a service where they can pay me via cc and I receive btc?Currently I'm using Coinbase if that helps, but I don't see anything in there that would accomplish this.Thanks</t>
  </si>
  <si>
    <t>http://www.reddit.com/r/Bitcoin/comments/2y6avz/how_can_a_person_pay_me_with_their_credit_card/</t>
  </si>
  <si>
    <t>March 07, 2015 at 03:57AM</t>
  </si>
  <si>
    <t>TD Ameritrade is live with GBTC and accepting bids!</t>
  </si>
  <si>
    <t>http://imgur.com/zDUNpRT</t>
  </si>
  <si>
    <t>http://www.reddit.com/r/Bitcoin/comments/2y6aac/td_ameritrade_is_live_with_gbtc_and_accepting_bids/</t>
  </si>
  <si>
    <t>billpayforcoins</t>
  </si>
  <si>
    <t>As promised we've lowered our fees again! www.billpayforcoins.com</t>
  </si>
  <si>
    <t>As promised a few weeks ago we have lowered our fees again... and based on your suggestions we have capped the fee at a low figure for larger bills. 1.99% Service Fee ($2.49 minimum; $75 maximum)</t>
  </si>
  <si>
    <t>http://www.reddit.com/r/Bitcoin/comments/2y6a8y/as_promised_weve_lowered_our_fees_again/</t>
  </si>
  <si>
    <t>March 07, 2015 at 04:31AM</t>
  </si>
  <si>
    <t>Can anyone tell us the status of GBTC on the following trading platforms (from people with accounts there)...</t>
  </si>
  <si>
    <t>E-TradeSchwabScott TradeIs there a place holder for GBTC? Is it accepting bids?</t>
  </si>
  <si>
    <t>http://www.reddit.com/r/Bitcoin/comments/2y6emj/can_anyone_tell_us_the_status_of_gbtc_on_the/</t>
  </si>
  <si>
    <t>March 07, 2015 at 04:27AM</t>
  </si>
  <si>
    <t>approx-</t>
  </si>
  <si>
    <t>BFL says they're going to mine Bitcoins for themselves</t>
  </si>
  <si>
    <t>http://i.imgur.com/u27gCuZ.png</t>
  </si>
  <si>
    <t>http://www.reddit.com/r/Bitcoin/comments/2y6e37/bfl_says_theyre_going_to_mine_bitcoins_for/</t>
  </si>
  <si>
    <t>March 07, 2015 at 04:47AM</t>
  </si>
  <si>
    <t>The fiat economy is encouraging.</t>
  </si>
  <si>
    <t>http://streettalklive.com/images/1dailyxchange/misc/Gallup-Business-Deaths-030515.jpg</t>
  </si>
  <si>
    <t>http://www.reddit.com/r/Bitcoin/comments/2y6gi7/the_fiat_economy_is_encouraging/</t>
  </si>
  <si>
    <t>March 07, 2015 at 04:36AM</t>
  </si>
  <si>
    <t>Bitcoin Micropayments Debut on New Wave of Chat Platforms</t>
  </si>
  <si>
    <t>http://www.coindesk.com/bitcoin-micropayments-debut-on-new-wave-of-chat-platforms/</t>
  </si>
  <si>
    <t>http://www.reddit.com/r/Bitcoin/comments/2y6f8w/bitcoin_micropayments_debut_on_new_wave_of_chat/</t>
  </si>
  <si>
    <t>March 07, 2015 at 05:01AM</t>
  </si>
  <si>
    <t>ford_prefect__</t>
  </si>
  <si>
    <t>Transfering code to a different wallet</t>
  </si>
  <si>
    <t>I'm totally new to bitcoin - I downloaded the bitcoin core wallet without really understanding that these type of wallets require days of synchronising. I've read that online wallets don't require this - is it possible for me to cancel synchronising with bitcoin core and use a different wallet, or do i need to stick with bitcoin core and let it sync to get the bitcoins i've already bought?Cheers</t>
  </si>
  <si>
    <t>http://www.reddit.com/r/Bitcoin/comments/2y6i90/transfering_code_to_a_different_wallet/</t>
  </si>
  <si>
    <t>March 07, 2015 at 04:55AM</t>
  </si>
  <si>
    <t>pereirasalgueiro</t>
  </si>
  <si>
    <t>I am a philosopher student and i need help to start a social experiment.</t>
  </si>
  <si>
    <t>First of all let me apologyse because of my english(i am not a native speaker). I am a philosophy student at the philosophy university of Santiago de Compostela(Spain),and i would like to start a social experiment for my classes,we are living a big moment in the history every day we see how states are losing power to create bigger organization as the european union,the idea is to study how a currency as bitcoin could have an important paper in this process,so ill giveaway bitcoins among 50 students (each student represent a country)and make them simulate the transactions that could be done by the countries,the objetive is to find out if the community is able to autoregulate or if an administrative organ is needed to regulate all the transactions,you can send me a message for more detailed info. If anyone wants to help me with this experience donations will be welcome in this adress:1EGobA7b97K8HBeEPumR6wwqJuNi8HvEuP</t>
  </si>
  <si>
    <t>http://www.reddit.com/r/Bitcoin/comments/2y6hhu/i_am_a_philosopher_student_and_i_need_help_to/</t>
  </si>
  <si>
    <t>March 07, 2015 at 04:53AM</t>
  </si>
  <si>
    <t>Second Market failed to win bitcoins in latest Government auction - Bloomberg</t>
  </si>
  <si>
    <t>http://www.bloomberg.com/news/articles/2015-03-06/secondmarket-failed-to-win-bitcoins-in-latest-government-auction</t>
  </si>
  <si>
    <t>http://www.reddit.com/r/Bitcoin/comments/2y6ha9/second_market_failed_to_win_bitcoins_in_latest/</t>
  </si>
  <si>
    <t>March 07, 2015 at 04:49AM</t>
  </si>
  <si>
    <t>Hackmansjsh</t>
  </si>
  <si>
    <t>Can someone ELI5 why buying bitcoin on Coinbase or Circle and reselling on LBC is illegal?</t>
  </si>
  <si>
    <t>This question was spurred by this post: http://www.reddit.com/r/Bitcoin/comments/2y58x6/coinbase_and_circle_closed_my_account_i_think_due/But on a basic level, why is this considered money laundering/ a money service business?</t>
  </si>
  <si>
    <t>http://www.reddit.com/r/Bitcoin/comments/2y6gqv/can_someone_eli5_why_buying_bitcoin_on_coinbase/</t>
  </si>
  <si>
    <t>March 07, 2015 at 05:21AM</t>
  </si>
  <si>
    <t>Advix</t>
  </si>
  <si>
    <t>When it comes to Bitcoin and Altcoins, I see it like this. This is called symbiosis.</t>
  </si>
  <si>
    <t>http://dfep0xlbws1ys.cloudfront.net/thumbsc3/3b/c33b5658954bd4f796cdd43e3f8932f2.jpg</t>
  </si>
  <si>
    <t>http://www.reddit.com/r/Bitcoin/comments/2y6kma/when_it_comes_to_bitcoin_and_altcoins_i_see_it/</t>
  </si>
  <si>
    <t>March 07, 2015 at 05:19AM</t>
  </si>
  <si>
    <t>TheMoki</t>
  </si>
  <si>
    <t>Is it possible to export data from Blockchain to MS Excel?</t>
  </si>
  <si>
    <t>Hey fellas,I am writing my Bachelor's thesis about Bitcoin and it would be great if I could export Blockchain data (https://blockchain.info/charts) to .xml or similar document so I can make a graph of my own. We shouldn't be using screenshots so it would really help me out.Thanks!</t>
  </si>
  <si>
    <t>http://www.reddit.com/r/Bitcoin/comments/2y6ke6/is_it_possible_to_export_data_from_blockchain_to/</t>
  </si>
  <si>
    <t>March 07, 2015 at 05:16AM</t>
  </si>
  <si>
    <t>DigitalWarriorbit</t>
  </si>
  <si>
    <t>Who is Bitcoin Auction Winner???</t>
  </si>
  <si>
    <t>http://www.reddit.com/r/Bitcoin/comments/2y6k2g/who_is_bitcoin_auction_winner/</t>
  </si>
  <si>
    <t>March 07, 2015 at 05:15AM</t>
  </si>
  <si>
    <t>Bitcoin Prices Inch Forward Amid International Acceptance</t>
  </si>
  <si>
    <t>http://www.btcfeed.net/news/bitcoin-prices-inch-forward-amid-international-acceptance/</t>
  </si>
  <si>
    <t>http://www.reddit.com/r/Bitcoin/comments/2y6jyn/bitcoin_prices_inch_forward_amid_international/</t>
  </si>
  <si>
    <t>March 07, 2015 at 05:07AM</t>
  </si>
  <si>
    <t>FargoBTC</t>
  </si>
  <si>
    <t>Former GAW Exec: $8 Million ZenMiner Investment ‘A Total Lie’</t>
  </si>
  <si>
    <t>http://www.coindesk.com/gaw-8-million-zenminer-investment-lie/</t>
  </si>
  <si>
    <t>http://www.reddit.com/r/Bitcoin/comments/2y6j0k/former_gaw_exec_8_million_zenminer_investment_a/</t>
  </si>
  <si>
    <t>March 07, 2015 at 05:51AM</t>
  </si>
  <si>
    <t>The type of people most us deal with everyday."Boycott Bitcoin its for retards!" Leave him a comment of what you thnk.</t>
  </si>
  <si>
    <t>http://www.youtube.com/attribution_link?a=W4ZSQ2UevY0&amp;u=%2Fwatch%3Fv%3DQjhEAUGIc5c%26feature%3Dshare</t>
  </si>
  <si>
    <t>http://www.reddit.com/r/Bitcoin/comments/2y6oai/the_type_of_people_most_us_deal_with/</t>
  </si>
  <si>
    <t>March 07, 2015 at 05:47AM</t>
  </si>
  <si>
    <t>Apple Pay Stung by Low-Tech Fraudsters</t>
  </si>
  <si>
    <t>http://www.wsj.com/articles/apple-pay-stung-bylow-techfraudsters-1425603036</t>
  </si>
  <si>
    <t>http://www.reddit.com/r/Bitcoin/comments/2y6nqq/apple_pay_stung_by_lowtech_fraudsters/</t>
  </si>
  <si>
    <t>March 07, 2015 at 05:46AM</t>
  </si>
  <si>
    <t>WeInvestBitcoins</t>
  </si>
  <si>
    <t>New International Bitcoin Investing firm is officially open for business with high ROI %.</t>
  </si>
  <si>
    <t>http://www.weinvestbitcoins.com</t>
  </si>
  <si>
    <t>http://www.reddit.com/r/Bitcoin/comments/2y6nlv/new_international_bitcoin_investing_firm_is/</t>
  </si>
  <si>
    <t>March 07, 2015 at 05:36AM</t>
  </si>
  <si>
    <t>TheFightingLion</t>
  </si>
  <si>
    <t>Health conscious San Diego bitcoin community</t>
  </si>
  <si>
    <t>It took me 8 months to convince my business partner to accept bitcoin. I finally convinced him! If there is any one out there who is health conscious and living in San Diego, I would truly appreciate you support in proving my business partner wrong! Our site is www.supergreenbee.com, we sell green smoothies and cleanses. I just need one person to buy something in bitcoin! Thanks!!!</t>
  </si>
  <si>
    <t>http://www.reddit.com/r/Bitcoin/comments/2y6mhk/health_conscious_san_diego_bitcoin_community/</t>
  </si>
  <si>
    <t>March 07, 2015 at 05:32AM</t>
  </si>
  <si>
    <t>Stop saying Bitcoin's future is unclear without any rational reasons why</t>
  </si>
  <si>
    <t>I keep hearing Bitcoin lovers (and haters) say that Bitcoin's future is uncertain, that it might go away. You know, the old "it'll be worth millions, or it'll go to zero."Okay, so what exactly are your reasons why it could go to zero? "It's never been done before" isn't a reason. If you're going to appeal to the status quo, then you should assume it will continue to gain traction, not lose traction.Seriously guys, why talk about Bitcoin's potential for failure if you can't back up those statements with rational arguments?</t>
  </si>
  <si>
    <t>http://www.reddit.com/r/Bitcoin/comments/2y6m08/stop_saying_bitcoins_future_is_unclear_without/</t>
  </si>
  <si>
    <t>March 07, 2015 at 05:26AM</t>
  </si>
  <si>
    <t>FutureAvenir</t>
  </si>
  <si>
    <t>The best place to hide your paper wallet [X-Post DIY]</t>
  </si>
  <si>
    <t>http://np.reddit.com/r/DIY/comments/2y4leg/paper_combination_lock/</t>
  </si>
  <si>
    <t>http://www.reddit.com/r/Bitcoin/comments/2y6l92/the_best_place_to_hide_your_paper_wallet_xpost_diy/</t>
  </si>
  <si>
    <t>March 07, 2015 at 05:24AM</t>
  </si>
  <si>
    <t>Darkwallet question: Is it safe to leave funds mixing indefinitely?</t>
  </si>
  <si>
    <t>http://redd.it/2y6js2</t>
  </si>
  <si>
    <t>http://www.reddit.com/r/Bitcoin/comments/2y6l03/darkwallet_question_is_it_safe_to_leave_funds/</t>
  </si>
  <si>
    <t>March 07, 2015 at 06:09AM</t>
  </si>
  <si>
    <t>nirvanist</t>
  </si>
  <si>
    <t>Bitcoin Fortune a provably fair lottery game</t>
  </si>
  <si>
    <t>http://bitcoin-fortune.com</t>
  </si>
  <si>
    <t>http://www.reddit.com/r/Bitcoin/comments/2y6qbl/bitcoin_fortune_a_provably_fair_lottery_game/</t>
  </si>
  <si>
    <t>March 07, 2015 at 06:08AM</t>
  </si>
  <si>
    <t>lightiningrich2011</t>
  </si>
  <si>
    <t>Search results for lightiningrich2012@outlook.com</t>
  </si>
  <si>
    <t>http://www.coindesk.com/search/lightiningrich2012%40outlook.com/</t>
  </si>
  <si>
    <t>http://www.reddit.com/r/Bitcoin/comments/2y6q6q/search_results_for_lightiningrich2012outlookcom/</t>
  </si>
  <si>
    <t>March 07, 2015 at 06:04AM</t>
  </si>
  <si>
    <t>one-step-ahead</t>
  </si>
  <si>
    <t>"You don't own your money anymore" Interview with Coinsetter CEO reveals his thoughts on bitcoin and regulation</t>
  </si>
  <si>
    <t>http://www.youtube.com/attribution_link?a=4uU42UVl37w&amp;u=%2Fwatch%3Fv%3D2qPLJZnQXK0%26feature%3Dshare</t>
  </si>
  <si>
    <t>http://www.reddit.com/r/Bitcoin/comments/2y6prx/you_dont_own_your_money_anymore_interview_with/</t>
  </si>
  <si>
    <t>March 07, 2015 at 06:27AM</t>
  </si>
  <si>
    <t>Blow-that-Doge</t>
  </si>
  <si>
    <t>ProtonMail now accepting bitcoin donations!!</t>
  </si>
  <si>
    <t>http://i.imgur.com/V6iLrIw.png</t>
  </si>
  <si>
    <t>http://www.reddit.com/r/Bitcoin/comments/2y6sct/protonmail_now_accepting_bitcoin_donations/</t>
  </si>
  <si>
    <t>March 07, 2015 at 06:26AM</t>
  </si>
  <si>
    <t>desantis</t>
  </si>
  <si>
    <t>U.S. Marshals Auction Participant: Price Not Significantly Below Market</t>
  </si>
  <si>
    <t>https://bitcoinmagazine.com/19512/us-marshals-auction-participant-price-not-significantly-market/</t>
  </si>
  <si>
    <t>http://www.reddit.com/r/Bitcoin/comments/2y6s92/us_marshals_auction_participant_price_not/</t>
  </si>
  <si>
    <t>March 07, 2015 at 06:24AM</t>
  </si>
  <si>
    <t>voileipa</t>
  </si>
  <si>
    <t>Creating a delayed bitcoin transaction</t>
  </si>
  <si>
    <t>http://blog.coincreator.net/jekyll/update/2015/03/07/delayed_transaction.html</t>
  </si>
  <si>
    <t>http://www.reddit.com/r/Bitcoin/comments/2y6rzh/creating_a_delayed_bitcoin_transaction/</t>
  </si>
  <si>
    <t>March 07, 2015 at 06:17AM</t>
  </si>
  <si>
    <t>Did anyone see this article about GAW/Zenminer before coindesk took it down?</t>
  </si>
  <si>
    <t>http://i.imgur.com/wbsNHbG.jpg</t>
  </si>
  <si>
    <t>http://www.reddit.com/r/Bitcoin/comments/2y6r7g/did_anyone_see_this_article_about_gawzenminer/</t>
  </si>
  <si>
    <t>March 07, 2015 at 06:16AM</t>
  </si>
  <si>
    <t>mjkeating</t>
  </si>
  <si>
    <t>The Blockchain: A Supercomputer for Reality "Everything that can be decentralized, will be decentralized."</t>
  </si>
  <si>
    <t>http://reason.com/archives/2015/03/06/the-blockchain-a-supercomputer-for-reali</t>
  </si>
  <si>
    <t>http://www.reddit.com/r/Bitcoin/comments/2y6r3m/the_blockchain_a_supercomputer_for_reality/</t>
  </si>
  <si>
    <t>March 07, 2015 at 06:12AM</t>
  </si>
  <si>
    <t>alanX</t>
  </si>
  <si>
    <t>Texas Bitcoin Conference Announces $1 Million In Prizes</t>
  </si>
  <si>
    <t>http://www.coinbuzz.com/2015/03/06/texas-bitcoin-conference-announces-1-million-prizes/</t>
  </si>
  <si>
    <t>http://www.reddit.com/r/Bitcoin/comments/2y6qov/texas_bitcoin_conference_announces_1_million_in/</t>
  </si>
  <si>
    <t>March 07, 2015 at 06:43AM</t>
  </si>
  <si>
    <t>bangers89</t>
  </si>
  <si>
    <t>Coinscrum &amp;amp; Proof of Work present : Tools For The Future #2 with Ian Grigg and Anthony Culligan - LDN Monday 9th Mar</t>
  </si>
  <si>
    <t>http://www.meetup.com/London-bitcoin-meetup/events/220704337/</t>
  </si>
  <si>
    <t>http://www.reddit.com/r/Bitcoin/comments/2y6u4l/coinscrum_proof_of_work_present_tools_for_the/</t>
  </si>
  <si>
    <t>March 07, 2015 at 06:38AM</t>
  </si>
  <si>
    <t>Spaceneedle420</t>
  </si>
  <si>
    <t>Warning PSA; do not travel without proper trezor wallet seed backup. Xpost sysadmin</t>
  </si>
  <si>
    <t>http://np.www.reddit.com/r/sysadmin/comments/2y5ll8/why_did_the_tsa_just_take_my_users_rsa_token/</t>
  </si>
  <si>
    <t>http://www.reddit.com/r/Bitcoin/comments/2y6tn2/warning_psa_do_not_travel_without_proper_trezor/</t>
  </si>
  <si>
    <t>March 07, 2015 at 06:35AM</t>
  </si>
  <si>
    <t>First restaurant/bar in Staten Island to accept Bitcoin!</t>
  </si>
  <si>
    <t>Hey guys, just wanted to let you know that Portobello Cafe in Staten Island is now accepting Bitcoin. I've been mentioning it to my boss for some time now and yesterday decided to ask him if he'd like to accept it as payment at the restaurant, he agreed! Only took 5 minutes to sign up via Bitpay.Our regular menu is on our website portcafesi.com and we also have an active facebook page with specials. If you are in the NYC area please stop by and try our delicious food, we have everything from capt crunch chicken fingers to pan seared chilean sea bass. We also have different themed lunch specials on weekdays. We do catering and take-out as well.Also, if anyone knows any bitcoin directories other than airbitz and blockchain.info please share so I can post to there. Thanks!!</t>
  </si>
  <si>
    <t>http://www.reddit.com/r/Bitcoin/comments/2y6t6x/first_restaurantbar_in_staten_island_to_accept/</t>
  </si>
  <si>
    <t>March 07, 2015 at 06:28AM</t>
  </si>
  <si>
    <t>How do we know that Satoshi Nakamoto has 1,000,000 BTC?</t>
  </si>
  <si>
    <t>http://www.reddit.com/r/Bitcoin/comments/2y6sgi/how_do_we_know_that_satoshi_nakamoto_has_1000000/</t>
  </si>
  <si>
    <t>March 07, 2015 at 07:10AM</t>
  </si>
  <si>
    <t>Tools For The Future #2 Is Next Monday [playlist from our first event]</t>
  </si>
  <si>
    <t>http://www.youtube.com/attribution_link?a=NQqGB38VVZQ&amp;u=%2Fplaylist%3Flist%3DPL3_AE0lVbbbP_jcEr3trYiDATz3k8JAOk</t>
  </si>
  <si>
    <t>http://www.reddit.com/r/Bitcoin/comments/2y6x3e/tools_for_the_future_2_is_next_monday_playlist/</t>
  </si>
  <si>
    <t>March 07, 2015 at 07:09AM</t>
  </si>
  <si>
    <t>Former GAW Exec: $8m ZenMiner Investment ‘A Total Lie’ - Crypto Hoot</t>
  </si>
  <si>
    <t>http://cryptohoot.com/former-gaw-exec-8m-zenminer-investment-a-total-lie/</t>
  </si>
  <si>
    <t>http://www.reddit.com/r/Bitcoin/comments/2y6x21/former_gaw_exec_8m_zenminer_investment_a_total/</t>
  </si>
  <si>
    <t>Subspace: A messaging layer for Bitcoin</t>
  </si>
  <si>
    <t>https://medium.com/@chrispacia/subspace-73059a1cff71</t>
  </si>
  <si>
    <t>http://www.reddit.com/r/Bitcoin/comments/2y6x19/subspace_a_messaging_layer_for_bitcoin/</t>
  </si>
  <si>
    <t>March 07, 2015 at 07:03AM</t>
  </si>
  <si>
    <t>They tried the same with the internet</t>
  </si>
  <si>
    <t>http://i.imgur.com/TAHgUPy.jpg</t>
  </si>
  <si>
    <t>http://www.reddit.com/r/Bitcoin/comments/2y6wdu/they_tried_the_same_with_the_internet/</t>
  </si>
  <si>
    <t>March 07, 2015 at 07:01AM</t>
  </si>
  <si>
    <t>mokey900</t>
  </si>
  <si>
    <t>Does anyone know bitcoin faucet rotator creator?</t>
  </si>
  <si>
    <t>Hi I want to know a bitcoin faucet ratator you know were I can create one. I have no skills in web design/coding. I want to make one for free. So if you can tell me one then that would be great :). The reason I want to make one is because I have like 200+ bitcoin faucets.</t>
  </si>
  <si>
    <t>http://www.reddit.com/r/Bitcoin/comments/2y6w7n/does_anyone_know_bitcoin_faucet_rotator_creator/</t>
  </si>
  <si>
    <t>scarllite</t>
  </si>
  <si>
    <t>mechanism to prove domain name public key with blockchain transaction</t>
  </si>
  <si>
    <t>I remember reading a service implenting this, but I can not find it. From what I recall it went something like this.The hash of the domain name is turned into a public key. A small amount is sent to this address on the blockchain. A transaction is then made from that address to the hash of the domains public key.</t>
  </si>
  <si>
    <t>http://www.reddit.com/r/Bitcoin/comments/2y6w6h/mechanism_to_prove_domain_name_public_key_with/</t>
  </si>
  <si>
    <t>March 07, 2015 at 06:58AM</t>
  </si>
  <si>
    <t>Portis403</t>
  </si>
  <si>
    <t>This Week in Bitcoin: The First Publicly Traded Fund, A Trustless Crypto Exchange, Data from the Recent Bitcoin Auction, and More!</t>
  </si>
  <si>
    <t>http://www.futurism.co/wp-content/uploads/2015/03/Bitcoin_March6th_15.jpg</t>
  </si>
  <si>
    <t>http://www.reddit.com/r/Bitcoin/comments/2y6vtr/this_week_in_bitcoin_the_first_publicly_traded/</t>
  </si>
  <si>
    <t>March 07, 2015 at 06:55AM</t>
  </si>
  <si>
    <t>stormcynk</t>
  </si>
  <si>
    <t>A cartoon in my local paper</t>
  </si>
  <si>
    <t>http://i.imgur.com/8fIUnI3.jpg</t>
  </si>
  <si>
    <t>http://www.reddit.com/r/Bitcoin/comments/2y6vkm/a_cartoon_in_my_local_paper/</t>
  </si>
  <si>
    <t>March 07, 2015 at 07:30AM</t>
  </si>
  <si>
    <t>jv0010</t>
  </si>
  <si>
    <t>Bank to Bank Transfer with BTC?</t>
  </si>
  <si>
    <t>Hey all - I live in Australia &amp; Thailand (about 50/50 of the year). Now I always need to send money to my thailand bank account from Australia &amp; I am wondering what would be the best possible way.I am sick of using ozforex brokers, WU, moneygram &amp; would like to use a quick method like BTC.Any suggestions would be great.</t>
  </si>
  <si>
    <t>http://www.reddit.com/r/Bitcoin/comments/2y6z8j/bank_to_bank_transfer_with_btc/</t>
  </si>
  <si>
    <t>March 07, 2015 at 07:27AM</t>
  </si>
  <si>
    <t>duduqa</t>
  </si>
  <si>
    <t>Status of Bitcoin in Brazil right now</t>
  </si>
  <si>
    <t>Brazilian here. I was quite surprised to see the FlowBTC article(http://www.coinfinance.com/news/deutsche-bank-member-launches-brazilian-bitcoin-exchange) reaching the first page r/bitcoin, since FlowBTC is a minor/insignificat player in the brazilian bitcoin community, so I decided to write a few words about the BTC landscape in Brazil.The major news in the last months has actually been the launch of Foxbit (foxbit.com.br), a new exchange presenting a higher level of transparency and a number of security features which hadn´t been available in any brazilian exchange (e.g., public multisig coldwallet).After a debut when they worked without charging any fees, they remain most of the days as the largest brazilian bitcoin exchange measured by volume (http://exchangewar.info/coinprice?BTC_BRL).Foxbit charges 0.25% per trade and a fiat deposit/withdrawal fee of 0.99% (think it´s expensive? The second largest - maybe it´s a tie - is Mercadobitcoin, which charges 0.3-0.7% per trade and 1.99% for fiat deposit/withdrawal).Few if any brazilians go to reddit (which is not popular in Brazil) or bitcointalk.org. The whole action, where people spread news, make jokes, CEOs make announcements etc. is the Brasil Bitcoin Facebook group (https://www.facebook.com/groups/btcbr/). Over 11,000 members (a lot of fakes, of course) at a slow but constant growth. Newbies pop up daily asking questions about bitcoin. There are smaller groups exclusively dedicated to buying and selling BTC.The brazilian real (BRL) has been hit hard by lower commodity prices (soybean, iron ore) and by a government that overspends and overprints. Public debt and unemployment rising quickly, stifling labor laws, and rumors regarding a new tax on "the very wealthy", maybe another on remittances (many businesses and families, fearing further decline of the BRL, are sending their money to Miami or the UK) or taxing the dividens make people avoid the BRL further.One might imagine a huge demand for bitcoin, as brazilians have a declining currency, somehow stringent capital controls, spend many hours on the internet and most people own a smartphone. Not actually...Here in Brazil we have to pay a 6.38% tax (IOF) over any international purchase we make. It would be obvious that the bitcoin price would usually equal bitfinex/stamp/coinbase + 6.38% + a small premmium, right? Here is the truth: it has been selling at (sometimes below) bitfinex/coinbase/stamp price x the official USD/BRL rate. So if someone buys bitcoin in order to buy a Gyft Amazon card, it will be possible to save ~ 10% (Gyft points included in the math) when making a purchase.We simply have too few people interested and a handful of early adopters with loads of old coins. Not that many, but a lot of coins when you consider that the whole brazilian volume is ~300, 400 BTC/day at the best days. I am optimistic, however, as the number of libertarians rises month after month here, we have a pro-market political party being born (Partido Novo), the anti-socialist/anti-bolivarianism sentiment is growing and brazilians have a perennial disregard towards their government. Were the BTC to be outlawed in Brazil, people would remain trading it through forums, OTC, Whatsapp and Telegram groups. I guess we can expect a bright future.TL;DR: FlowBTC is not significant news for Brazil, Foxbit is. The demand for bitcoin in Brazil is lower than average if you analyze the price. One can have reasons to be cautiously optimistic though. Conflicts of interest: none. EDIT: Formatting</t>
  </si>
  <si>
    <t>http://www.reddit.com/r/Bitcoin/comments/2y6yxo/status_of_bitcoin_in_brazil_right_now/</t>
  </si>
  <si>
    <t>March 07, 2015 at 07:26AM</t>
  </si>
  <si>
    <t>JordonKellyScamArtis</t>
  </si>
  <si>
    <t>Jordon Kelly is back at it! This time introducing the BTM scam to a much bigger bagholder: Bitcoin and cash: 'Like peanut butter and jelly'</t>
  </si>
  <si>
    <t>http://www.atmmarketplace.com/articles/bitcoin-and-cash-like-peanut-butter-and-jelly/</t>
  </si>
  <si>
    <t>http://www.reddit.com/r/Bitcoin/comments/2y6yt3/jordon_kelly_is_back_at_it_this_time_introducing/</t>
  </si>
  <si>
    <t>March 07, 2015 at 07:25AM</t>
  </si>
  <si>
    <t>phneep</t>
  </si>
  <si>
    <t>That's not a currency</t>
  </si>
  <si>
    <t>http://www.phneep.com/wp-content/uploads/2015/02/Thats_Not_A_Currency.gif</t>
  </si>
  <si>
    <t>http://www.reddit.com/r/Bitcoin/comments/2y6yq2/thats_not_a_currency/</t>
  </si>
  <si>
    <t>March 07, 2015 at 07:37AM</t>
  </si>
  <si>
    <t>What is considered the limit of a micropayment?</t>
  </si>
  <si>
    <t>Someone else here recently wrote 'can't send fractions of cents in bitcoin because the fee makes it cost prohibitive' and that's likely the case, but that led me to ask:Where can i actually spend that on earth?What should the maximum size of a micropayment be?3 dollars? 7 dollars? 2 dollars?Seems like the payment size should be set by the merchant and it should not matter. Its good that some software wallets offer option to skip the miner fee - I wish that feature was better highlighted though (its confusing as it says 'economical' on mycelium)</t>
  </si>
  <si>
    <t>http://www.reddit.com/r/Bitcoin/comments/2y6zyc/what_is_considered_the_limit_of_a_micropayment/</t>
  </si>
  <si>
    <t>March 07, 2015 at 08:01AM</t>
  </si>
  <si>
    <t>BobBTC</t>
  </si>
  <si>
    <t>www.prepaidbitco.in Is a SCAM... Do not use this service... SCAM ATTEMPT</t>
  </si>
  <si>
    <t>I tried this guys service for ordering some bitcoins online. Says it uses Mastercard and Visa along with Paypal. I used paypal and bought a 100$ card. NEVER got any response from the website and no card was sent in the email. Clearly they will not send you bitcoins at all. After I contacted paypal for a reversal the idiot called me at home and went nuts on me. Said I was smoking crack and called me every name under the sun after telling how disappointed I was that he just scammed me of 100 bucks. This guy should not be trusted and it sounds like he was smoking crack!!! Do not buy bitcoins from this guy and use a solid exchange or service that you can trust!</t>
  </si>
  <si>
    <t>http://www.reddit.com/r/Bitcoin/comments/2y72ia/wwwprepaidbitcoin_is_a_scam_do_not_use_this/</t>
  </si>
  <si>
    <t>March 07, 2015 at 07:52AM</t>
  </si>
  <si>
    <t>cedivad</t>
  </si>
  <si>
    <t>If everything else fails Bitcoin can always scale this way</t>
  </si>
  <si>
    <t>http://i.imgur.com/zw1n9Tk.gif</t>
  </si>
  <si>
    <t>http://www.reddit.com/r/Bitcoin/comments/2y71jg/if_everything_else_fails_bitcoin_can_always_scale/</t>
  </si>
  <si>
    <t>March 07, 2015 at 07:50AM</t>
  </si>
  <si>
    <t>The five stages of bitcoin understanding</t>
  </si>
  <si>
    <t>http://fortune.com/2015/03/06/kubler-ross-model-stages-bitcoin/</t>
  </si>
  <si>
    <t>http://www.reddit.com/r/Bitcoin/comments/2y71c6/the_five_stages_of_bitcoin_understanding/</t>
  </si>
  <si>
    <t>March 07, 2015 at 08:09AM</t>
  </si>
  <si>
    <t>Bitcoinballerina</t>
  </si>
  <si>
    <t>Can everyone please stop using MPesa as an example.</t>
  </si>
  <si>
    <t>Firstly, if you've never lived in an emerging market, don't comment.Secondly, MPesa was an anomaly, it's nearly ten years old and there's a reason why people keep on using it as the 'main' example - because it hasn't worked (properly) anywhere else in Africa. You can Google the reasons for it, there are many, including Safaricom's monopoly power and lax regulation in Kenya at the time.I love Bitcoin as much as all of you do. But let's focus on using the technology to solve unique problems, and not keep on using MPesa as a hypothetical use case of what it may or may not end up doing in Africa.PS. Don't even get started on 'banking the unbanked' - see point one above.Godspeed.</t>
  </si>
  <si>
    <t>http://www.reddit.com/r/Bitcoin/comments/2y73b5/can_everyone_please_stop_using_mpesa_as_an_example/</t>
  </si>
  <si>
    <t>March 07, 2015 at 08:35AM</t>
  </si>
  <si>
    <t>Madcotto</t>
  </si>
  <si>
    <t>Why wont bitcoin just Fn DIE</t>
  </si>
  <si>
    <t>http://www.reddit.com/r/Bitcoin/comments/2y75wz/why_wont_bitcoin_just_fn_die/</t>
  </si>
  <si>
    <t>March 07, 2015 at 08:33AM</t>
  </si>
  <si>
    <t>torgen323</t>
  </si>
  <si>
    <t>This pool gives you 96% of the blocks you mine there is no other pool that does that .</t>
  </si>
  <si>
    <t>http://mining.securepayment.cc/pools/ppcoin/</t>
  </si>
  <si>
    <t>http://www.reddit.com/r/Bitcoin/comments/2y75rg/this_pool_gives_you_96_of_the_blocks_you_mine/</t>
  </si>
  <si>
    <t>Mastering Bitcoin #1 on Amazon Online Trading</t>
  </si>
  <si>
    <t>http://i.imgur.com/QLVWwjB.png</t>
  </si>
  <si>
    <t>http://www.reddit.com/r/Bitcoin/comments/2y75ra/mastering_bitcoin_1_on_amazon_online_trading/</t>
  </si>
  <si>
    <t>March 07, 2015 at 08:32AM</t>
  </si>
  <si>
    <t>FreeToEvolve</t>
  </si>
  <si>
    <t>Just reached $5,000 in my savings account, next goal is the coveted $10,000 mark!</t>
  </si>
  <si>
    <t>Whats extremely funny to me is how that statement seems so stupid and out of the ordinary and yet this same thing occurs with bitcoin almost once a week. I was thinking about it with a post I read today and think I've realized something about why this might be the case. There have been many discussions and threads about how it feels as if bitcoin is the rebirth of savings. And this made me realize why.I have no reference point for my $10,000. It might as well be a billion wingdoodles. There is no relation to the whole. Neither I nor even the Federal Reserve has a clue how many of the damn things are created out there. There are too many avenues for creating it to actually keep up with it. If you've ever seen the attempts at estimating M1, M2 and M3 its almost laughable the ranges and assumptions they have to make.Bitcoin is fundamentally different. When you have 21, you feel you've accomplished something. You know you have something real and comparable to all that exist. No one is worried that there might be 25 million bitcoins out there somewhere. Its like a car that only ever had 10 of them produced. They are desirable because you know you have a piece of a network that is truly scarce and truly useful. It really does completely change the psychology of money for me and apparently for many of you as well.Just a thought I felt like sharing. I'm gonna go buy another few bitcoin now :)</t>
  </si>
  <si>
    <t>http://www.reddit.com/r/Bitcoin/comments/2y75or/just_reached_5000_in_my_savings_account_next_goal/</t>
  </si>
  <si>
    <t>March 07, 2015 at 08:30AM</t>
  </si>
  <si>
    <t>The Metronotes production target has been reached : 1,124,811,862,882 XMN is bootstrapped on the Bitcoin Network</t>
  </si>
  <si>
    <t>https://metronotes.co/blog/2015/03/06/Metronotes-XMN-Production.html</t>
  </si>
  <si>
    <t>http://www.reddit.com/r/Bitcoin/comments/2y75fv/the_metronotes_production_target_has_been_reached/</t>
  </si>
  <si>
    <t>March 07, 2015 at 08:28AM</t>
  </si>
  <si>
    <t>hebejebe157</t>
  </si>
  <si>
    <t>Convicted Silk Road founder seeks new trial</t>
  </si>
  <si>
    <t>http://www.usatoday.com/story/news/2015/03/06/ulbricht-seeks-new-trial/24530919/</t>
  </si>
  <si>
    <t>http://www.reddit.com/r/Bitcoin/comments/2y7598/convicted_silk_road_founder_seeks_new_trial/</t>
  </si>
  <si>
    <t>March 07, 2015 at 08:27AM</t>
  </si>
  <si>
    <t>hodlr</t>
  </si>
  <si>
    <t>Mutual Aid Society</t>
  </si>
  <si>
    <t>A few buddies and I have been thinking about forming a mutual aid society where we can distribute money to each other. Our biggest problem is finding a source of funding. I recently became unemployed and my friends are having trouble finding work. What do you think is a good strategy for funding such a society? [ 1AM3wjbVReoScT3uD9kREcVyGiEUF8p2KB ]</t>
  </si>
  <si>
    <t>http://www.reddit.com/r/Bitcoin/comments/2y754x/mutual_aid_society/</t>
  </si>
  <si>
    <t>March 07, 2015 at 08:20AM</t>
  </si>
  <si>
    <t>dogejaker</t>
  </si>
  <si>
    <t>They told me Shibes from /r/dogecoin were dumb</t>
  </si>
  <si>
    <t>http://imgur.com/fRngaik</t>
  </si>
  <si>
    <t>http://www.reddit.com/r/Bitcoin/comments/2y74f7/they_told_me_shibes_from_rdogecoin_were_dumb/</t>
  </si>
  <si>
    <t>March 07, 2015 at 08:49AM</t>
  </si>
  <si>
    <t>Decentralize, this week with AirBitz CEO Paul Puey and awesome discussion about Net Neutrality and the "sexiness" of Silicon Valley</t>
  </si>
  <si>
    <t>https://soundcloud.com/decentralize-podcast/episode-20-paul-puey</t>
  </si>
  <si>
    <t>http://www.reddit.com/r/Bitcoin/comments/2y77bd/decentralize_this_week_with_airbitz_ceo_paul_puey/</t>
  </si>
  <si>
    <t>March 07, 2015 at 09:06AM</t>
  </si>
  <si>
    <t>coiniac</t>
  </si>
  <si>
    <t>What degree of adoption must we have before Satoshi is recognized for his contribution?</t>
  </si>
  <si>
    <t>http://www.nobelprize.org/nobel_prizes/economic-sciences/laureates/</t>
  </si>
  <si>
    <t>http://www.reddit.com/r/Bitcoin/comments/2y794r/what_degree_of_adoption_must_we_have_before/</t>
  </si>
  <si>
    <t>March 07, 2015 at 09:02AM</t>
  </si>
  <si>
    <t>a5myth</t>
  </si>
  <si>
    <t>where can i get bitcoin money?</t>
  </si>
  <si>
    <t>bit of a cheeky one this... i'm not going to blatantly ask for free bitcoin money, i have just set up a wallet with blockchain, and was wondering if i can suggest if someone cares enough to send me a small transaction of money so i can see how it works, for your effort, i'll send it back.... question, who pays the fee? and is it a % or a set amout? and then what would be the smallest feasable amount to send me for me to be able to send back to you minus a transaction fee?anyone interested please pm me and i'll give u my wallet code.tl;dr... i just want to see bitcoin in action, curious as hell, later on i'd like to transfer some real amounts into my wallet to be able to pay for things</t>
  </si>
  <si>
    <t>http://www.reddit.com/r/Bitcoin/comments/2y78r7/where_can_i_get_bitcoin_money/</t>
  </si>
  <si>
    <t>March 07, 2015 at 09:01AM</t>
  </si>
  <si>
    <t>ray1202</t>
  </si>
  <si>
    <t>Invalid Bitcoin Address????</t>
  </si>
  <si>
    <t>Just created a new bitcoin wallet on GreenAddress, bit when i try to use it, it keep saying my address is invalid. . . Am i doing something wrong?</t>
  </si>
  <si>
    <t>http://www.reddit.com/r/Bitcoin/comments/2y78nw/invalid_bitcoin_address/</t>
  </si>
  <si>
    <t>March 07, 2015 at 08:59AM</t>
  </si>
  <si>
    <t>How decentralisation becomes centralized.</t>
  </si>
  <si>
    <t>The blockchain technology is an amazing achievement, worthy of the praise given to it. But I can see how this plays out. Regulation will kick in, the technology becomes mass adopted. Your ID, your Life, everything about you will be recorded in the chain, operation out of the chain would mean forfeiting certain privileges. It will be in your best interests to stay in the boundaries of the protocol, they will say. In which you will reply?</t>
  </si>
  <si>
    <t>http://www.reddit.com/r/Bitcoin/comments/2y78gz/how_decentralisation_becomes_centralized/</t>
  </si>
  <si>
    <t>March 07, 2015 at 08:58AM</t>
  </si>
  <si>
    <t>loferbart</t>
  </si>
  <si>
    <t>Any hope to recover lost btc?</t>
  </si>
  <si>
    <t>Someone accidentally sent btc to a blockchain.info address that I deleted a few days ago. (Its not simply archived, its deleted completely). I didn't back up the wallet like I should have. Is there any way to access the bitcoin?</t>
  </si>
  <si>
    <t>http://www.reddit.com/r/Bitcoin/comments/2y789i/any_hope_to_recover_lost_btc/</t>
  </si>
  <si>
    <t>March 07, 2015 at 08:52AM</t>
  </si>
  <si>
    <t>kernel_oops</t>
  </si>
  <si>
    <t>Email scam filter, I ask you, where were you two years ago?</t>
  </si>
  <si>
    <t>http://imgur.com/VVhL5B8</t>
  </si>
  <si>
    <t>http://www.reddit.com/r/Bitcoin/comments/2y77pm/email_scam_filter_i_ask_you_where_were_you_two/</t>
  </si>
  <si>
    <t>March 07, 2015 at 09:21AM</t>
  </si>
  <si>
    <t>PimpSnapple</t>
  </si>
  <si>
    <t>transaction stuck on "unspent" on the blockchain</t>
  </si>
  <si>
    <t>https://blockchain.info/address/1PBPbUubCEGVBNFpUTVbqUjNCUag2nqD47</t>
  </si>
  <si>
    <t>http://www.reddit.com/r/Bitcoin/comments/2y7am6/transaction_stuck_on_unspent_on_the_blockchain/</t>
  </si>
  <si>
    <t>March 07, 2015 at 09:19AM</t>
  </si>
  <si>
    <t>Onetallnerd</t>
  </si>
  <si>
    <t>Coinbase store has launched!</t>
  </si>
  <si>
    <t>https://store.coinbase.com/</t>
  </si>
  <si>
    <t>http://www.reddit.com/r/Bitcoin/comments/2y7aht/coinbase_store_has_launched/</t>
  </si>
  <si>
    <t>March 07, 2015 at 09:33AM</t>
  </si>
  <si>
    <t>erikwithaknotac</t>
  </si>
  <si>
    <t>Bitcoin is the only finite asset. Not gold, not stocks, and definitely not fiat.</t>
  </si>
  <si>
    <t>Gold will drop once we realize we can mine asteroids, stocks can always issue more shares despite previous promises, and fiat...shit don't get me started. The only asset you can hold that you can know you have a fixed percentage of in perpetuity, is Bitcoin.</t>
  </si>
  <si>
    <t>http://www.reddit.com/r/Bitcoin/comments/2y7bs5/bitcoin_is_the_only_finite_asset_not_gold_not/</t>
  </si>
  <si>
    <t>March 07, 2015 at 09:28AM</t>
  </si>
  <si>
    <t>JASONSPACE2</t>
  </si>
  <si>
    <t>I have 2 bitcoins now.</t>
  </si>
  <si>
    <t>It took a while but now I have them.</t>
  </si>
  <si>
    <t>http://www.reddit.com/r/Bitcoin/comments/2y7bat/i_have_2_bitcoins_now/</t>
  </si>
  <si>
    <t>March 07, 2015 at 10:07AM</t>
  </si>
  <si>
    <t>lnkakalink</t>
  </si>
  <si>
    <t>Bitcoin 2048 Game</t>
  </si>
  <si>
    <t>http://bitcoin2048.com/?r=78852</t>
  </si>
  <si>
    <t>http://www.reddit.com/r/Bitcoin/comments/2y7f6o/bitcoin_2048_game/</t>
  </si>
  <si>
    <t>North Korean Diplomat Stopped In Bangladesh With $1.4 Million In Gold</t>
  </si>
  <si>
    <t>http://www.npr.org/blogs/thetwo-way/2015/03/06/391260459/north-korean-diplomat-stopped-in-bangladesh-with-1-4-million-in-gold</t>
  </si>
  <si>
    <t>http://www.reddit.com/r/Bitcoin/comments/2y7f5m/north_korean_diplomat_stopped_in_bangladesh_with/</t>
  </si>
  <si>
    <t>March 07, 2015 at 10:04AM</t>
  </si>
  <si>
    <t>Bitcoin Investment Trust Raised $61,915,960</t>
  </si>
  <si>
    <t>http://www.sec.gov/Archives/edgar/data/1588489/000158848915000002/xslFormDX01/primary_doc.xml</t>
  </si>
  <si>
    <t>http://www.reddit.com/r/Bitcoin/comments/2y7euk/bitcoin_investment_trust_raised_61915960/</t>
  </si>
  <si>
    <t>March 07, 2015 at 10:28AM</t>
  </si>
  <si>
    <t>rondeline</t>
  </si>
  <si>
    <t>Just learned that the CFPB is ruling to include Bitcoin in prepaid regulations</t>
  </si>
  <si>
    <t>http://thehill.com/blogs/congress-blog/economy-budget/234490-cfpb-rule-on-prepaid-inhibits-innovation#.VPeEVqrvNK8.twitter</t>
  </si>
  <si>
    <t>http://www.reddit.com/r/Bitcoin/comments/2y7h6n/just_learned_that_the_cfpb_is_ruling_to_include/</t>
  </si>
  <si>
    <t>March 07, 2015 at 10:23AM</t>
  </si>
  <si>
    <t>Need someone who knows Indonesian. How to find out how much Bitcoin users in Indonesia? Is there any web-site that helps users to find out how much people/Bitcoin capital there in particular country?</t>
  </si>
  <si>
    <t>Today I've chatted with random person from Indonesia, and it seems like he's VERY interested in Bitcoin, but I spoke to him with Google Translator, I spoke to him through facebook https://www.facebook.com/dhan.hc I've spent around 1 hour by trying to teach him how to use Bitcoin wallet on his smartphone &amp; even though I have zero knowledge of Indonesian, he was so excited &amp; intrigued about the whole technology. If you have good Indonesian, knowledge about how to buy Bitcoins in Indonesia, could you please contact him and just help out with first steps? I already told him that I will publish his contact here.Ok that was first question. But my main questions are two:Is there any web-site which helps to connect international users for the issues like this one (I do connect with many users who're interested very often from different countries - and language barrier is huge for me). So if there would be any web-site to post such inquiries, that would be useful.During conversation many people ask how active community is in some region, so is there any general statistics web-site where I can see common information about Bitcoin community, about how active community &amp; about the popular ways to purchase Bitcoins?</t>
  </si>
  <si>
    <t>http://www.reddit.com/r/Bitcoin/comments/2y7gpa/need_someone_who_knows_indonesian_how_to_find_out/</t>
  </si>
  <si>
    <t>March 07, 2015 at 10:21AM</t>
  </si>
  <si>
    <t>How can i make an auction where people bid with bitcoin?</t>
  </si>
  <si>
    <t>Hello!I want to promote the auction on multiple places like r/bitcoin, bitcointalk and zapchain. The problem I am facing is that when some one is biding (in the comments) in one place they don't know what is happening in the other places.What do you guys suggest?All the best, D.</t>
  </si>
  <si>
    <t>http://www.reddit.com/r/Bitcoin/comments/2y7gh5/how_can_i_make_an_auction_where_people_bid_with/</t>
  </si>
  <si>
    <t>March 07, 2015 at 10:37AM</t>
  </si>
  <si>
    <t>Self fulfilling prophecy...</t>
  </si>
  <si>
    <t>At time of writing: $3,759,657,949 is the Bitcoin market cap. $740,000,000,000 is Apples market cap $18,146,266,555,356 is the US national debt. $77,608,000,000,000 is the world GDP. $1,400,000,000,000,000 estimated outstanding derivatives. With easy monetary policy and lowering interest rates the new norm worldwide, people are looking for places to park their money other than banks. With such huge amounts of money circulating and the limited number of bitcoins in existence, it only takes a tiny portion of this money to flow into bitcoin for the price to rise exponentially. Hopefully bitcoin ETFs will provide this exposure! Nobody wants to be first but I think a lot of the big players and hedge funds will quickly want to be second.</t>
  </si>
  <si>
    <t>http://www.reddit.com/r/Bitcoin/comments/2y7i4e/self_fulfilling_prophecy/</t>
  </si>
  <si>
    <t>March 07, 2015 at 11:22AM</t>
  </si>
  <si>
    <t>pipeep</t>
  </si>
  <si>
    <t>Ansible-honeybadger: Automate tor relay and bitcoind node configuration</t>
  </si>
  <si>
    <t>https://github.com/pipeep/ansible-honeybadger</t>
  </si>
  <si>
    <t>http://www.reddit.com/r/Bitcoin/comments/2y7mcf/ansiblehoneybadger_automate_tor_relay_and/</t>
  </si>
  <si>
    <t>March 07, 2015 at 11:19AM</t>
  </si>
  <si>
    <t>addm3plz</t>
  </si>
  <si>
    <t>Please let me know if anyone accepts Bitcoin in the Columbia, SC area. I am looking for any IRL purchase.</t>
  </si>
  <si>
    <t>I understand coinmap.org has a nice map of places, but I'm 99% sure there are a few places not listed.</t>
  </si>
  <si>
    <t>http://www.reddit.com/r/Bitcoin/comments/2y7m10/please_let_me_know_if_anyone_accepts_bitcoin_in/</t>
  </si>
  <si>
    <t>March 07, 2015 at 12:00PM</t>
  </si>
  <si>
    <t>MIT Bitcoin Expo 2015 will stream live starting Saturday March 7th at 11AM EST with an impressive list of speakers</t>
  </si>
  <si>
    <t>http://mitbitcoinexpo.org/</t>
  </si>
  <si>
    <t>http://www.reddit.com/r/Bitcoin/comments/2y7prp/mit_bitcoin_expo_2015_will_stream_live_starting/</t>
  </si>
  <si>
    <t>March 07, 2015 at 12:20PM</t>
  </si>
  <si>
    <t>alex_leishman</t>
  </si>
  <si>
    <t>When designing Bitcoin products, we should always keep in mind that the VAST majority of people are like this</t>
  </si>
  <si>
    <t>http://youtu.be/o4MwTvtyrUQ</t>
  </si>
  <si>
    <t>http://www.reddit.com/r/Bitcoin/comments/2y7rmg/when_designing_bitcoin_products_we_should_always/</t>
  </si>
  <si>
    <t>March 07, 2015 at 12:18PM</t>
  </si>
  <si>
    <t>societal</t>
  </si>
  <si>
    <t>Spondoolies SP20 Jackson</t>
  </si>
  <si>
    <t>I can't buy this from their website and did find it on eBay. However, someone's selling this here? And, what are your thoughts on this make?</t>
  </si>
  <si>
    <t>http://www.reddit.com/r/Bitcoin/comments/2y7rf4/spondoolies_sp20_jackson/</t>
  </si>
  <si>
    <t>March 07, 2015 at 12:15PM</t>
  </si>
  <si>
    <t>Will future for merchant services will be locally installed apps?</t>
  </si>
  <si>
    <t>In your opinion, is the path for Bitcoin merchant services a) one towards locally installed apps, well supported by independent consultants, optionally cut off from the internet, or b) one towards a cloud based system, or c) something yet different?</t>
  </si>
  <si>
    <t>http://www.reddit.com/r/Bitcoin/comments/2y7r6o/will_future_for_merchant_services_will_be_locally/</t>
  </si>
  <si>
    <t>March 07, 2015 at 12:14PM</t>
  </si>
  <si>
    <t>peoplma</t>
  </si>
  <si>
    <t>Dear /r/bitcoin, I come in peace</t>
  </si>
  <si>
    <t>Hey there bitcoiners. I can't wait to see what 2015 has in store for cryptocurrency. There were so many awesome developments in 2014 and so much VC funding getting poured into bitcoin. The enormous bubble of Q4 2013 / Q1 2014 has finally popped, bitcoin has reached the floor and is back in steady growth again.These are exciting times. 2015 will be a make it or break it year for crypto I think. Investors in the crypto space will be watching closely how their 2014 VC money is performing. As a still relatively small community, it's up to us to show results.Which brings me to the title of my post. I am a mod from the /r/dogecoin community (quick, downvote him!) After seeing constant altcoin hate here, I wanted to say my part to explain why that's silly. Satoshi open sourced the code so that anyone could modify or copy it. Bitcoin can't try everything that's possible with crypto on its own, the hard forks alone make that infeasible. So the great thing about altcoins is that bitcoin can watch them and see what happens, and take the good while ignoring the bad.I also wanted to mention that we are all on the same team. We shouldn't see other coins as competitors, but rather as allies. I don't know a single person in the altcoin community that has the same contempt for bitcoin as most bitcoiners have for altcoins. When you are hating on altcoiners, know that you are hating on your own members of your community, as we are all involved with and follow bitcoin, and usually own some as well.There are altcoins that are scams (cough cough paycoin, auroracoin etc..). But not all, it's important to not categorize all of them together.I have personally helped hundreds, maybe even thousands of people (if you include lurkers) get their first cryptocurrency and explain how it works. I'm certain that dogecoin has brought in many tens of thousands of people into crypto that wouldn't have been interested otherwise. Myself included, I remember watching bitcoin bounce between $1-$20 on Mt. Gox (had a price widget on my phone), then rising to the crazy bubble, but it took dogecoin for me to buy my first crypto.So this is getting long, but as I said at the start:As a still relatively small community, it's up to us to show results.tl;dr: We need to work together as a larger cryptocurrency community, and stop the petty squabbling between coins. We are all on the same team, and even together we are still too few to face the enormous obstacles ahead of us in a fair fight, making it all the more important to stick together.Thanks for reading :)</t>
  </si>
  <si>
    <t>http://www.reddit.com/r/Bitcoin/comments/2y7r3c/dear_rbitcoin_i_come_in_peace/</t>
  </si>
  <si>
    <t>March 07, 2015 at 12:38PM</t>
  </si>
  <si>
    <t>Best place to sell bitcoin related domain names?</t>
  </si>
  <si>
    <t>http://www.reddit.com/r/Bitcoin/comments/2y7t3o/best_place_to_sell_bitcoin_related_domain_names/</t>
  </si>
  <si>
    <t>March 07, 2015 at 12:37PM</t>
  </si>
  <si>
    <t>[X-Post from /r/BitTippers] 10,000 Bits Giveaway - Only 28 more slots remaining.</t>
  </si>
  <si>
    <t>https://www.reddit.com/r/BitTippers/comments/2y6pvy/10000_bits_to_be_split/</t>
  </si>
  <si>
    <t>http://www.reddit.com/r/Bitcoin/comments/2y7t2j/xpost_from_rbittippers_10000_bits_giveaway_only/</t>
  </si>
  <si>
    <t>March 07, 2015 at 12:32PM</t>
  </si>
  <si>
    <t>phanpp</t>
  </si>
  <si>
    <t>What does a bitcoin look like? When discussing bitcoin a friend ask me this. We know it's virtual and yes it's in our computer or smart phone bit how do you identify it?</t>
  </si>
  <si>
    <t>Did some searching around and it seems that 1 Bitcoin is 100,000,000 satoshis in our bitcoin wallet. it is just the nett of input and output that you can spend. Is this right?The point here is that most people will confuse bitcoin with wallet address and keys.</t>
  </si>
  <si>
    <t>http://www.reddit.com/r/Bitcoin/comments/2y7sm1/what_does_a_bitcoin_look_like_when_discussing/</t>
  </si>
  <si>
    <t>March 07, 2015 at 12:25PM</t>
  </si>
  <si>
    <t>Lorix_In_Oz</t>
  </si>
  <si>
    <t>Has anyone ever left some Bitcoin (or any other crypto) in a time capsule? (Only counts if you didn't keep the private key)</t>
  </si>
  <si>
    <t>I was reading through writingprompts subreddit when I came across a prompt request for a story about a 10 year old putting something almost worthless into a time capsule and then coming back years later when it was opened and having it worth millions. It got me thinking, has anyone here ever put some Bitcoin into a time capsule or something similar? To be fair it shouldn't count if you hung onto a copy of the private key. It would be cool to hear if someone put a couple of thousand BTC in a time capsule all those years ago never realizing just how far it would come so quickly.</t>
  </si>
  <si>
    <t>http://www.reddit.com/r/Bitcoin/comments/2y7s0u/has_anyone_ever_left_some_bitcoin_or_any_other/</t>
  </si>
  <si>
    <t>March 07, 2015 at 12:53PM</t>
  </si>
  <si>
    <t>largekiwi</t>
  </si>
  <si>
    <t>I just recently launched my e-commerce site glitterbombgreetingcards.com, and as you guessed we accept bitcoin</t>
  </si>
  <si>
    <t>Hello /r/bitcoin, I recently launched my e-commerce site http://glitterbombgreetingcards.com. I decided to accept bitcoin exclusively (for now) as a way to create demand for the bitcoin because if you really want my glitter filled greeting cards you need to buy bitcoins first.Now to tell you a little bit about the cards themselves, upon opening the card a small pouch of glitter ruptures spilling and spreading glitter everywhere. The glitter creates a big nuisance as it creeps into every nook and cranny in the vicinity of where it was opened.I would really appreciate it if I could sell a few of these because then I will know that people actually enjoy my product (depending on who's buying it) and that using bitcoin exclusively is a good idea.Site: http://glitterbombgreetingcards.com</t>
  </si>
  <si>
    <t>http://www.reddit.com/r/Bitcoin/comments/2y7uco/i_just_recently_launched_my_ecommerce_site/</t>
  </si>
  <si>
    <t>March 07, 2015 at 12:51PM</t>
  </si>
  <si>
    <t>ImNotAnotherUsername</t>
  </si>
  <si>
    <t>BITCOIN X MAGIC PIGGYBANK -- Insert Bitcoin, Receive Magic. An experimental painting my sister created as part of a collection being featured at a TRANSACTION themed NYC art show this week.</t>
  </si>
  <si>
    <t>http://i.imgur.com/bULlCis.jpg</t>
  </si>
  <si>
    <t>http://www.reddit.com/r/Bitcoin/comments/2y7u6b/bitcoin_x_magic_piggybank_insert_bitcoin_receive/</t>
  </si>
  <si>
    <t>March 07, 2015 at 12:47PM</t>
  </si>
  <si>
    <t>Bid with BTC for our team's name on a school project ! IT CAN BE ANYTHING !!!</t>
  </si>
  <si>
    <t>Hello everybody,Here is Dragos and Codrut. We are studing Computer Science at Polytechnic University of Bucharest, Romania [acs.pub.ro] . We have a course that is called Design and Analysis of Algorithms. For this year’s project we have to write a program that plays an online version of the game Risk [http://en.wikipedia.org/wiki/Risk_%28game%29 ] , called Warlight [https://www.warlight.net/]. We are going to write it in Java.The contest it’s held on the Warlight AI Challenge [http://theaigames.com/competitions/warlight-ai-challenge-2 ] platform.The project will have 5 rounds and we will be rewarded with points. The first 4 rounds are worth 0.4 points out of 10(the maximum grade for the course). In round 5: 1st place 0.5 points 2nd place 0.4 points 3rd place 0.35 pointsThe problem we are facing is picking a name for our team. Me and Codrut just couldn't agree on a name so we decided to let you guys pick it for us. Recently I told Codrut about Bitcoin, and guess what, he went crazy.And even more, we decided to hold an online auction for our team’s name. The winner of the auction will get to chose our name. IT CAN BE ANYTHING !!!The auctionThe auction will take place on 10 March 2015 03:30 PM GMT +2 on Google Hangouts[https://plus.google.com/hangouts/_/gzjggjgb2n6jjjrvxn732i3vjqa]. And it will be an English auction [http://en.wikipedia.org/wiki/Online_auction#English_auctions ]. You will bid via text and the auction will start at 0.003 BTC. The first person who will text the amount of BTC bided, is the winner if nobody else tops him after “going twice”.The biggest bidder will win the auction and will get to chose the name.We will keep you updated on all of our progress with our project. Dragos: https://twitter.com/dragosb25 Codrut: https://twitter.com/GrosuCodrutIf you tweet about us, use #bidbtc4nameAll the best, D. &amp; C.</t>
  </si>
  <si>
    <t>http://www.reddit.com/r/Bitcoin/comments/2y7twi/bid_with_btc_for_our_teams_name_on_a_school/</t>
  </si>
  <si>
    <t>March 07, 2015 at 01:26PM</t>
  </si>
  <si>
    <t>SpellfireIT</t>
  </si>
  <si>
    <t>Butterfly Labs Say Cash Refund Initiated</t>
  </si>
  <si>
    <t>http://us6.campaign-archive2.com/?u=5015fc3486176144c53751877&amp;id=4a8e257b0f&amp;e=db4b377996</t>
  </si>
  <si>
    <t>http://www.reddit.com/r/Bitcoin/comments/2y7wzx/butterfly_labs_say_cash_refund_initiated/</t>
  </si>
  <si>
    <t>March 07, 2015 at 01:45PM</t>
  </si>
  <si>
    <t>needskier</t>
  </si>
  <si>
    <t>i need bitcoin</t>
  </si>
  <si>
    <t>is it possible i can buy $170 worth of bitcoin without paying the regular price for 1 coin which is like $200 more? help! dm if you can help, thanks</t>
  </si>
  <si>
    <t>http://www.reddit.com/r/Bitcoin/comments/2y7yeo/i_need_bitcoin/</t>
  </si>
  <si>
    <t>March 07, 2015 at 01:41PM</t>
  </si>
  <si>
    <t>lienshuvo</t>
  </si>
  <si>
    <t>Bitcoin With Paypal</t>
  </si>
  <si>
    <t>You can use Paypal to purchase bitcoin with paypal. Bitcoin with Paypal is very easy method.</t>
  </si>
  <si>
    <t>http://www.reddit.com/r/Bitcoin/comments/2y7y3z/bitcoin_with_paypal/</t>
  </si>
  <si>
    <t>March 07, 2015 at 01:54PM</t>
  </si>
  <si>
    <t>When Bloggers (Like Me) Fail | Jane Kreisman | LinkedIn</t>
  </si>
  <si>
    <t>https://archive.today/b7ZhJ</t>
  </si>
  <si>
    <t>http://www.reddit.com/r/Bitcoin/comments/2y7yzw/when_bloggers_like_me_fail_jane_kreisman_linkedin/</t>
  </si>
  <si>
    <t>March 07, 2015 at 01:49PM</t>
  </si>
  <si>
    <t>Coolfishin</t>
  </si>
  <si>
    <t>A joke for some coin, lighthouse-esque.</t>
  </si>
  <si>
    <t>The joke has four sentences. I will release the last three lines one at a time as threshold values of bitcoin are received at:1G5xKci8mdTkzzP3jDJfhmi8VY2MeVjHzaHere goes....How does one catch an elephant?Well, first...</t>
  </si>
  <si>
    <t>http://www.reddit.com/r/Bitcoin/comments/2y7yot/a_joke_for_some_coin_lighthouseesque/</t>
  </si>
  <si>
    <t>March 07, 2015 at 02:22PM</t>
  </si>
  <si>
    <t>jstolfi</t>
  </si>
  <si>
    <t>A multiple-bubble descriptive model of bitcoin price</t>
  </si>
  <si>
    <t>A multiple-bubble descriptive model of bitcoin price Preliminary versionPLOTThe above plot shows a model (green irregular line) for the historic series of daily BTC prices (gray irregular line) as the sum of "simple bubbles". The reddish-brown line at value about 1 is the ratio of the model and the actual price.In each "simple bubble", the price grows exponentially with some rate r1 until a maximum value P at some date d1, then stays constant until some date d2, then decays with some rate r2. In most bubbles the dates d1 and d2 are equal, so there is no flat part between the exponential rise and the exponential decay.The model is the sum of several of those "simple bubbles", each with its own parameters r1,d1,P,d2,r2. They are the triangular or trapezoidal lines in the plot.Although each "simple bubble" mathematically extends infinitely in the past and in the future, it is relevant only for some limited interval of dates that includes d1 and d2. Outside that interval, it is too small compared to the sum of the other bubbles, and it could even be assumed to be zero, without a perceptible change in the model.I believe that each "simple bubble" in this model, or set of consecutive bubbles, corresponds to the opening of some market, distinguished by geography, national borders, application, community, etc. For example, the two "simple bubbles" labeled "SH1" and "SH2" are probably due to surges of demand in China created by BTC-China in Shanghai. The four "simple bubbles" labeled "BJ0" to "BJ4" are almost certainly due to the adoption of bitcoin by the amateur commodity speculators in Mainland China, especially via OKCoin and Huobi in Beijing. Bubble "BJ0" models the basic demand of that market, while bubbles "BJ2" to "BJ4" model the extra demand that was turned on and off by the PBoC rumors and anti-rumors in early 2014.The "simple bubble" model does not try to reproduce the oscillations of the price that occur at the end of a sharp rise.The parameter P of each bubble represents its contribution to the price between d1 and d2. It is not proportional to the demand of BTC by the corresponding market, because the effect on price of a given demand depends on the amount of BTC available for trading, and that amount must have been decreasing as the price increased.In the log plot, the exponential rise and fall of each bubble, plotted by itself, are straight diagonal lines; the rates r1 and r2 define their slopes. When the bubbles are added together, however, the rise and fall get distorted, and appear curved in the plot.The raw prices (gray line) are the weighted mean prices in each UTC day. These raw prices and the simple bubbles were smoothed with a 15-day Hann window.</t>
  </si>
  <si>
    <t>http://www.reddit.com/r/Bitcoin/comments/2y80xu/a_multiplebubble_descriptive_model_of_bitcoin/</t>
  </si>
  <si>
    <t>March 07, 2015 at 02:11PM</t>
  </si>
  <si>
    <t>themattt</t>
  </si>
  <si>
    <t>(x-post) N. Korean diplomat gets caught carrying 1.4 million in gold across border</t>
  </si>
  <si>
    <t>http://np.reddit.com/r/nottheonion/comments/2y6ncx/north_korean_diplomat_stopped_in_bangladesh_with/</t>
  </si>
  <si>
    <t>http://www.reddit.com/r/Bitcoin/comments/2y806h/xpost_n_korean_diplomat_gets_caught_carrying_14/</t>
  </si>
  <si>
    <t>March 07, 2015 at 02:46PM</t>
  </si>
  <si>
    <t>utuxia</t>
  </si>
  <si>
    <t>Regarding Partner Offers | The Official µTorrent Blog</t>
  </si>
  <si>
    <t>http://blog.utorrent.com/2015/03/06/regarding-partner-offers/</t>
  </si>
  <si>
    <t>http://www.reddit.com/r/Bitcoin/comments/2y82h3/regarding_partner_offers_the_official_%C2%B5torrent/</t>
  </si>
  <si>
    <t>March 07, 2015 at 02:51PM</t>
  </si>
  <si>
    <t>Monthly Salary of $20 Shows Why Venezuelans Wait in Food Lines</t>
  </si>
  <si>
    <t>http://www.bloomberg.com/news/articles/2015-03-06/monthly-salary-of-20-shows-why-venezuelans-wait-in-food-lines</t>
  </si>
  <si>
    <t>http://www.reddit.com/r/Bitcoin/comments/2y82s3/monthly_salary_of_20_shows_why_venezuelans_wait/</t>
  </si>
  <si>
    <t>March 07, 2015 at 03:18PM</t>
  </si>
  <si>
    <t>Bitcoin Wallet - The Best Places For Storing Digital Currency</t>
  </si>
  <si>
    <t>http://www.bitworldcoin.com/bitcoin-wallet.html</t>
  </si>
  <si>
    <t>http://www.reddit.com/r/Bitcoin/comments/2y849r/bitcoin_wallet_the_best_places_for_storing/</t>
  </si>
  <si>
    <t>March 07, 2015 at 03:47PM</t>
  </si>
  <si>
    <t>ruvis</t>
  </si>
  <si>
    <t>Kraken launches new website</t>
  </si>
  <si>
    <t>https://www.kraken.com/</t>
  </si>
  <si>
    <t>http://www.reddit.com/r/Bitcoin/comments/2y85wu/kraken_launches_new_website/</t>
  </si>
  <si>
    <t>March 07, 2015 at 03:43PM</t>
  </si>
  <si>
    <t>Hold on to your hats: Treasury just told Congress the debt ceiling will be hit by March 16th</t>
  </si>
  <si>
    <t>http://www.cnbc.com/id/102459024</t>
  </si>
  <si>
    <t>http://www.reddit.com/r/Bitcoin/comments/2y85nk/hold_on_to_your_hats_treasury_just_told_congress/</t>
  </si>
  <si>
    <t>March 07, 2015 at 03:30PM</t>
  </si>
  <si>
    <t>Reviken</t>
  </si>
  <si>
    <t>The Biggest Scam In The History Of Mankind (Documentary) - Hidden Secrets of Money 4 | Mike Maloney</t>
  </si>
  <si>
    <t>http://www.youtube.com/watch?v=iFDe5kUUyT0</t>
  </si>
  <si>
    <t>http://www.reddit.com/r/Bitcoin/comments/2y84zb/the_biggest_scam_in_the_history_of_mankind/</t>
  </si>
  <si>
    <t>March 07, 2015 at 04:49PM</t>
  </si>
  <si>
    <t>Panni30</t>
  </si>
  <si>
    <t>I now have the BTC equivalent of the land mass of San Marino!</t>
  </si>
  <si>
    <t>14 months of buying straight through the downtrend and managed to hoard 8.8 BTCs, equivalent to the land mass of San Marino :)http://www.reddit.com/r/Bitcoin/comments/2uew9j/bitcoin_is_a_finite_resource_like_land_if_you_own/</t>
  </si>
  <si>
    <t>http://www.reddit.com/r/Bitcoin/comments/2y88ws/i_now_have_the_btc_equivalent_of_the_land_mass_of/</t>
  </si>
  <si>
    <t>March 07, 2015 at 04:46PM</t>
  </si>
  <si>
    <t>dskloet</t>
  </si>
  <si>
    <t>Kraken website playing sound in the background? Really?</t>
  </si>
  <si>
    <t>I just opened the new Kraken website in another tab and while I was reading something else, sound suddenly starts playing from my computer. I first thought it was from another website but Chrome clearly showed the speaker icon on the Kraken tab.WTF? Who plays sound on a website without the user explicitly clicking on a play button and without the website being explicitly dedicated to video or audio?</t>
  </si>
  <si>
    <t>http://www.reddit.com/r/Bitcoin/comments/2y88s1/kraken_website_playing_sound_in_the_background/</t>
  </si>
  <si>
    <t>March 07, 2015 at 04:44PM</t>
  </si>
  <si>
    <t>dfahreahyerw</t>
  </si>
  <si>
    <t>topix start using bitcoin</t>
  </si>
  <si>
    <t>http://www.topix.com/forum/economics/bitcoin/T8FKH7NF3PPKOPEIO#lastPost</t>
  </si>
  <si>
    <t>http://www.reddit.com/r/Bitcoin/comments/2y88o1/topix_start_using_bitcoin/</t>
  </si>
  <si>
    <t>March 07, 2015 at 05:10PM</t>
  </si>
  <si>
    <t>mhuffm02</t>
  </si>
  <si>
    <t>Okay, so I have roughly 2.4 bitcoins which is about $660. Do you think the value of Bitcoin will be eventually bust to "0" or do you think in the next few years it will be the currency of the future and rise in price? What are you thoughts?</t>
  </si>
  <si>
    <t>http://www.bitcoin</t>
  </si>
  <si>
    <t>http://www.reddit.com/r/Bitcoin/comments/2y8a0x/okay_so_i_have_roughly_24_bitcoins_which_is_about/</t>
  </si>
  <si>
    <t>March 07, 2015 at 05:00PM</t>
  </si>
  <si>
    <t>[Bitcoin Today] Saturday, March 07, 2015</t>
  </si>
  <si>
    <t>http://www.reddit.com/r/Bitcoin/comments/2y89i4/bitcoin_today_saturday_march_07_2015/</t>
  </si>
  <si>
    <t>March 07, 2015 at 04:59PM</t>
  </si>
  <si>
    <t>hodlgentlemen</t>
  </si>
  <si>
    <t>New Kraken website starts with a bad joke instead of the Bitcoin price. Wasted space imho.</t>
  </si>
  <si>
    <t>http://www.kraken.com</t>
  </si>
  <si>
    <t>http://www.reddit.com/r/Bitcoin/comments/2y89ff/new_kraken_website_starts_with_a_bad_joke_instead/</t>
  </si>
  <si>
    <t>March 07, 2015 at 05:29PM</t>
  </si>
  <si>
    <t>samwbc</t>
  </si>
  <si>
    <t>Bitcoin is coming to a coffee house near you: in Metro Vancouver</t>
  </si>
  <si>
    <t>http://www.straight.com/blogra/406066/homeless-vancouver-bitcoin-coming-coffee-house-near-you</t>
  </si>
  <si>
    <t>http://www.reddit.com/r/Bitcoin/comments/2y8ayu/bitcoin_is_coming_to_a_coffee_house_near_you_in/</t>
  </si>
  <si>
    <t>March 07, 2015 at 05:27PM</t>
  </si>
  <si>
    <t>GebbitPR</t>
  </si>
  <si>
    <t>Gebbit BTC Exchange - First Person wins the Launch Contest!</t>
  </si>
  <si>
    <t>https://www.gebbit.com</t>
  </si>
  <si>
    <t>http://www.reddit.com/r/Bitcoin/comments/2y8aus/gebbit_btc_exchange_first_person_wins_the_launch/</t>
  </si>
  <si>
    <t>March 07, 2015 at 05:49PM</t>
  </si>
  <si>
    <t>bitking74</t>
  </si>
  <si>
    <t>Coindesk Bitcoin Regulation Report - just costs 0.3584 BTC</t>
  </si>
  <si>
    <t>http://www.coindesk.com/research/regulation-report/</t>
  </si>
  <si>
    <t>http://www.reddit.com/r/Bitcoin/comments/2y8bzn/coindesk_bitcoin_regulation_report_just_costs/</t>
  </si>
  <si>
    <t>March 07, 2015 at 06:33PM</t>
  </si>
  <si>
    <t>McDonald's menu during 1973. [xpost /r/OldSchoolCool]</t>
  </si>
  <si>
    <t>https://np.reddit.com/r/OldSchoolCool/comments/2y51dj/mcdonalds_menu_during_1973/</t>
  </si>
  <si>
    <t>http://www.reddit.com/r/Bitcoin/comments/2y8e73/mcdonalds_menu_during_1973_xpost_roldschoolcool/</t>
  </si>
  <si>
    <t>March 07, 2015 at 06:27PM</t>
  </si>
  <si>
    <t>70 Year Old Rapper Bitcoin - Smoke For My Glaucoma</t>
  </si>
  <si>
    <t>http://www.worldstarhiphop.com/videos/video.php?v=wshhVP3QQaJwye2eh4zp</t>
  </si>
  <si>
    <t>http://www.reddit.com/r/Bitcoin/comments/2y8dxo/70_year_old_rapper_bitcoin_smoke_for_my_glaucoma/</t>
  </si>
  <si>
    <t>March 07, 2015 at 06:53PM</t>
  </si>
  <si>
    <t>Wiper thinks messaging apps could be the key to bitcoin payments</t>
  </si>
  <si>
    <t>https://gigaom.com/2015/03/06/wiper-thinks-messaging-apps-could-be-the-key-to-bitcoin-payments/</t>
  </si>
  <si>
    <t>http://www.reddit.com/r/Bitcoin/comments/2y8fcu/wiper_thinks_messaging_apps_could_be_the_key_to/</t>
  </si>
  <si>
    <t>March 07, 2015 at 06:44PM</t>
  </si>
  <si>
    <t>I made a physical Bitcoin, what do you think?</t>
  </si>
  <si>
    <t>http://imgur.com/oH4YyQi</t>
  </si>
  <si>
    <t>http://www.reddit.com/r/Bitcoin/comments/2y8ete/i_made_a_physical_bitcoin_what_do_you_think/</t>
  </si>
  <si>
    <t>March 07, 2015 at 07:01PM</t>
  </si>
  <si>
    <t>#BitcoinConf Berlin: Recap of Day One</t>
  </si>
  <si>
    <t>http://insidebitcoins.com/news/bitcoinconf-berlin-recap-of-day-one/30605</t>
  </si>
  <si>
    <t>http://www.reddit.com/r/Bitcoin/comments/2y8fsl/bitcoinconf_berlin_recap_of_day_one/</t>
  </si>
  <si>
    <t>March 07, 2015 at 07:00PM</t>
  </si>
  <si>
    <t>Bitcoin Around the World: Bulgaria</t>
  </si>
  <si>
    <t>http://insidebitcoins.com/news/bitcoin-around-the-world-bulgaria/30619</t>
  </si>
  <si>
    <t>http://www.reddit.com/r/Bitcoin/comments/2y8fqq/bitcoin_around_the_world_bulgaria/</t>
  </si>
  <si>
    <t>March 07, 2015 at 06:59PM</t>
  </si>
  <si>
    <t>Bitcoin Price Rises with End of Chinese Holiday and Favorable Outlook from Major Financial Players</t>
  </si>
  <si>
    <t>http://airherald.com/bitcoin-price-rises-with-end-of-chinese-holiday-and-favorable-outlook-from-major-financial-players/23294/</t>
  </si>
  <si>
    <t>http://www.reddit.com/r/Bitcoin/comments/2y8fov/bitcoin_price_rises_with_end_of_chinese_holiday/</t>
  </si>
  <si>
    <t>Bitcoin Price Anticipating US Marshall's Office Announcement</t>
  </si>
  <si>
    <t>https://www.cryptocoinsnews.com/bitcoin-price-anticipating-us-marshalls-office-announcement/</t>
  </si>
  <si>
    <t>http://www.reddit.com/r/Bitcoin/comments/2y8fo1/bitcoin_price_anticipating_us_marshalls_office/</t>
  </si>
  <si>
    <t>March 07, 2015 at 07:33PM</t>
  </si>
  <si>
    <t>BTC-E's Terms &amp;amp; Conditions say fees may be different for each individual account. How do I know which fees will apply to my account?</t>
  </si>
  <si>
    <t>Their Terms &amp; Conditions</t>
  </si>
  <si>
    <t>http://www.reddit.com/r/Bitcoin/comments/2y8hi0/btces_terms_conditions_say_fees_may_be_different/</t>
  </si>
  <si>
    <t>March 07, 2015 at 08:16PM</t>
  </si>
  <si>
    <t>almutasim</t>
  </si>
  <si>
    <t>For the quarter of the world who believes in reincarnation, Bitcoin and brain wallets offer a way to transfer value across lives</t>
  </si>
  <si>
    <t>http://imgur.com/AJUwDqP</t>
  </si>
  <si>
    <t>http://www.reddit.com/r/Bitcoin/comments/2y8k29/for_the_quarter_of_the_world_who_believes_in/</t>
  </si>
  <si>
    <t>March 07, 2015 at 08:06PM</t>
  </si>
  <si>
    <t>One of my favorite things about Darkwallet are the random identity cloaks, sometimes they make sense.</t>
  </si>
  <si>
    <t>http://imgur.com/5T748SM</t>
  </si>
  <si>
    <t>http://www.reddit.com/r/Bitcoin/comments/2y8jhr/one_of_my_favorite_things_about_darkwallet_are/</t>
  </si>
  <si>
    <t>March 07, 2015 at 07:59PM</t>
  </si>
  <si>
    <t>P3terparker</t>
  </si>
  <si>
    <t>Finally made up my mind that I love Bitcoin!</t>
  </si>
  <si>
    <t>I've had a love hate relationship with Bitcoin mostly because I didn't jump on board early enough to make some money. I feel like now everyone still using the currency is actually saving the world because whether or not Bitcoin holds its ground, it's obvious that it paved the way for peer to peer digital transactions which will eventually be necessary to avoid financial meltdown. I could go on and on why we need a replacement for the current system but most of us here know the arguments and why Apple Pay isn't going to cut it. Live long and prosper Bitcoin!</t>
  </si>
  <si>
    <t>http://www.reddit.com/r/Bitcoin/comments/2y8j20/finally_made_up_my_mind_that_i_love_bitcoin/</t>
  </si>
  <si>
    <t>March 07, 2015 at 08:53PM</t>
  </si>
  <si>
    <t>vandeam</t>
  </si>
  <si>
    <t>Wow my mind just exploded about recent utorrent miner</t>
  </si>
  <si>
    <t>If every major company will put small miner inside their programs, they willa. Support the security of the network (bitcoin)b. Can release free of charge programs (as they receive revenue from the small miners installed in their software)</t>
  </si>
  <si>
    <t>http://www.reddit.com/r/Bitcoin/comments/2y8mkl/wow_my_mind_just_exploded_about_recent_utorrent/</t>
  </si>
  <si>
    <t>Bitcoin Singapore Exchange and Crypto online wallet Ex-crypto/Ex-hold</t>
  </si>
  <si>
    <t>https://www.ex-crypto.com</t>
  </si>
  <si>
    <t>http://www.reddit.com/r/Bitcoin/comments/2y8miy/bitcoin_singapore_exchange_and_crypto_online/</t>
  </si>
  <si>
    <t>March 07, 2015 at 08:40PM</t>
  </si>
  <si>
    <t>JaroolTC</t>
  </si>
  <si>
    <t>Guys, I lost my electrum seed somewhere. Are my bitcoins gone?</t>
  </si>
  <si>
    <t>Basically I wrote my electrum seed on a paper and kept it at a hidden place. I can't find it now. Are my BTCs gone?They were not all my BTCs. There were like 1.3 BTC there and I have my other bitcoins stored as paper wallets.So basically my bitcoins are lost forever, right? I formatted my hard drive of the wallet recently.Just a tip guys, keep your seed/private key at a safe place.</t>
  </si>
  <si>
    <t>http://www.reddit.com/r/Bitcoin/comments/2y8lod/guys_i_lost_my_electrum_seed_somewhere_are_my/</t>
  </si>
  <si>
    <t>March 07, 2015 at 09:05PM</t>
  </si>
  <si>
    <t>Bitcoinqzzz</t>
  </si>
  <si>
    <t>Brainwallet.org? Safest way to use this?</t>
  </si>
  <si>
    <t>Hi there what is the safest way to use brainwallet.org? I'm reasonably new to this stuff and just want to find out what verify stuff does. How do I verify the signature.Basically if someone could do a ELI5, that would be amazing. Thanks</t>
  </si>
  <si>
    <t>http://www.reddit.com/r/Bitcoin/comments/2y8nfw/brainwalletorg_safest_way_to_use_this/</t>
  </si>
  <si>
    <t>March 07, 2015 at 09:47PM</t>
  </si>
  <si>
    <t>Top Japanese Investor: Cryptocurrencies Key to Financial Revolution</t>
  </si>
  <si>
    <t>http://www.coindesk.com/how-japans-latest-crypto-exchange-scored-828000-from-investors/</t>
  </si>
  <si>
    <t>http://www.reddit.com/r/Bitcoin/comments/2y8qwa/top_japanese_investor_cryptocurrencies_key_to/</t>
  </si>
  <si>
    <t>March 07, 2015 at 10:20PM</t>
  </si>
  <si>
    <t>OS X Time Machine to recover from hack?</t>
  </si>
  <si>
    <t>If everyone that was compromised reverted to an image of the day before the attack would it help prevent lost coins?</t>
  </si>
  <si>
    <t>http://www.reddit.com/r/Bitcoin/comments/2y8tyy/os_x_time_machine_to_recover_from_hack/</t>
  </si>
  <si>
    <t>March 07, 2015 at 10:14PM</t>
  </si>
  <si>
    <t>Consoidotion</t>
  </si>
  <si>
    <t>Is there long term plans to fix the fee structure? Despite rising number of transactions fees have stayed flat or fallen in both absolute terms and in terms of USD.</t>
  </si>
  <si>
    <t>Right now bitcoin has training wheels on. The mining network is funded by creation of new coins. The plan is that over time that will decrease and the fees will become the permanent way to fund the network.However, at this time in BTC terms the fees have fallen from the early days and stayed nearly perfectly flat since: https://blockchain.info/charts/transaction-fees?showDataPoints=false&amp;timespan=2year&amp;show_header=true&amp;daysAverageString=7&amp;scale=0&amp;address=In terms of USD we are flat although in a way that mirrors the rise and fall of price more than anything: https://blockchain.info/charts/transaction-fees-usd?timespan=2year&amp;showDataPoints=false&amp;daysAverageString=1&amp;show_header=true&amp;scale=0&amp;address=This seems problematic. According to blockchain.info only 0.41% of the earnings of miners come from transaction fees. And there isn't really any strong indication that has really risen particularly as number of transactions has increased.So what needs to happen between now and when the training wheels come off to make bitcoin an economy that can balance on it's own? Since bitcoin's value rises and falls so much it seems dangerous to have a network that only will function in the future if the value rises.Right now 13.8 bitcoin are made in fees a day. That is less than $4000 to run the entire network!</t>
  </si>
  <si>
    <t>http://www.reddit.com/r/Bitcoin/comments/2y8tdj/is_there_long_term_plans_to_fix_the_fee_structure/</t>
  </si>
  <si>
    <t>March 07, 2015 at 10:00PM</t>
  </si>
  <si>
    <t>Chewyone</t>
  </si>
  <si>
    <t>How will the loss of coin wallets affect Bitcoin as a whole?</t>
  </si>
  <si>
    <t>So basically, I lurk quite a lot and recently I've seen a lot of people saying they've reached 21BTC or 14BTC or whatever they'd like to call 1 in a million of the currency. However, my concern is, if you include how many coins which have been lost so far (forever), such as the goxcoins, surely the percentage of coins owned is much higher?Anyway, I'd like to discuss how many BTC would most consider to be around 1 in a million, seeing as there's an unknown percentage of coins lost so far.</t>
  </si>
  <si>
    <t>http://www.reddit.com/r/Bitcoin/comments/2y8s1k/how_will_the_loss_of_coin_wallets_affect_bitcoin/</t>
  </si>
  <si>
    <t>March 07, 2015 at 10:23PM</t>
  </si>
  <si>
    <t>BitcoinRush</t>
  </si>
  <si>
    <t>ATTENTION! Ep-38 is running HOT! @Orbitcoin @cassidysweb @Utokensdealer @ficoba #bitcoin</t>
  </si>
  <si>
    <t>http://youtu.be/bdaHZLp7HSY</t>
  </si>
  <si>
    <t>http://www.reddit.com/r/Bitcoin/comments/2y8u6a/attention_ep38_is_running_hot_orbitcoin/</t>
  </si>
  <si>
    <t>March 07, 2015 at 10:54PM</t>
  </si>
  <si>
    <t>jkillearn</t>
  </si>
  <si>
    <t>accepting Bitcoin in exchange for a download code on bandcamp</t>
  </si>
  <si>
    <t>I'd like to accept Bitcoin in exchange for bandcamp download codes in a "pay what you want" model. I'm not interested in converting them into USD. I don't need to automate anything because in practice, this will be a very low volume (probably 0 sales) operation. :-PI can just list the payment address in the album info on bandcamp.After someone pays me, I will need to communicate the download code to them. What is the best way to handle this?</t>
  </si>
  <si>
    <t>http://www.reddit.com/r/Bitcoin/comments/2y8x5x/accepting_bitcoin_in_exchange_for_a_download_code/</t>
  </si>
  <si>
    <t>March 07, 2015 at 10:47PM</t>
  </si>
  <si>
    <t>3MATX</t>
  </si>
  <si>
    <t>Please explain this to me</t>
  </si>
  <si>
    <t>How is this actually currency? What's wrong with the USA dollars I use to buy the Bitcoin. More importantly, why do people want my USA currency if Bitcoin is superior?</t>
  </si>
  <si>
    <t>http://www.reddit.com/r/Bitcoin/comments/2y8wge/please_explain_this_to_me/</t>
  </si>
  <si>
    <t>March 07, 2015 at 10:40PM</t>
  </si>
  <si>
    <t>[Live Stream] MIT Bitcoin Expo Day 1</t>
  </si>
  <si>
    <t>https://www.youtube.com/watch?v=lIgjogLipvk</t>
  </si>
  <si>
    <t>http://www.reddit.com/r/Bitcoin/comments/2y8vrm/live_stream_mit_bitcoin_expo_day_1/</t>
  </si>
  <si>
    <t>The rot at the core of our community: why scamcoins hurt the entire Bitcoin industry</t>
  </si>
  <si>
    <t>Last wednesday I attended the popular Bitcoin meetup in Amsterdam. One of the speakers introduced Augur - a "future forecasting" system or prediction market. The speaker's first slide showed an artist's rendition of prediction markets included in Google search. Google could, for example, show who will be the 2016 US President based on Augur's input.Of course, prediction markets have existed for decades. If Google ever believed prediction markets were useful to them, they would have added it to their results. Moreover, Google has a billion users to provide input to make predictions. Augur currently has none. But what bothered me most about Augur is that the speaker seemed to claim (without actually saying so) that his system could "predict the future". We should all get on board this magical idea.Oh, and by the way, we should invest in their crowdsale this May.Because that's what the talk really was about: another scamcoin ICO ("initial coin offering"). After the talk ended, I was allowed to ask the question why Google would ever want to use their system (that was Augur's apparent claim), considering they don't actually predict anything, but merely ask for people's collective opinion about future events. Just because it uses the blockchain doesn't make it magical. I received quite some trashing for it from our beloved meetup organizer, who fiercely defended Augur's promise. This is very worrisome. It means that our meetup organizer cares more for scamming his audience into investing in another shitcoin than about moving the industry forward.If scams and shitcoins keep hurting so many innocent people, and if our own meetup organizers, key players in the Bitcoin community, dare promote them (because they have an apparent stake in the shitcoin themselves), they will ruin the entire industry. At this point we must ask: what can we do about this rot at the core of the Bitcoin community? Has Bitcoin become a cult? I ask, because I got the impression that half of all Bitcoin enthusiasts are scammers trying to scam the other half. If that's the case, then perhaps it's time to start suing scammers even before they ICO.</t>
  </si>
  <si>
    <t>http://www.reddit.com/r/Bitcoin/comments/2y8vq1/the_rot_at_the_core_of_our_community_why/</t>
  </si>
  <si>
    <t>March 07, 2015 at 11:12PM</t>
  </si>
  <si>
    <t>Bitcoin Quiz : So you think you know about bitcoin ? :Prize 1000000 satoshis</t>
  </si>
  <si>
    <t>http://www.satoshiquiz.com/challenges.php?i=14e0ecf219</t>
  </si>
  <si>
    <t>http://www.reddit.com/r/Bitcoin/comments/2y8yyu/bitcoin_quiz_so_you_think_you_know_about_bitcoin/</t>
  </si>
  <si>
    <t>March 07, 2015 at 11:25PM</t>
  </si>
  <si>
    <t>WINDOWS93</t>
  </si>
  <si>
    <t>http://windows93.net/</t>
  </si>
  <si>
    <t>http://www.reddit.com/r/Bitcoin/comments/2y90e3/windows93/</t>
  </si>
  <si>
    <t>Bitcoin merchant adoption</t>
  </si>
  <si>
    <t>Any success (or failure) stories for onboarding local shops, restaurants, or bars to accept bitcoin?I recently visited San Francisco from Houston, and I had it in my head that there would be all kinds of places accepting BTC there. Is there any background info available for why Nara sushi stopped accepting bitcoin?Also -- is there a way to search using Yelp's "Accepts Bitcoin" tag?http://i.imgur.com/QCyZXJx.png</t>
  </si>
  <si>
    <t>http://www.reddit.com/r/Bitcoin/comments/2y90bv/bitcoin_merchant_adoption/</t>
  </si>
  <si>
    <t>March 07, 2015 at 11:20PM</t>
  </si>
  <si>
    <t>An Incoming Wave of Bitcoin Mobile Apps</t>
  </si>
  <si>
    <t>http://www.btcfeed.net/educational/wave-bitcoin-mobile-apps/</t>
  </si>
  <si>
    <t>http://www.reddit.com/r/Bitcoin/comments/2y8zu2/an_incoming_wave_of_bitcoin_mobile_apps/</t>
  </si>
  <si>
    <t>bitsandmore</t>
  </si>
  <si>
    <t>How much longer until this "house of cards" really comes tumbling down?</t>
  </si>
  <si>
    <t>http://www.reddit.com/r/Bitcoin/comments/2y8zt3/how_much_longer_until_this_house_of_cards_really/</t>
  </si>
  <si>
    <t>March 07, 2015 at 11:17PM</t>
  </si>
  <si>
    <t>Bitcoin World: Digital currency gets boost from volatile markets</t>
  </si>
  <si>
    <t>http://youtu.be/tqsFGLUqnis</t>
  </si>
  <si>
    <t>http://www.reddit.com/r/Bitcoin/comments/2y8zhl/bitcoin_world_digital_currency_gets_boost_from/</t>
  </si>
  <si>
    <t>March 07, 2015 at 11:45PM</t>
  </si>
  <si>
    <t>pecuniology</t>
  </si>
  <si>
    <t>Bitcoin: As Good as the Chicken at the Fort Lauderdale Swap Shop!</t>
  </si>
  <si>
    <t>https://www.youtube.com/watch?v=SfrOKXAjJX4</t>
  </si>
  <si>
    <t>http://www.reddit.com/r/Bitcoin/comments/2y92ez/bitcoin_as_good_as_the_chicken_at_the_fort/</t>
  </si>
  <si>
    <t>March 07, 2015 at 11:44PM</t>
  </si>
  <si>
    <t>ptsdpos</t>
  </si>
  <si>
    <t>Paying Your Taxes In Bitcoin? Bill Would Make It Easy.</t>
  </si>
  <si>
    <t>http://www.forbes.com/sites/kellyphillipserb/2015/03/06/paying-your-taxes-in-bitcoin-bill-would-make-it-easy/?utm_campaign=yahootix&amp;partner=yahootix</t>
  </si>
  <si>
    <t>http://www.reddit.com/r/Bitcoin/comments/2y92bs/paying_your_taxes_in_bitcoin_bill_would_make_it/</t>
  </si>
  <si>
    <t>March 07, 2015 at 11:39PM</t>
  </si>
  <si>
    <t>brighton36</t>
  </si>
  <si>
    <t>Most Hilarious, weird interview I've ever done about Bitcoin</t>
  </si>
  <si>
    <t>http://youtu.be/SfrOKXAjJX4</t>
  </si>
  <si>
    <t>http://www.reddit.com/r/Bitcoin/comments/2y91qt/most_hilarious_weird_interview_ive_ever_done/</t>
  </si>
  <si>
    <t>March 07, 2015 at 11:35PM</t>
  </si>
  <si>
    <t>Running BitcoinCore 0.10 on a Raspberry Pi 2</t>
  </si>
  <si>
    <t>http://bit-post.com/featured/running-bitcoincore-0-10-on-a-raspberry-pi-2-4419</t>
  </si>
  <si>
    <t>http://www.reddit.com/r/Bitcoin/comments/2y91dt/running_bitcoincore_010_on_a_raspberry_pi_2/</t>
  </si>
  <si>
    <t>The MIT Bitcoin Expo 2015 has begun with Charlie Lee on stage. Live streaming today &amp;amp; tomorrow can be found on Follow The Coin and via MIT Bitcoin Club's YouTube</t>
  </si>
  <si>
    <t>http://www.followthecoin.com/?p=4879</t>
  </si>
  <si>
    <t>http://www.reddit.com/r/Bitcoin/comments/2y91bd/the_mit_bitcoin_expo_2015_has_begun_with_charlie/</t>
  </si>
  <si>
    <t>March 07, 2015 at 11:31PM</t>
  </si>
  <si>
    <t>Is there an exchange for bitcoins to USD which does not require personal details and information?</t>
  </si>
  <si>
    <t>Basically, is there any exchange where I can sell my bitcoins for virtual 'USD' which are stored in the website with which I can buy bitcoins or other altcoins instead later.I can also cash out my USD whenever I want.</t>
  </si>
  <si>
    <t>http://www.reddit.com/r/Bitcoin/comments/2y90xd/is_there_an_exchange_for_bitcoins_to_usd_which/</t>
  </si>
  <si>
    <t>March 07, 2015 at 11:57PM</t>
  </si>
  <si>
    <t>Here's another reason why Bitcoin is awesome. No germs. Handling cash is gross and Bitcoin is perfect for germophobes.</t>
  </si>
  <si>
    <t>http://www.reddit.com/r/Bitcoin/comments/2y93m6/heres_another_reason_why_bitcoin_is_awesome_no/</t>
  </si>
  <si>
    <t>March 07, 2015 at 11:48PM</t>
  </si>
  <si>
    <t>Asset Forfeiture is the Next Attack Against Bitcoin</t>
  </si>
  <si>
    <t>https://www.cryptocoinsnews.com/asset-forfeiture-next-attack-bitcoin/</t>
  </si>
  <si>
    <t>http://www.reddit.com/r/Bitcoin/comments/2y92q3/asset_forfeiture_is_the_next_attack_against/</t>
  </si>
  <si>
    <t>March 08, 2015 at 12:08AM</t>
  </si>
  <si>
    <t>MIT Bitcoin: Livestream</t>
  </si>
  <si>
    <t>http://www.reddit.com/r/Bitcoin/comments/2y94ws/mit_bitcoin_livestream/</t>
  </si>
  <si>
    <t>March 08, 2015 at 12:07AM</t>
  </si>
  <si>
    <t>hituptheredleaf</t>
  </si>
  <si>
    <t>5 bitcoin atm locations in Chicago with more to come this month</t>
  </si>
  <si>
    <t>https://twitter.com/redleafatm/status/574246237123313664</t>
  </si>
  <si>
    <t>http://www.reddit.com/r/Bitcoin/comments/2y94tc/5_bitcoin_atm_locations_in_chicago_with_more_to/</t>
  </si>
  <si>
    <t>Join Us on March 8th for Bitcoin Women's Day</t>
  </si>
  <si>
    <t>http://www.digitalcurrencycouncil.com/uncategorized/join-us-on-march-8th-for-bitcoin-womens-day/</t>
  </si>
  <si>
    <t>http://www.reddit.com/r/Bitcoin/comments/2y94sc/join_us_on_march_8th_for_bitcoin_womens_day/</t>
  </si>
  <si>
    <t>March 08, 2015 at 12:02AM</t>
  </si>
  <si>
    <t>The Bits Behind The Blockchain</t>
  </si>
  <si>
    <t>http://www.pymnts.com/in-depth/2015/blockchains-blondes-and-bit/#.VPsvKvnF9yU</t>
  </si>
  <si>
    <t>http://www.reddit.com/r/Bitcoin/comments/2y94aw/the_bits_behind_the_blockchain/</t>
  </si>
  <si>
    <t>March 08, 2015 at 12:32AM</t>
  </si>
  <si>
    <t>WVBitcoinBoy</t>
  </si>
  <si>
    <t>Today marks the first time I pay for babysitting in BTC.</t>
  </si>
  <si>
    <t>TLDR; I can't sum this up. I'm VERY excited and it's worth the 2 minute read if you want to get bitcoin accepted locally by more and more people. I think this is a good strategy and, well, if it isn't, I want to hear why so that I can fix it and make a good strategy!! :)So, my fiancé and I are planning to go eat dinner today and we didn't have a baby sitter because our normal one is snowed in up on a hill with about 8" of snow. We were going to take our little one with us, which would have been another first, but one of my fiancé's friends piped up and said she'd watch the little one for an hour or two for us so we could go eat.This is all for free, of course, but I see an OPPORTUNITY here. She has a shiny new Android cell phone, and what better way to put it to use than to install Mycelium from the play store?! :DMy big question is, should I keep her private key, as well, just because she's a newbie? I don't want her to lose the coin I'm going to send to it. I have no bad intentions whatsoever, and would NEVER take her money. I've just watched my girlfriend lose wallet passphrase after wallet passphrase, and would rather not see that happen.My goal with all of this, is that this 18-year-old girl start talking to her friend about how she "has money on her phone" and hopefully get others to download blockchain.info, bread wallet, or mycelium on their handsets and hopefully start a little exchange network exchanging services and goods that others bought with fiat for the bitcoin.What do you all think? I think this is the "killer app" - paying people that you wouldn't normally pull our your wallet for, because you're a tightwad, but actually WILL pull it out to further Bitcoin's cause...Imagine if a friend of her's just buys her a Coke or a pack of gum from a store and they settle the debt with the coin I "payed forward!" (something, yet again, MOST people wouldn't bother paying back because it's miniscule) She's introduced ONE more person without ME doing anything... virality possibility here with younger users... just have to find a tipping point with this idea and tweak it, if I'm missing something and being overly ambitious.</t>
  </si>
  <si>
    <t>http://www.reddit.com/r/Bitcoin/comments/2y97ow/today_marks_the_first_time_i_pay_for_babysitting/</t>
  </si>
  <si>
    <t>March 08, 2015 at 12:30AM</t>
  </si>
  <si>
    <t>americanpegasus</t>
  </si>
  <si>
    <t>The next bubble, the $10k - $25k one will be epic... And horrible.</t>
  </si>
  <si>
    <t>Nothing ever happens quite how we expect, but I think that the next bubble is virtually assured at this point. The timing is the only wildcard, along with what the peak will be.We saw the bottom come in at $150, and the rush of true support flooding in to punctuate the end of the latest bear run. Now we are in the slow froth and churn that marks the beginning of the next exponential expansion.Wall Street is getting fired up, as are funds and banks. The "do not sell before" embargo to sticker has been lifted off of bitcoin and our street date has arrived. The most prominent minds in the world are teeming with possibilities and the bitcoin venture space looks a LOT like the Internet in the early nineties.Basically, we are at a situation where bitcoin is becoming a precious, desirable, and scarce resource... But people just haven't realized it yet.And when they do, it won't be a slow and steady March upward. It will be a monumental movement that will leave our heads spinning. One day we will go from $300 to $350, and we'll all be smiling and patting ourselves on the backs.Then in a week we'll be at $500, and positive news stories will start to flow. The public will take notice.Then $800.$900.Then $1300. New all time high. Now comes the euphoria and panic.$2000, $4000.... Wonder, new paradigms... How high can it go? OK... It's crashing, finally... Down to... Whoops. Nope.New money flows in, and people begin to believe in bitcoin in earnest and there is a rush to own an asset that is rising every single day.... $5000, $7000.Those of us who own at these levels will be freaking the fuck out. Should we sell? Is it going all the way up? I mean, the news is abuzz about bitcoin. Everyone's talking about it. All your relatives that you've been 'preaching' to for a year now are freaking out and asking how they can buy some 'bits' as fast as possible, while bits are still less than a cent apiece.Many panic and sell on the way up... And truthfully I don't know how high the next bubble can take bitcoin... At $10k the "market cap" will be about $150 billion... That's a lot, but about the valuation of a single large company. At this point people will be screaming about how this is a financial revolution. We may get all the way to $28k before the major correction, but you bet your ass if we get that high people will be imagining that we are going all the way up, to a million dollars per "coin" asap.Perhaps a financial crisis will hasten the rise. Perhaps not.I know this, bitcoin hasn't moved in a stable predictable rise yet. It has moved in exponential bursts, each preceded by a pessimistic retraction period.This will be the sixth time we have done so, and we are growing incredibly efficient at it.I want you to go ahead and start thinking about what you will do, and how you will act when the 'unthinkable' occurs. Because the unthinkable is always right around the corner.The rest of our lifetimes will be filled with 'unthinkable' moments. The next bitcoin bubble (due before the end of 2016) will be one more such incident.Mainly I want you to think a out the world events that will have to happen to make this true... And then what would have to happen to cause a major correction in the price from $25k per bitcoin back down to $2000 per.Wisdom is recognizing that history repeats itself, and there's nothing new under the sun.Wealth is the end result of taking a calculated risk based off your acquired wisdom.</t>
  </si>
  <si>
    <t>http://www.reddit.com/r/Bitcoin/comments/2y97hl/the_next_bubble_the_10k_25k_one_will_be_epic_and/</t>
  </si>
  <si>
    <t>March 08, 2015 at 12:28AM</t>
  </si>
  <si>
    <t>wserd</t>
  </si>
  <si>
    <t>Responsible Altcoin Developers Should Follow Stellar's Distribution Model; Allocate Coins for Bitcoin Holders</t>
  </si>
  <si>
    <t>https://www.coinprices.io/articles/responsible-altcoin-developers-should-follow-stellar-s-distribution-model-allocate-coins-for-bitcoin-holders</t>
  </si>
  <si>
    <t>http://www.reddit.com/r/Bitcoin/comments/2y978f/responsible_altcoin_developers_should_follow/</t>
  </si>
  <si>
    <t>March 08, 2015 at 12:22AM</t>
  </si>
  <si>
    <t>apokerplayer123</t>
  </si>
  <si>
    <t>Shower thought: crowd funding and bitcoin tipping</t>
  </si>
  <si>
    <t>CrowdTipping or TipFunding. The process of crowd funding or fund raising via social media bitcoin tipping apps.</t>
  </si>
  <si>
    <t>http://www.reddit.com/r/Bitcoin/comments/2y96j9/shower_thought_crowd_funding_and_bitcoin_tipping/</t>
  </si>
  <si>
    <t>March 08, 2015 at 12:20AM</t>
  </si>
  <si>
    <t>Blogger confesses to being paid shill for GAW</t>
  </si>
  <si>
    <t>https://www.linkedin.com/pulse/when-bloggers-like-me-fail-jane-kreisman</t>
  </si>
  <si>
    <t>http://www.reddit.com/r/Bitcoin/comments/2y96ck/blogger_confesses_to_being_paid_shill_for_gaw/</t>
  </si>
  <si>
    <t>March 08, 2015 at 12:41AM</t>
  </si>
  <si>
    <t>3xploit</t>
  </si>
  <si>
    <t>Let It Rain BTC! FinalHash goin balls deep in tips today for no Damn Reason!</t>
  </si>
  <si>
    <t>Make a comment. Get a tip. Easy!EDIT: Changtip is being slow as balls.</t>
  </si>
  <si>
    <t>http://www.reddit.com/r/Bitcoin/comments/2y98sa/let_it_rain_btc_finalhash_goin_balls_deep_in_tips/</t>
  </si>
  <si>
    <t>March 08, 2015 at 01:09AM</t>
  </si>
  <si>
    <t>fatalclaw</t>
  </si>
  <si>
    <t>I bought some btc, prices went up, seller still not authorized payment.</t>
  </si>
  <si>
    <t>Hello, last Sunday i bought some btc from bitcoin.de . First time buying btc online, what a pain in the ass... The price went +30euro from then and the seller still has not authorized payment. Could it be that he is waiting for me to get pissed off and cancel the trade, so he could sell them for the higher price that is now? I'm already pissed, its been almost a week now and i want to use them....</t>
  </si>
  <si>
    <t>http://www.reddit.com/r/Bitcoin/comments/2y9c2w/i_bought_some_btc_prices_went_up_seller_still_not/</t>
  </si>
  <si>
    <t>March 08, 2015 at 01:03AM</t>
  </si>
  <si>
    <t>squarepush3r</t>
  </si>
  <si>
    <t>Android vs Linux open source Bitcoin analogy.</t>
  </si>
  <si>
    <t>Unix/linux have been around for a awhile, however Windows/OSX dominate the OS world. The reason for this partially is that having a big company guide the software and have proper marketing can cause a very large consumer adoption, generating money and allowing more investment into the software for continual improvement.Very few people actually use Linux for OS now, but it has gained some "behind the scenes" popularity with webservers and backend type functions.Now, compare Linux with Android (open source, powered by Google). Android has gained market share in the smart phone market since it came out and now is on 80%+ smartphones worldwide, is considered a massive success. The success seems to be from having a massive/major centralized company like Google being behind it and pushing progress. In addition the open source framework allows a lot of developers/hacker types to work for free on the project and explore/improve functionality.So, basically my point is here, just having an open source/free project doesn't really ensure success/user adoption or even a quality product in the end, and popularity seems to be very drawn out and adoption slow. However (in iPhone IOS case), having a full private system in the long run will hurt you as you can't compete inhouse against a system like Android. So, the best system seems to be having centralization/big money backing in addition to open source type platform.To me Bitcoin right now seems like a Linux type thing which may be very drawn out/slow adoption and progress.</t>
  </si>
  <si>
    <t>http://www.reddit.com/r/Bitcoin/comments/2y9bf1/android_vs_linux_open_source_bitcoin_analogy/</t>
  </si>
  <si>
    <t>March 07, 2015 at 10:36PM</t>
  </si>
  <si>
    <t>An interview with Miles Kimball on negative interest rates and when robots will set monetary policy. Also his view on cryptos vs. paper money</t>
  </si>
  <si>
    <t>http://cointelegraph.com/news/113641/miles-kimball-on-negative-interest-rates-and-robots-will-set-monetary-policy</t>
  </si>
  <si>
    <t>http://www.reddit.com/r/Bitcoin/comments/2y8vcw/an_interview_with_miles_kimball_on_negative/</t>
  </si>
  <si>
    <t>March 08, 2015 at 01:27AM</t>
  </si>
  <si>
    <t>newbieBitc</t>
  </si>
  <si>
    <t>I'm close to 40k btc, 21m club here I come :3 https://blockchain.info/address/1D4qzMwwVKqu54rMuu6jghzdV37ZoJN71K</t>
  </si>
  <si>
    <t>Bitcoin is so awesome :3 Next stop is 3 btc then 21 and then 100. Luv you all guys, best community in reddit :3</t>
  </si>
  <si>
    <t>http://www.reddit.com/r/Bitcoin/comments/2y9e78/im_close_to_40k_btc_21m_club_here_i_come_3/</t>
  </si>
  <si>
    <t>March 08, 2015 at 01:20AM</t>
  </si>
  <si>
    <t>argiope_aurantia</t>
  </si>
  <si>
    <t>Chart of The Day: Screw It, I'm All In, Baby</t>
  </si>
  <si>
    <t>http://www.ecpofi.com/2015/02/chart-of-day-screw-it-im-all-in-baby.html?m=1#.VPCfM7PF_2Q</t>
  </si>
  <si>
    <t>http://www.reddit.com/r/Bitcoin/comments/2y9dd9/chart_of_the_day_screw_it_im_all_in_baby/</t>
  </si>
  <si>
    <t>March 08, 2015 at 01:11AM</t>
  </si>
  <si>
    <t>blackforestvapes</t>
  </si>
  <si>
    <t>Hi Folks! Black Forest Vapes here! We now accept Bitcoin (&amp;amp; Litecoin) via Coinbase!</t>
  </si>
  <si>
    <t>Hi Guys :) For those of you who love a vape, check out our site Black Forest Vapes!Our goal is to create high quality eJuice that tastes as good as it looks.Thanks and enjoy!Mike, BFV</t>
  </si>
  <si>
    <t>http://www.reddit.com/r/Bitcoin/comments/2y9cce/hi_folks_black_forest_vapes_here_we_now_accept/</t>
  </si>
  <si>
    <t>March 08, 2015 at 01:48AM</t>
  </si>
  <si>
    <t>bitcoinkid11</t>
  </si>
  <si>
    <t>Bitcoin Sign on College Gameday</t>
  </si>
  <si>
    <t>http://imgur.com/delete/bDhHpoXNJkvSXKn</t>
  </si>
  <si>
    <t>http://www.reddit.com/r/Bitcoin/comments/2y9gli/bitcoin_sign_on_college_gameday/</t>
  </si>
  <si>
    <t>March 08, 2015 at 01:44AM</t>
  </si>
  <si>
    <t>sefrojones</t>
  </si>
  <si>
    <t>Multisig question</t>
  </si>
  <si>
    <t>I am experimenting with bitcoin using the testnet. I am attempting to create a 2 of 3 multisig address using this code:createmultisig 2 '["02471e90aafaf4ff24f30f9c069655d69fe8b0c7199a5a45bb8d13ff2214dcb150","027f8f84e44a14268fdd4b2ca160f90f9890e80c83cd6c5b1bb8e8e86718d116f0","03a22fe9875f442d6ea58a4ac72da7b3ba70d4c48e493460827ee1c24a3b972f05"]' This works fine in the bitcoin-core console, but when I attempt to use the bitcoin-cli I get a JSON error. Any help would be appreciated.</t>
  </si>
  <si>
    <t>http://www.reddit.com/r/Bitcoin/comments/2y9g2l/multisig_question/</t>
  </si>
  <si>
    <t>March 08, 2015 at 02:07AM</t>
  </si>
  <si>
    <t>bitcoininworld</t>
  </si>
  <si>
    <t>BITCOIN around the world / the future is now - CoinFunder</t>
  </si>
  <si>
    <t>https://www.coinfunder.com/project/view/id/14405#sthash.HGzBZPrm.sfju</t>
  </si>
  <si>
    <t>http://www.reddit.com/r/Bitcoin/comments/2y9itf/bitcoin_around_the_world_the_future_is_now/</t>
  </si>
  <si>
    <t>March 08, 2015 at 02:01AM</t>
  </si>
  <si>
    <t>Blur, Use Bitcoin Anywhere MasterCard is Accepted</t>
  </si>
  <si>
    <t>http://www.btcfeed.net/news/blur-use-bitcoin-anywhere-mastercard-accepted/</t>
  </si>
  <si>
    <t>http://www.reddit.com/r/Bitcoin/comments/2y9i2z/blur_use_bitcoin_anywhere_mastercard_is_accepted/</t>
  </si>
  <si>
    <t>March 08, 2015 at 02:27AM</t>
  </si>
  <si>
    <t>Why are bitcoin exchanges Money Services Businesses?</t>
  </si>
  <si>
    <t>I'm not trying to be a smartass here -- I'm curious to know what the actual line is between an MSB and any other business.IRS guidance says that bitcoin is property for tax purposes. MSB guidelines seem vague.What's the line? Why would, say, a tire salesman not have to register as an MSB, even though his business buys and sells property for money? If a bitcoin exchange had smaller volume, or didn't offer users a wallet, could that impact their MSB status?</t>
  </si>
  <si>
    <t>http://www.reddit.com/r/Bitcoin/comments/2y9l43/why_are_bitcoin_exchanges_money_services/</t>
  </si>
  <si>
    <t>March 08, 2015 at 02:20AM</t>
  </si>
  <si>
    <t>Bitcoin Sign on ESPN College Gameday</t>
  </si>
  <si>
    <t>http://imgur.com/vneHiHZ</t>
  </si>
  <si>
    <t>http://www.reddit.com/r/Bitcoin/comments/2y9kc5/bitcoin_sign_on_espn_college_gameday/</t>
  </si>
  <si>
    <t>March 08, 2015 at 02:59AM</t>
  </si>
  <si>
    <t>To what extent will the average joe/jane user even realize they are using bitcoin in the future?</t>
  </si>
  <si>
    <t>In other words, do you see bitcoin as a consumer technology, an underlying business technology, or both?Time to debate!</t>
  </si>
  <si>
    <t>http://www.reddit.com/r/Bitcoin/comments/2y9ok6/to_what_extent_will_the_average_joejane_user_even/</t>
  </si>
  <si>
    <t>March 08, 2015 at 02:55AM</t>
  </si>
  <si>
    <t>To me it looks like they are jealous whales are trading on other websites but not on their website (Kraken looking for Whales)</t>
  </si>
  <si>
    <t>http://i.imgur.com/fGB6G0p.jpg</t>
  </si>
  <si>
    <t>http://www.reddit.com/r/Bitcoin/comments/2y9o7r/to_me_it_looks_like_they_are_jealous_whales_are/</t>
  </si>
  <si>
    <t>March 08, 2015 at 02:51AM</t>
  </si>
  <si>
    <t>CP210x USB to UART Bridge drivers from silicon labs not installing on windows 8.1</t>
  </si>
  <si>
    <t>I can't figure out why the drivers won't install. I've tried running as admin, I've turning off all antivirus and firewall possibilities, I've tried unzipping through multiple programs, and I've tried getting the drivers through different sources. Still no luck. Has anyone successfully installed these drivers and got bfgminer operating on 8.1?</t>
  </si>
  <si>
    <t>http://www.reddit.com/r/Bitcoin/comments/2y9noz/cp210x_usb_to_uart_bridge_drivers_from_silicon/</t>
  </si>
  <si>
    <t>March 08, 2015 at 02:48AM</t>
  </si>
  <si>
    <t>After Gaw/Paycoin and with the 100% premined Ponzicoin coming up</t>
  </si>
  <si>
    <t>Can we all just agree Bitcoin is THE crypto.No you won't make millions from shit coin.No, no-one will buy your shit-lets.Understand that Bitcoin isn't even v1.0.0 yet.It is forever evolving, if you have talent, use it in the space it will flourish the most.That is here. That is now.Bitcoin.</t>
  </si>
  <si>
    <t>http://www.reddit.com/r/Bitcoin/comments/2y9ndl/after_gawpaycoin_and_with_the_100_premined/</t>
  </si>
  <si>
    <t>March 08, 2015 at 03:18AM</t>
  </si>
  <si>
    <t>Leon91</t>
  </si>
  <si>
    <t>Input needed on business model for Windows Phone wallet</t>
  </si>
  <si>
    <t>Hi Guys,I'm working on a wallet app for Windows Phone 8.1 (and maybe I'll release it for Windows 8.1 as well). I'm trying to come up with a business model that brings in a bit of money to cover my development costs and I'm wondering what you guys would prefer:1) Advertisements 2) A fee per transaction 3) A one time purchase (with time-limited trial) -&gt; thoughts: this will stop many people from using it and will hinder adoption 4) In-app purchases? (what would they be?) 5) Else?Donations are not an option... Tried that before with my Kraken app (http://www.windowsphone.com/s?appid=a3857353-599a-434f-8293-398745723de6), received 0 donations (and the app is very highly rated).Also: if you'd like to be a beta tester, send me your Microsoft account and I will invite you when it's ready :)</t>
  </si>
  <si>
    <t>http://www.reddit.com/r/Bitcoin/comments/2y9qpq/input_needed_on_business_model_for_windows_phone/</t>
  </si>
  <si>
    <t>March 08, 2015 at 03:25AM</t>
  </si>
  <si>
    <t>CoinURL Short URL Earning Bitcoin</t>
  </si>
  <si>
    <t>http://coin-crypto.blogspot.com/2015/03/coinurl-situs-penyedia-short-url-yang.html</t>
  </si>
  <si>
    <t>http://www.reddit.com/r/Bitcoin/comments/2y9rhg/coinurl_short_url_earning_bitcoin/</t>
  </si>
  <si>
    <t>March 08, 2015 at 03:24AM</t>
  </si>
  <si>
    <t>coindev1</t>
  </si>
  <si>
    <t>Why you should give Coinbase and Circle a break.</t>
  </si>
  <si>
    <t>I'd like to take a quick look at the different views expressed on this sub regarding companies such as Coinbase and Circle, and argue in favor of the progressive approach and how I believe these companies are in fact essential to Bitcoin's development.The suspicious outlook: some redditors insist that these companies are merely bitcoin banks and should not be trusted to hold your bitcoins as they mimic the current financial system and its inherent flaws.Then there is the progressive outlook, where others would argue that these companies are in fact reaching out to the average consumer and are beneficial to the adoption of Bitcoin, by doing some of the hard work for them.Now here is my take on bitcoin's near future, and how I would like to see it used both because I would finally and actually benefit from it, and because it corresponds to one of the things bitcoin can excel at. I'm referring to seamless Near Field Communication payments.I envision a time where, to pay for anything from a cup of coffee to my groceries, all I'd have to do is magically hover my phone above a NFC unit or scan a QR code, enter my PIN and hit that confirmation button. This would work regardless of the local currency being used and “only” require the merchant to accept BTC (of course, without a payment processor like BitPay to exchange these BTC for fiat right away, the current volatility of BTC makes this option way too unreliable for most businesses). (Note: I wrote most of this post before Spurlock's documentary aired on CNN, which pretty much captures it all).There is a clear trend nowadays that suggests we're headed toward one electronic device for everything – time, phone calls, social media, Internet, GPS, pictures, music, calendar, etc. Perhaps this will take the form of an all in one device that combines all of the above with augmented reality technology.In theory, this is a fantastic technological prowess, and smartphones were a major step in that direction. All that's missing (minus the millions of other applications I haven't thought of/listed yet) is integrated payment. It's the one thing that forces you to still carry that leather wallet around.Now we're all well aware that this has been cooking for quite some time, and not just via BTC – Apple Pay is a great example of this, provided retailers follow. While I won't bother trying to explain why BTC is a better candidate, one needs to realize that there is one essential piece that BTC is still missing badly, and that is user friendliness. This is brought up regularly (again today on the front page), to which we tend respond that bitcoin is still in its early stage of development, etc. Sure it is.But things would perhaps go faster if more people realized that there still is a strong selection bias on this sub, and, I suspect, in the overall bitcoin "community". A lot of users here seem to have a solid technical background, or at least are fairly tech savvy. But please keep in mind that the overwhelming majority of people know very little about computers (and I'm looking specifically at the 18-25 brackets to which I belong, supposedly the most techy of all).By very little, I mean that they couldn't hook up their HP printers themselves if their life depended on it. They do not know how to format a hard drive, yet alone back it up. Their computers are running unbelievably slow because they do not have a clue as to what they have installed on their machine, nor do they know how to uninstall anything. Their parents still buy them yearly subscriptions to McAfee antivirus... yet they still fall for phishing scams, or get viruses. On Macs. Somehow.Really, I've seen it all, multiple times.What they do know, however, is how to take and almost instantaneously upload pictures on Facebook, follow someone on Instagram, make a playlist on Spotify or download the latest Emojis for their iPhones (in case you wonder, the overwhelming majority of college kids own iPhones. Androids just aren't a thing around these parts). And that's because everything has been dumbed down, conveniently cut into digestible little pieces and made accessible through shiny, user-friendly interfaces (looking forward to see if Abra makes the cut).These are the kind of people whom I interact with every single day and make up the majority of my friends in college. And this is coming from a fairly tech savvy person who's attending one of the best schools in the country.What I'm trying to say, is that you would think these kids get it. But they don't.This is where services like Circle, for example, come into play. Until everyone understands how to download their own wallet, create their own addresses, buy their own BTC, store and back them up securely and use them to pay for things, all of this on their own and as seamlessly as creating an email account can be, we need intermediaries like Circle and their smartphone apps. They should not be considered evil or potentially threatening, provided that customers always retain the ability to transfer their bitcoins to their own wallet if need be.Most people do not care about decentralization as much as many bitcoin enthusiasts do. I certainly do understand where you are all coming from. But that understanding is not necessary for the average consumer to enjoy the benefits of Bitcoin. So please, give Circle and Coinbase a break.TL;DR: We're not all nerds. Acquiring and storing bitcoins safely is still a pain for the average person. Most people need (imho) bitcoin banks and no-brainer apps to simplify things, provided they always allow their users to withdraw their bitcoins at will. Until the “iPod of BTC” is deployed and fully operational, mass adoption will not happen and/or will be supplemented by other products like ApplePay.</t>
  </si>
  <si>
    <t>http://www.reddit.com/r/Bitcoin/comments/2y9rcp/why_you_should_give_coinbase_and_circle_a_break/</t>
  </si>
  <si>
    <t>March 08, 2015 at 06:11AM</t>
  </si>
  <si>
    <t>OpTic_Alien</t>
  </si>
  <si>
    <t>New Bitcoin / Litecoin Miner Questions</t>
  </si>
  <si>
    <t>Hey guys! I am new to the whole mining thing. I have a MSI GE70 Apache Pro with a Nvidia GTX 860 M.1.) How do I mine? 2.) What program do I use to mine? 3.) Do I need a wallet, and if so what do you recommend? 4.) How much do you think the average miner makes in a month of mining?Thanks guys!</t>
  </si>
  <si>
    <t>http://www.reddit.com/r/Bitcoin/comments/2ya9wq/new_bitcoin_litecoin_miner_questions/</t>
  </si>
  <si>
    <t>March 08, 2015 at 06:03AM</t>
  </si>
  <si>
    <t>gulfbitcoin</t>
  </si>
  <si>
    <t>So did GAW finally listen to attorneys and pull plug on Hashtalk?</t>
  </si>
  <si>
    <t>http://www.downforeveryoneorjustme.com/hashtalk.org</t>
  </si>
  <si>
    <t>http://www.reddit.com/r/Bitcoin/comments/2ya91i/so_did_gaw_finally_listen_to_attorneys_and_pull/</t>
  </si>
  <si>
    <t>March 08, 2015 at 06:02AM</t>
  </si>
  <si>
    <t>Manually creating a coinjoin transaction with bitcoin core</t>
  </si>
  <si>
    <t>I would like to do some coin join (multi input multi output) transactions with friends. What would be the process to create the transaction be? I'm assuming we could use the bitcoin core console and send eachother the raw transaction to be signed?</t>
  </si>
  <si>
    <t>http://www.reddit.com/r/Bitcoin/comments/2ya907/manually_creating_a_coinjoin_transaction_with/</t>
  </si>
  <si>
    <t>March 08, 2015 at 06:00AM</t>
  </si>
  <si>
    <t>The Metrowallet Preview is live</t>
  </si>
  <si>
    <t>https://wallet.metronotes.co</t>
  </si>
  <si>
    <t>http://www.reddit.com/r/Bitcoin/comments/2ya8pq/the_metrowallet_preview_is_live/</t>
  </si>
  <si>
    <t>March 08, 2015 at 06:30AM</t>
  </si>
  <si>
    <t>dettonville</t>
  </si>
  <si>
    <t>With the upgrade to Bitcoin Core 0.10 and Armory 0.93, why is there only one data directory setting?</t>
  </si>
  <si>
    <t>In the old Armory version, there used to be two directory settings, one for bitcoin core (satoshi datadir) which specified where the blockchain data is stored, and one for Armory, which stores the Armory DB.Looking at the settings for 0.93, I only see one option: for "Bitcoin Home Dir". Do I need to run Armory with command line options if I want to make sure the data is stored in D:\Bitcoin and D:\Armory, respectively?</t>
  </si>
  <si>
    <t>http://www.reddit.com/r/Bitcoin/comments/2yabui/with_the_upgrade_to_bitcoin_core_010_and_armory/</t>
  </si>
  <si>
    <t>March 08, 2015 at 06:41AM</t>
  </si>
  <si>
    <t>cyclopsbtc</t>
  </si>
  <si>
    <t>Best way to store Bitcoins for 10 years?</t>
  </si>
  <si>
    <t>Trezor looks like a good option, but the seed could be compromised. Paper wallets can burn...</t>
  </si>
  <si>
    <t>http://www.reddit.com/r/Bitcoin/comments/2yad0w/best_way_to_store_bitcoins_for_10_years/</t>
  </si>
  <si>
    <t>March 08, 2015 at 06:57AM</t>
  </si>
  <si>
    <t>PASSO3058</t>
  </si>
  <si>
    <t>Think about this article when traveling through Canada with bitcoins on your phone... "Man arrested for refusing to give phone password to border agents."</t>
  </si>
  <si>
    <t>http://www.businessinsider.com/alain-philippon-arrested-for-refusing-to-give-phone-passcode-to-cbsa-agents-2015-3</t>
  </si>
  <si>
    <t>http://www.reddit.com/r/Bitcoin/comments/2yaelv/think_about_this_article_when_traveling_through/</t>
  </si>
  <si>
    <t>March 08, 2015 at 06:54AM</t>
  </si>
  <si>
    <t>RT's Lizzie Phelan in Berlin explains "how we could all soon be like Bitcoin girl, living in a Bitcoin world"</t>
  </si>
  <si>
    <t>https://www.youtube.com/watch?v=tqsFGLUqnis</t>
  </si>
  <si>
    <t>http://www.reddit.com/r/Bitcoin/comments/2yaebo/rts_lizzie_phelan_in_berlin_explains_how_we_could/</t>
  </si>
  <si>
    <t>March 08, 2015 at 06:50AM</t>
  </si>
  <si>
    <t>CoinJumble: A GUI for asynchronous CoinJoin transactions</t>
  </si>
  <si>
    <t>https://github.com/chris-belcher/coinjumble</t>
  </si>
  <si>
    <t>http://www.reddit.com/r/Bitcoin/comments/2yadyz/coinjumble_a_gui_for_asynchronous_coinjoin/</t>
  </si>
  <si>
    <t>March 08, 2015 at 07:06AM</t>
  </si>
  <si>
    <t>Is there a BIP for that?</t>
  </si>
  <si>
    <t>A question for you all you fart smellers ... er.. I mean smart fellers out there.Question: HD wallets ... is it possible to somehow generate a unique and secure private key that only open a single address in an HD wallet?I understand a bit about how they work but Im not really into the math. It feels like something that would be impossible to do without somehow compromising the security of the other addresses, transaction history, or something.But I was just wondering because it would be cool if, for instance, I wanted to give someone all the coins at a certain address, I could just give them the pkey to that address and they can do with it what they like.Im guessing it's not possble but you may know different..</t>
  </si>
  <si>
    <t>http://www.reddit.com/r/Bitcoin/comments/2yafm9/is_there_a_bip_for_that/</t>
  </si>
  <si>
    <t>March 08, 2015 at 07:24AM</t>
  </si>
  <si>
    <t>robmarryatt</t>
  </si>
  <si>
    <t>2015 March Madness Tournament WIN FREE BiTCOINS</t>
  </si>
  <si>
    <t>https://cryptoinfinity.com/forumdisplay.php?fid=145</t>
  </si>
  <si>
    <t>http://www.reddit.com/r/Bitcoin/comments/2yahiz/2015_march_madness_tournament_win_free_bitcoins/</t>
  </si>
  <si>
    <t>March 08, 2015 at 07:49AM</t>
  </si>
  <si>
    <t>MakingMoneyHoney</t>
  </si>
  <si>
    <t>Get the top score on Pacman, get .02 BTC! &amp;lt;24hrs left</t>
  </si>
  <si>
    <t>https://bitcointalk.org/index.php?topic=980814.0</t>
  </si>
  <si>
    <t>http://www.reddit.com/r/Bitcoin/comments/2yak21/get_the_top_score_on_pacman_get_02_btc_24hrs_left/</t>
  </si>
  <si>
    <t>March 08, 2015 at 07:46AM</t>
  </si>
  <si>
    <t>urdank6</t>
  </si>
  <si>
    <t>**NEW**HELP A GIRL GET HER WEBPAGE RUNNING ON BITCOIN!!</t>
  </si>
  <si>
    <t>http://shilopublishing.tripod.com/</t>
  </si>
  <si>
    <t>http://www.reddit.com/r/Bitcoin/comments/2yajrj/newhelp_a_girl_get_her_webpage_running_on_bitcoin/</t>
  </si>
  <si>
    <t>Blurry_bars</t>
  </si>
  <si>
    <t>buying btc on changetip</t>
  </si>
  <si>
    <t>can i buy bitcoins on changetip and just send it to a personal wallet instead of going through all the trouble</t>
  </si>
  <si>
    <t>http://www.reddit.com/r/Bitcoin/comments/2yajrd/buying_btc_on_changetip/</t>
  </si>
  <si>
    <t>March 08, 2015 at 07:39AM</t>
  </si>
  <si>
    <t>The State of Bitcoin in Brazil, 5th Largest Internet Population with only 90,000 Bitcoin Wallet Downloads!!!</t>
  </si>
  <si>
    <t>http://www.btcfeed.net/news/state-bitcoin-brazil/</t>
  </si>
  <si>
    <t>http://www.reddit.com/r/Bitcoin/comments/2yaizk/the_state_of_bitcoin_in_brazil_5th_largest/</t>
  </si>
  <si>
    <t>March 08, 2015 at 07:35AM</t>
  </si>
  <si>
    <t>Inside the house where Bitcoin's young stars live together</t>
  </si>
  <si>
    <t>http://fusion.net/story/47172/the-young-stars-of-bitcoin/?utm_source=twitter&amp;utm_medium=social&amp;utm_campaign=thisisfusion&amp;hootPostID=640ae5cc21b7f105361613dac943024a</t>
  </si>
  <si>
    <t>http://www.reddit.com/r/Bitcoin/comments/2yainc/inside_the_house_where_bitcoins_young_stars_live/</t>
  </si>
  <si>
    <t>March 08, 2015 at 08:07AM</t>
  </si>
  <si>
    <t>slvbtc</t>
  </si>
  <si>
    <t>If Satoshi hasn't lost his private keys he is one big greedy asshole!</t>
  </si>
  <si>
    <t>Satoshi has acquired around $275 million in btc profits, yet he has not reinvested a cent of that money back into the bitcoin ecosystem to help it grow!If he hasn't lost his private keys he is one greedy asshole</t>
  </si>
  <si>
    <t>http://www.reddit.com/r/Bitcoin/comments/2yalsh/if_satoshi_hasnt_lost_his_private_keys_he_is_one/</t>
  </si>
  <si>
    <t>March 08, 2015 at 08:30AM</t>
  </si>
  <si>
    <t>A1nerd</t>
  </si>
  <si>
    <t>Bitcoin Bots</t>
  </si>
  <si>
    <t>I have allot of interest of using a alt-coin bot to automate my trading. I found a few options online, which are the the best? Also how do you find or buy algorithms that have been throughly back tested and tested in live trading?Here's some of the bot solutions I found online, please let me know which one is the best;https://cryptotrader.org/strategies/JofXMXatcj23fWenMwww.haasonline.comwww.cryptotrader.orgwww.tradeacacia.comwww.tradewave.net</t>
  </si>
  <si>
    <t>http://www.reddit.com/r/Bitcoin/comments/2yao2w/bitcoin_bots/</t>
  </si>
  <si>
    <t>March 08, 2015 at 08:51AM</t>
  </si>
  <si>
    <t>The Day When Julian Assange Reconnects With The Blockchain</t>
  </si>
  <si>
    <t>http://harrisontalk.com/2015/03/06/c100/</t>
  </si>
  <si>
    <t>http://www.reddit.com/r/Bitcoin/comments/2yaq0p/the_day_when_julian_assange_reconnects_with_the/</t>
  </si>
  <si>
    <t>March 08, 2015 at 09:13AM</t>
  </si>
  <si>
    <t>Do you think the bear market is over?</t>
  </si>
  <si>
    <t>I'm not implying moon, I don't think one has to do with the other. Just wondering what the general opinion is. Feels a little more stable recently than the dumps of the past year.</t>
  </si>
  <si>
    <t>http://www.reddit.com/r/Bitcoin/comments/2yas8k/do_you_think_the_bear_market_is_over/</t>
  </si>
  <si>
    <t>March 08, 2015 at 09:26AM</t>
  </si>
  <si>
    <t>djd202</t>
  </si>
  <si>
    <t>I'm on LocalBitcoins??????? question</t>
  </si>
  <si>
    <t>i made a transaction last night for 200 dollars usd pefectly friday night. but tonight saturday none of the traders will answer my private messages? is bitcoin closed on satuday or are those traders not online. there paypal traders?does anyone made any trades tonight or?</t>
  </si>
  <si>
    <t>http://www.reddit.com/r/Bitcoin/comments/2yatih/im_on_localbitcoins_question/</t>
  </si>
  <si>
    <t>March 08, 2015 at 09:51AM</t>
  </si>
  <si>
    <t>7_HotHighAir_7</t>
  </si>
  <si>
    <t>Bitcoin bar talk 101</t>
  </si>
  <si>
    <t>http://imgur.com/gcT7F4d</t>
  </si>
  <si>
    <t>http://www.reddit.com/r/Bitcoin/comments/2yavwg/bitcoin_bar_talk_101/</t>
  </si>
  <si>
    <t>March 08, 2015 at 09:50AM</t>
  </si>
  <si>
    <t>coastermonger</t>
  </si>
  <si>
    <t>A decentralized price discovery platform for bitcoin? Here's what it could look like</t>
  </si>
  <si>
    <t>http://i.imgur.com/sV9PNLx.jpg</t>
  </si>
  <si>
    <t>http://www.reddit.com/r/Bitcoin/comments/2yavs8/a_decentralized_price_discovery_platform_for/</t>
  </si>
  <si>
    <t>March 08, 2015 at 09:44AM</t>
  </si>
  <si>
    <t>Dissk</t>
  </si>
  <si>
    <t>OKPAY Phishing Email</t>
  </si>
  <si>
    <t>Hey bitcoiners, I was checking through my spam and I found this email:http://i.imgur.com/RnYZVOQ.pngThe links for support go to the legit OKPAY support page (https://support.okpay.com/en/)The download wallet link goes to a malicious download (full link redacted): https://www.[scamphishingsite].com.au/backup_live_cantmove/Wallet.aes.ok.jarThere is a very good chance that when you run that jar it will steal your wallet.dat file or do other malicious things. Be careful when checking any emails related to bitcoin!</t>
  </si>
  <si>
    <t>http://www.reddit.com/r/Bitcoin/comments/2yav6o/okpay_phishing_email/</t>
  </si>
  <si>
    <t>March 08, 2015 at 10:11AM</t>
  </si>
  <si>
    <t>Its too costly for Greece to leave Euro. Very unlikely to happen.</t>
  </si>
  <si>
    <t>http://www.reuters.com/article/2015/03/07/us-eurozone-greece-ecb-idUSKBN0M309720150307</t>
  </si>
  <si>
    <t>http://www.reddit.com/r/Bitcoin/comments/2yaxwf/its_too_costly_for_greece_to_leave_euro_very/</t>
  </si>
  <si>
    <t>March 08, 2015 at 09:58AM</t>
  </si>
  <si>
    <t>Lindsie_Starr</t>
  </si>
  <si>
    <t>Found BTC-Flow twitter account (@BtcFlow)</t>
  </si>
  <si>
    <t>https://twitter.com/BtcFlow/</t>
  </si>
  <si>
    <t>http://www.reddit.com/r/Bitcoin/comments/2yawl8/found_btcflow_twitter_account_btcflow/</t>
  </si>
  <si>
    <t>March 08, 2015 at 10:31AM</t>
  </si>
  <si>
    <t>bluedepth</t>
  </si>
  <si>
    <t>Tipping Buskers and Street Musicians</t>
  </si>
  <si>
    <t>While I was dining out a few nights ago there was a restaurant musician who was belting out some classic pop and rock songs on his guitar. His case was open and people were dropping loose change and dollars to tip him. I started to wonder about introducing him to Bitcoin. What ways are there to gently introduce someone who probably isn't technically savvy into the world of BTC? I first thought I would create for him an address and hand it to him as a big friendly QR code for the public key - but then I revised that thinking because his private key wouldn't be absolutely private for him and him alone, I could have it, even though I wouldn't out of my personal code of ethics but only I trust that implicitly. Has anyone else come across this situation? This seems a magnificent use for BTC, if only you could overcome the "getting started" hurdles. Any ideas?</t>
  </si>
  <si>
    <t>http://www.reddit.com/r/Bitcoin/comments/2yazrs/tipping_buskers_and_street_musicians/</t>
  </si>
  <si>
    <t>March 08, 2015 at 10:41AM</t>
  </si>
  <si>
    <t>InstaMineNuggets</t>
  </si>
  <si>
    <t>InstaMineNuggets cryptocurrency is "guaranteed" to hold a minimum value!</t>
  </si>
  <si>
    <t>InstaMineNuggets cryptocurrency is "guaranteed" to hold a minimum value "at all times" of 0.00000001 $BTC through our NET CAPITAL RESERVE PROGRAM (NCRP). The development team behind the InstaMineNuggets project has donated 0.24649485 $BTC to afford our community liquidity at a bear minimum for the total coin counts of $MINE, $MINEW &amp; $MINEZ at an exchange rate of 0.00000001 $BTC due to any unforeseen circumstances that may arise in the developments future.Read More&gt; http://www.InstaMineNuggets.comFollow us on twitter our St. Patrick's Day Give-A-Way scheduled for 3:33pm EST on 03/17/15! https://twitter.com/InstaMineNugget</t>
  </si>
  <si>
    <t>http://www.reddit.com/r/Bitcoin/comments/2yb0ne/instaminenuggets_cryptocurrency_is_guaranteed_to/</t>
  </si>
  <si>
    <t>March 08, 2015 at 11:00AM</t>
  </si>
  <si>
    <t>Magic....is....Magical</t>
  </si>
  <si>
    <t>http://youtu.be/YTH14kk2IrI</t>
  </si>
  <si>
    <t>http://www.reddit.com/r/Bitcoin/comments/2yb2du/magicismagical/</t>
  </si>
  <si>
    <t>March 08, 2015 at 11:23AM</t>
  </si>
  <si>
    <t>eddpastafarian</t>
  </si>
  <si>
    <t>EffinFunny is considering accepting BTC donations.</t>
  </si>
  <si>
    <t>http://youtu.be/_w-qBYyXZsc</t>
  </si>
  <si>
    <t>http://www.reddit.com/r/Bitcoin/comments/2yb4j2/effinfunny_is_considering_accepting_btc_donations/</t>
  </si>
  <si>
    <t>March 08, 2015 at 12:05PM</t>
  </si>
  <si>
    <t>Chris_Pacia</t>
  </si>
  <si>
    <t>My Conversation with Ross Ulbricht</t>
  </si>
  <si>
    <t>http://tucker.liberty.me/2015/03/07/my-conversation-with-ross-ulbricht/</t>
  </si>
  <si>
    <t>http://www.reddit.com/r/Bitcoin/comments/2yb85e/my_conversation_with_ross_ulbricht/</t>
  </si>
  <si>
    <t>March 08, 2015 at 11:49AM</t>
  </si>
  <si>
    <t>All watched over by machines of loving grace 1/3</t>
  </si>
  <si>
    <t>https://vimeo.com/68299139</t>
  </si>
  <si>
    <t>http://www.reddit.com/r/Bitcoin/comments/2yb6s0/all_watched_over_by_machines_of_loving_grace_13/</t>
  </si>
  <si>
    <t>March 08, 2015 at 01:02PM</t>
  </si>
  <si>
    <t>bitcoinian</t>
  </si>
  <si>
    <t>Quadrigacx Offline</t>
  </si>
  <si>
    <t>flatlining the last 25min...Orderbook still up on wisdom.... anyone got any info?https://bitcoinwisdom.com/markets/quadrigacx/btccad</t>
  </si>
  <si>
    <t>http://www.reddit.com/r/Bitcoin/comments/2ybcrd/quadrigacx_offline/</t>
  </si>
  <si>
    <t>March 08, 2015 at 12:55PM</t>
  </si>
  <si>
    <t>Nisargadatta</t>
  </si>
  <si>
    <t>New uTorrent update bundles Bitcoin mining 'riskware' Epic Scale</t>
  </si>
  <si>
    <t>http://www.trustedreviews.com/opinions/epic-scale-and-utorrent-bitcoin-mining-riskware-investigated</t>
  </si>
  <si>
    <t>http://www.reddit.com/r/Bitcoin/comments/2ybcau/new_utorrent_update_bundles_bitcoin_mining/</t>
  </si>
  <si>
    <t>March 08, 2015 at 12:51PM</t>
  </si>
  <si>
    <t>I Just Heard About Bitcoin...</t>
  </si>
  <si>
    <t>http://imgur.com/t2sfuot</t>
  </si>
  <si>
    <t>http://www.reddit.com/r/Bitcoin/comments/2ybbxt/i_just_heard_about_bitcoin/</t>
  </si>
  <si>
    <t>March 08, 2015 at 12:39PM</t>
  </si>
  <si>
    <t>IIIIIHIIIII</t>
  </si>
  <si>
    <t>ApnaBit, An Indian bitcoin group.</t>
  </si>
  <si>
    <t>ApnaBit (Currently) is a group formed in an Indian college, dedicated to spread bitcoin awareness in India.We had some initial success with 10 members already joining in, which is never less for a good start. We will keep you updated with our events and exciting stuffs. More to follow..ApnaBit</t>
  </si>
  <si>
    <t>http://www.reddit.com/r/Bitcoin/comments/2ybazd/apnabit_an_indian_bitcoin_group/</t>
  </si>
  <si>
    <t>March 08, 2015 at 12:38PM</t>
  </si>
  <si>
    <t>Part 3 in my bitcoin security series - this time on the idea of extending inflation (and yes, it's not a good idea, I know ;)</t>
  </si>
  <si>
    <t>https://medium.com/@jmo/securing-bitcoin-3-perpetual-inflation-and-demurrage-cc850b319c70</t>
  </si>
  <si>
    <t>http://www.reddit.com/r/Bitcoin/comments/2ybawc/part_3_in_my_bitcoin_security_series_this_time_on/</t>
  </si>
  <si>
    <t>March 08, 2015 at 01:16PM</t>
  </si>
  <si>
    <t>Cannon-C</t>
  </si>
  <si>
    <t>Question: "Why XBT and not XBC?"</t>
  </si>
  <si>
    <t>Have always wondered... Why are people using XBT rather than XBC? XBC would make more sense, the 'BC' resembling Bit Coin. Instead of the 'BT' which currently resembles BiTcoin.Perhaps someone can help me understand why XBT?Thanks</t>
  </si>
  <si>
    <t>http://www.reddit.com/r/Bitcoin/comments/2ybdsd/question_why_xbt_and_not_xbc/</t>
  </si>
  <si>
    <t>March 08, 2015 at 02:01PM</t>
  </si>
  <si>
    <t>Mass Adoption is going to be like the 'photoelectric effect' if it occurs.</t>
  </si>
  <si>
    <t>As we know a critical energy is required to liberate electrons from atoms. Similarly a critical level of convenience is necessary for adoption to occur. When this level is reached nearly all would adopt at once leading to a rather discontinues graph similar to what happens with the photoelectric effect.</t>
  </si>
  <si>
    <t>http://www.reddit.com/r/Bitcoin/comments/2ybgwk/mass_adoption_is_going_to_be_like_the/</t>
  </si>
  <si>
    <t>CoinPlay, the bitcoin-friendly game store for indie developers, relaunched with a fresh storefront</t>
  </si>
  <si>
    <t>https://coinplay.io/</t>
  </si>
  <si>
    <t>http://www.reddit.com/r/Bitcoin/comments/2ybgwh/coinplay_the_bitcoinfriendly_game_store_for_indie/</t>
  </si>
  <si>
    <t>March 08, 2015 at 01:55PM</t>
  </si>
  <si>
    <t>miraoister</t>
  </si>
  <si>
    <t>µTorrent's Shady Bitcoin-Mining Program Could Blow Up Your Computer</t>
  </si>
  <si>
    <t>http://motherboard.vice.com/read/torrents-shady-bitcoin-mining-program-could-blow-up-your-computer</t>
  </si>
  <si>
    <t>http://www.reddit.com/r/Bitcoin/comments/2ybgis/%C2%B5torrents_shady_bitcoinmining_program_could_blow/</t>
  </si>
  <si>
    <t>March 08, 2015 at 02:12PM</t>
  </si>
  <si>
    <t>First 400 comments will receive a bit.</t>
  </si>
  <si>
    <t>All I ask is that you check out these bitcoin t-shirt designs from TeeSpring that will fund /r/bitcoin ads around the web.Creative responses will get more bits!*Top level responses, don't count my responses or the changetip collection, etc.</t>
  </si>
  <si>
    <t>http://www.reddit.com/r/Bitcoin/comments/2ybhmd/first_400_comments_will_receive_a_bit/</t>
  </si>
  <si>
    <t>March 08, 2015 at 02:06PM</t>
  </si>
  <si>
    <t>Best Billboard Investment Ever</t>
  </si>
  <si>
    <t>https://www.creativechatter.com/selfies/2641</t>
  </si>
  <si>
    <t>http://www.reddit.com/r/Bitcoin/comments/2ybh8k/best_billboard_investment_ever/</t>
  </si>
  <si>
    <t>March 08, 2015 at 02:35PM</t>
  </si>
  <si>
    <t>cmgustavo</t>
  </si>
  <si>
    <t>My first project with the bitcore-wallet-client library - live website DEMO</t>
  </si>
  <si>
    <t>https://github.com/cmgustavo/bws-client</t>
  </si>
  <si>
    <t>http://www.reddit.com/r/Bitcoin/comments/2ybj25/my_first_project_with_the_bitcorewalletclient/</t>
  </si>
  <si>
    <t>March 08, 2015 at 02:52PM</t>
  </si>
  <si>
    <t>Coin-swap.net shutting down on March 22 2015. Make sure you Withdraw all your funds before they do</t>
  </si>
  <si>
    <t>http://i.imgur.com/ZPuZEmQ.png</t>
  </si>
  <si>
    <t>http://www.reddit.com/r/Bitcoin/comments/2ybk28/coinswapnet_shutting_down_on_march_22_2015_make/</t>
  </si>
  <si>
    <t>March 08, 2015 at 03:00PM</t>
  </si>
  <si>
    <t>A Bit for the first 350 comments</t>
  </si>
  <si>
    <t>I don't want to get in trouble for posting referral links, but I just ask that you upvote and consider giving feedback for my t-shirt designs (/r/bitcoin post link)</t>
  </si>
  <si>
    <t>http://www.reddit.com/r/Bitcoin/comments/2ybkiw/a_bit_for_the_first_350_comments/</t>
  </si>
  <si>
    <t>March 08, 2015 at 02:59PM</t>
  </si>
  <si>
    <t>ConditionDelta</t>
  </si>
  <si>
    <t>Having dominated the market with little competition, SWIFT is now under pressure to innovate and is looking to Bitcoin as a possible route</t>
  </si>
  <si>
    <t>http://www.treasuryinsider.com/2015/03/06/bitcoin-has-a-future-in-international-banking-says-swift-panel/</t>
  </si>
  <si>
    <t>http://www.reddit.com/r/Bitcoin/comments/2ybkhd/having_dominated_the_market_with_little/</t>
  </si>
  <si>
    <t>March 08, 2015 at 03:52PM</t>
  </si>
  <si>
    <t>bearnano</t>
  </si>
  <si>
    <t>Optimistic bitcoin enthusiast here, yet realistic observer.</t>
  </si>
  <si>
    <t>I recently had a in depth conversation with a person with a new fresh perceptive on bitcoin. I've explained the concept and it's faults. E.g. 51% attack, double spending, farming centralization. He brought up a seemingly valid point. He's notion was once corporations/businesses realize the potential for profit. They could own 50% or more of nodes. Which control the way bitcoin adapts to updates, security patches , and the way the foundation of the bitcoin protocol is written.Tldr;Could some one explain to me what could stop a larger entity from owning the majority of nodes and forcing upon a change we don't want? (increasing the currency cap for example from 21M to X. )</t>
  </si>
  <si>
    <t>http://www.reddit.com/r/Bitcoin/comments/2ybncg/optimistic_bitcoin_enthusiast_here_yet_realistic/</t>
  </si>
  <si>
    <t>March 08, 2015 at 03:48PM</t>
  </si>
  <si>
    <t>paulmadore</t>
  </si>
  <si>
    <t>iPad Chain Knows How to Troll the Crytpo-Cult</t>
  </si>
  <si>
    <t>http://talk.paycoin.com/discussion/37/i-knew-it-was-coming-sooner-or-later-but/p1</t>
  </si>
  <si>
    <t>http://www.reddit.com/r/Bitcoin/comments/2ybn55/ipad_chain_knows_how_to_troll_the_crytpocult/</t>
  </si>
  <si>
    <t>March 08, 2015 at 03:47PM</t>
  </si>
  <si>
    <t>GrainElevator</t>
  </si>
  <si>
    <t>Luke-Jr, please at least cite your crazy wiki edits</t>
  </si>
  <si>
    <t>https://imgur.com/5vtQgGN</t>
  </si>
  <si>
    <t>http://www.reddit.com/r/Bitcoin/comments/2ybn3s/lukejr_please_at_least_cite_your_crazy_wiki_edits/</t>
  </si>
  <si>
    <t>kingprimex</t>
  </si>
  <si>
    <t>Buying bits ?!</t>
  </si>
  <si>
    <t>Any idea where one could buy bits ? I mean bitcoin worth like 2 euros/dollars ?Help would be apreciated</t>
  </si>
  <si>
    <t>http://www.reddit.com/r/Bitcoin/comments/2ybn27/buying_bits/</t>
  </si>
  <si>
    <t>March 08, 2015 at 03:39PM</t>
  </si>
  <si>
    <t>Keiser Report: Abandoning Free Market Principles (E728) - The calm before the Storm! and this storm will be a Super Storm, What role will Bitcoin have!</t>
  </si>
  <si>
    <t>http://www.youtube.com/attribution_link?a=IcIL7Tl6hZE&amp;u=%2Fwatch%3Fv%3DgGx1Dnfu7ew%26feature%3Dshare</t>
  </si>
  <si>
    <t>http://www.reddit.com/r/Bitcoin/comments/2ybmp8/keiser_report_abandoning_free_market_principles/</t>
  </si>
  <si>
    <t>March 08, 2015 at 04:06PM</t>
  </si>
  <si>
    <t>MelissaKK</t>
  </si>
  <si>
    <t>Rent</t>
  </si>
  <si>
    <t>Hi, I'm desperate and are having a hard time to get money for this months rent. It's hard for me to try something like this. I need to collect about 1 bitcoin total. Any help would be much warm welcomed and will help. I totally screwed up by forgetting that I had less work and got less paid this month, so right now I'm soaking wet in tears. Got an annoying ulcer and a toothache too, not able to think clearly. One tip to you is to brush your teeths even if you're depressed, it's one of the few things you'll have to do even if you don't have the energy for it (trust me). Can't take a loan since the pay back would kill me next month.It's just a kindly and desperate request, please be nice with me even if you don't have coins to spend 1GmAscYC3rsxUwVmwe5cGguDwSkeARfNbxThanks, Melissa.</t>
  </si>
  <si>
    <t>http://www.reddit.com/r/Bitcoin/comments/2ybo0l/rent/</t>
  </si>
  <si>
    <t>March 08, 2015 at 04:04PM</t>
  </si>
  <si>
    <t>GoPlayTagPro</t>
  </si>
  <si>
    <t>Running a node part time: does this help or hurt the network? Also, what kind of vulnerabilities am I opening myself up to?</t>
  </si>
  <si>
    <t>Im behind a VPN, I've read in old posts on here that that opens up a vector for attack, but no one explained why.And all the guides to setting up nodes say that it should be left on all the time, as if they'd prefer the alternative to be not running one at all. So I'm not sure whether or not there's a reason for that, and whether or not I am helping the network.</t>
  </si>
  <si>
    <t>http://www.reddit.com/r/Bitcoin/comments/2ybnwx/running_a_node_part_time_does_this_help_or_hurt/</t>
  </si>
  <si>
    <t>March 08, 2015 at 04:13PM</t>
  </si>
  <si>
    <t>Startup Management: An Operational Framework for Decentralized Autonomous Organizations</t>
  </si>
  <si>
    <t>http://startupmanagement.org/2015/02/04/an-operational-framework-for-decentralized-autonomous-organizations/</t>
  </si>
  <si>
    <t>http://www.reddit.com/r/Bitcoin/comments/2ybofd/startup_management_an_operational_framework_for/</t>
  </si>
  <si>
    <t>March 08, 2015 at 04:12PM</t>
  </si>
  <si>
    <t>With Decentralization, Where is the Money?</t>
  </si>
  <si>
    <t>http://www.coindesk.com/with-decentralization-where-is-the-money/</t>
  </si>
  <si>
    <t>http://www.reddit.com/r/Bitcoin/comments/2ybobd/with_decentralization_where_is_the_money/</t>
  </si>
  <si>
    <t>March 08, 2015 at 04:33PM</t>
  </si>
  <si>
    <t>getmoneymarket</t>
  </si>
  <si>
    <t>My reply to all the anti-Bitcoin articles in the media recently</t>
  </si>
  <si>
    <t>http://www.reddit.com/r/Bitcoin/comments/2ybpfw/my_reply_to_all_the_antibitcoin_articles_in_the/</t>
  </si>
  <si>
    <t>March 08, 2015 at 05:00PM</t>
  </si>
  <si>
    <t>[Bitcoin Today] Sunday, March 08, 2015</t>
  </si>
  <si>
    <t>http://www.reddit.com/r/Bitcoin/comments/2ybqq7/bitcoin_today_sunday_march_08_2015/</t>
  </si>
  <si>
    <t>March 08, 2015 at 04:59PM</t>
  </si>
  <si>
    <t>If Bitcoin is made illegal, will it become a resistance?</t>
  </si>
  <si>
    <t>I just hit me last night that if Bitcoin will be made illegal in my country I will probably be angry and feel like it's unjust and immoral to do so and I will probably feel like there are ever more reasons for Bitcoin to grow and become a dominant form of currency.I'd be actively informing people about the financial tyranny and how our current structure is impoverishing us and stopping us from creating alternatives and I'll be using and promoting Bitcoin whenever I can.I'm wondering how you feel about a potential struggle with government, if you think it will come in your country or maybe it's already there? And how do you think it will play out?</t>
  </si>
  <si>
    <t>http://www.reddit.com/r/Bitcoin/comments/2ybqoo/if_bitcoin_is_made_illegal_will_it_become_a/</t>
  </si>
  <si>
    <t>March 08, 2015 at 04:57PM</t>
  </si>
  <si>
    <t>guudfella</t>
  </si>
  <si>
    <t>Paranoid about losing coins...</t>
  </si>
  <si>
    <t>Hi, fellow redditors. The paranoia is strong with me. The main reason i am so feared is that i have already lost all of my coins. This happened when i heard about first bitcoin ATM in the world. Then i started researching Bitcoin and i was thrilled about the amazing technology and the huge upisde potential of the price. I could not sleep for weeks until my Bitstamp funds received and finally bought my first bits, went all in with my extra money (price was already quadrupled). Meanwhile i had been learning how to make safe paper wallets and decided this was the way to go for me. Some time after making my 10 cold storage wallets and sending funds to them I realized my huge mistake. Instead of making brain wallets by typing random characters as passphrase and printing the wallets out I BIP38 encrypted them and lost my coins forever. I was depressed. I did not give up and started buying more bits month after month the price of 220 bucks. Now i have many time more bits than I initially did. Of course now i have tested the method i use for my cold storage with small and bigger amounts, but the paranoia remains. Also, this was one of the greatest lessons young investor could learn- try with small amounts first.TL;DR- stupid me lost coins, now smarter, still paranoid</t>
  </si>
  <si>
    <t>http://www.reddit.com/r/Bitcoin/comments/2ybqlr/paranoid_about_losing_coins/</t>
  </si>
  <si>
    <t>March 08, 2015 at 05:22PM</t>
  </si>
  <si>
    <t>steve_kuato</t>
  </si>
  <si>
    <t>Bitcoin is far too complex for the average person</t>
  </si>
  <si>
    <t>Most people can grasp the internet. It's a thing on their computer which lets them search for stuff. They click on this thing, type in what they want, and it appears on screen. They may even understand if there is a green "https" or something like that it means their connection is safe.It's easy to sell the Internet to someone:Instead of going to a library you can access every book from your home.You can research things without needing an encyclopaedia.Access all the worlds information on your computer.Talk to other people around the world.Lots of porn.I can't do this with Bitcoin. On a basic level, it's not solving a problem for them. As far as they're concerned, their money works absolutely fine. Cash and PayPal and credit cards solve all their needs.And it's complicated. Private keys? Validation? Blockch...what? Even just the basic concepts - it requires research and above average intelligence. It feels risky. It takes time to get up and running. Why would they bother doing this to solve a problem they don't care about?Until we can find a solution to this, Bitcoin will remain a sideshow. Or even worse, dominated by speculators.We need an "Apple" solution. Something which just works. No thinking required. You hold your phone near the cash register and it's paid for. You don't need to understand anything else. The technology is hidden.Is there movement in this direction? Are we coming close to this? Is there support for this?</t>
  </si>
  <si>
    <t>http://www.reddit.com/r/Bitcoin/comments/2ybrv9/bitcoin_is_far_too_complex_for_the_average_person/</t>
  </si>
  <si>
    <t>March 08, 2015 at 05:21PM</t>
  </si>
  <si>
    <t>f1fbc278ed</t>
  </si>
  <si>
    <t>Average block time</t>
  </si>
  <si>
    <t>Hello, what are the problems of use lower average block time in order to get quickyer transaction confirmations?</t>
  </si>
  <si>
    <t>http://www.reddit.com/r/Bitcoin/comments/2ybru0/average_block_time/</t>
  </si>
  <si>
    <t>March 08, 2015 at 05:11PM</t>
  </si>
  <si>
    <t>ronohara</t>
  </si>
  <si>
    <t>security weakness in many exchanges transaction trail via email</t>
  </si>
  <si>
    <t>One serious weakness at present is that emails about transactions, deposits, and withdrawals are sent as 'clear text' from each exchange to you.This leaks all the financial information about your transactions to any organisation snooping the net. (NSA, GCHQ, scammers)A good option that could added with only modest development effort, would be to give an option to send emails using PGP to encrypt them if a customer requests that in their profile, and provides their public key.All the underlying software to do this is freely available.The exchanges could use either the public PGP key servers at pool.sks-keyservers.net to access the keys associated with an email address, or accept it as just directly input by the customer.Obviously, the exchanges would need to add a challenge/response email process to check that the customer actually has the private key to match the public key given to the exchange. This is the same sort of process that you use to verify that the email address is yours.</t>
  </si>
  <si>
    <t>http://www.reddit.com/r/Bitcoin/comments/2ybran/security_weakness_in_many_exchanges_transaction/</t>
  </si>
  <si>
    <t>March 08, 2015 at 05:07PM</t>
  </si>
  <si>
    <t>Alpha Technology may be facing Possible Fraud Investigation</t>
  </si>
  <si>
    <t>http://cointelegraph.uk/news/113643/alpha-technology-may-be-facing-possible-fraud-investigation</t>
  </si>
  <si>
    <t>http://www.reddit.com/r/Bitcoin/comments/2ybr42/alpha_technology_may_be_facing_possible_fraud/</t>
  </si>
  <si>
    <t>March 08, 2015 at 05:37PM</t>
  </si>
  <si>
    <t>The-Adjudicator</t>
  </si>
  <si>
    <t>Contacting Cryptsy?</t>
  </si>
  <si>
    <t>It's been over a week since I submitted a ticket through the support system at Cryptsy and I have received no replies even though I was told through a automatic reply that this usually took around 24 hours.Is there any other way to contact them?Around 2 weeks ago I contacted them because I was had some failed login attempts into my account from a different country. They replied a day or two later that I should scan my computer for spyware etcI've had no failed login attempts since then, but the support hasn't answered me at all.I can't talk through their chat system, since my account has been locked apparently and creating another account requires a deposit before I can chat.Do they have some irc channels or are there any staff members that frequent this subreddit?Any help or tips are appreciated, thanks.</t>
  </si>
  <si>
    <t>http://www.reddit.com/r/Bitcoin/comments/2ybsmo/contacting_cryptsy/</t>
  </si>
  <si>
    <t>March 08, 2015 at 05:34PM</t>
  </si>
  <si>
    <t>Ninki-Ben</t>
  </si>
  <si>
    <t>Ninki Wallet for Android now on Google Play - Sign up direct from the app!</t>
  </si>
  <si>
    <t>https://play.google.com/store/apps/details?id=com.ninki.wallet&amp;hl=en</t>
  </si>
  <si>
    <t>http://www.reddit.com/r/Bitcoin/comments/2ybsha/ninki_wallet_for_android_now_on_google_play_sign/</t>
  </si>
  <si>
    <t>March 08, 2015 at 06:00PM</t>
  </si>
  <si>
    <t>STRML</t>
  </si>
  <si>
    <t>MIT Bitcoin Expo: "Do we think Chinese markets with 20x leverage trading is like selling dynamite to children? The answer is "yes", actually, it's purely gambling and for-profit only... The only futures platform that we think institutional investors can actually use is one called BitMEX."</t>
  </si>
  <si>
    <t>http://youtu.be/lIgjogLipvk?t=1h33m5s</t>
  </si>
  <si>
    <t>http://www.reddit.com/r/Bitcoin/comments/2ybttd/mit_bitcoin_expo_do_we_think_chinese_markets_with/</t>
  </si>
  <si>
    <t>March 08, 2015 at 05:44PM</t>
  </si>
  <si>
    <t>MichaelEngstler</t>
  </si>
  <si>
    <t>What's your biggest problem with Bitcoin ?</t>
  </si>
  <si>
    <t>Software development team here.We would like to hear from the community what are the most annoying\frustrating stuff you have with Bitcoin and would love to get a solution for ?Feel free to talk about any problem, even if it seems unsolvable or too abstract (e.g. Bitcoin is not safe enough for the average user)</t>
  </si>
  <si>
    <t>http://www.reddit.com/r/Bitcoin/comments/2ybt00/whats_your_biggest_problem_with_bitcoin/</t>
  </si>
  <si>
    <t>March 08, 2015 at 06:19PM</t>
  </si>
  <si>
    <t>CoinReport Arrests made in alleged Bitcoin scam in Hong Kong</t>
  </si>
  <si>
    <t>https://coinreport.net/arrests-made-alleged-bitcoin-scam-hong-kong/</t>
  </si>
  <si>
    <t>http://www.reddit.com/r/Bitcoin/comments/2ybur1/coinreport_arrests_made_in_alleged_bitcoin_scam/</t>
  </si>
  <si>
    <t>March 08, 2015 at 06:18PM</t>
  </si>
  <si>
    <t>Wall Street Shows $60 Million Interest In Bitcoin</t>
  </si>
  <si>
    <t>https://www.cryptocoinsnews.com/wall-street-shows-60-million-interest-bitcoin/</t>
  </si>
  <si>
    <t>http://www.reddit.com/r/Bitcoin/comments/2ybuoo/wall_street_shows_60_million_interest_in_bitcoin/</t>
  </si>
  <si>
    <t>The Enigma That Is Bitcoin</t>
  </si>
  <si>
    <t>http://www.etftrends.com/2015/03/the-enigma-that-is-bitcoin-contradictions-and-a-glimpse-of-what-might-be-possible/</t>
  </si>
  <si>
    <t>http://www.reddit.com/r/Bitcoin/comments/2ybunc/the_enigma_that_is_bitcoin/</t>
  </si>
  <si>
    <t>March 08, 2015 at 06:16PM</t>
  </si>
  <si>
    <t>US third bitcoin auction spurs more demand with 34 bids</t>
  </si>
  <si>
    <t>http://timesofindia.indiatimes.com/tech/tech-news/US-third-bitcoin-auction-spurs-more-demand-with-34-bids/articleshow/46483671.cms</t>
  </si>
  <si>
    <t>http://www.reddit.com/r/Bitcoin/comments/2ybukn/us_third_bitcoin_auction_spurs_more_demand_with/</t>
  </si>
  <si>
    <t>March 08, 2015 at 07:13PM</t>
  </si>
  <si>
    <t>Want to help ApnaBit to spread bitcoin awareness in India?</t>
  </si>
  <si>
    <t>Join us on IRC #ApnaBit (Freenode) lets have a talk.</t>
  </si>
  <si>
    <t>http://www.reddit.com/r/Bitcoin/comments/2ybxof/want_to_help_apnabit_to_spread_bitcoin_awareness/</t>
  </si>
  <si>
    <t>March 08, 2015 at 07:09PM</t>
  </si>
  <si>
    <t>-----------------www</t>
  </si>
  <si>
    <t>Bitcoin – Revolution</t>
  </si>
  <si>
    <t>http://gamblingwithbitcoins.com/bitcoin-revolution/</t>
  </si>
  <si>
    <t>http://www.reddit.com/r/Bitcoin/comments/2ybxh6/bitcoin_revolution/</t>
  </si>
  <si>
    <t>March 08, 2015 at 06:40PM</t>
  </si>
  <si>
    <t>Bitcoin-friendly juice bar in Amsterdam — SANE</t>
  </si>
  <si>
    <t>http://bit-post.com/market/bitcoin-friendly-juice-bar-in-amsterdam-sane-4430</t>
  </si>
  <si>
    <t>http://www.reddit.com/r/Bitcoin/comments/2ybvub/bitcoinfriendly_juice_bar_in_amsterdam_sane/</t>
  </si>
  <si>
    <t>March 08, 2015 at 06:39PM</t>
  </si>
  <si>
    <t>xbox-junkie</t>
  </si>
  <si>
    <t>Tax time. It is a nightmare. How many of you pay tax on bitcoin transactions and how do you track your profit and loss?</t>
  </si>
  <si>
    <t>http://www.reddit.com/r/Bitcoin/comments/2ybvu2/tax_time_it_is_a_nightmare_how_many_of_you_pay/</t>
  </si>
  <si>
    <t>March 08, 2015 at 07:25PM</t>
  </si>
  <si>
    <t>Apple Pay Sign-Ups Get Tougher as Banks Respond to Fraud</t>
  </si>
  <si>
    <t>http://blogs.wsj.com/totalreturn/2015/03/06/apple-pay-sign-ups-get-tougher-as-banks-respond-to-fraud/</t>
  </si>
  <si>
    <t>http://www.reddit.com/r/Bitcoin/comments/2ybyd9/apple_pay_signups_get_tougher_as_banks_respond_to/</t>
  </si>
  <si>
    <t>March 08, 2015 at 07:49PM</t>
  </si>
  <si>
    <t>Why Bitcoin Regulation Lags Where it's Needed Most</t>
  </si>
  <si>
    <t>http://www.coindesk.com/why-bitcoin-regulation-lags-where-its-needed-most/</t>
  </si>
  <si>
    <t>http://www.reddit.com/r/Bitcoin/comments/2ybzv7/why_bitcoin_regulation_lags_where_its_needed_most/</t>
  </si>
  <si>
    <t>March 08, 2015 at 07:42PM</t>
  </si>
  <si>
    <t>Governance 2.0' Moves Forward via Bitnation, Blocknet, Horizon Partnership</t>
  </si>
  <si>
    <t>http://cointelegraph.com/news/113644/governance-moves-forward-via-bitnation-blocknet-horizon-partnership</t>
  </si>
  <si>
    <t>http://www.reddit.com/r/Bitcoin/comments/2ybzem/governance_20_moves_forward_via_bitnation/</t>
  </si>
  <si>
    <t>March 08, 2015 at 07:34PM</t>
  </si>
  <si>
    <t>What is the multibit fee?</t>
  </si>
  <si>
    <t>http://www.reddit.com/r/Bitcoin/comments/2ybyxn/what_is_the_multibit_fee/</t>
  </si>
  <si>
    <t>March 08, 2015 at 08:10PM</t>
  </si>
  <si>
    <t>Vibr8gKiwi</t>
  </si>
  <si>
    <t>North Korean Diplomat Doesn't Use Bitcoin, Immediately Regrets It</t>
  </si>
  <si>
    <t>http://www.zerohedge.com/news/2015-03-07/north-korean-diplomat-caught-smuggling-27-kilos-or-17-million-gold</t>
  </si>
  <si>
    <t>http://www.reddit.com/r/Bitcoin/comments/2yc18d/north_korean_diplomat_doesnt_use_bitcoin/</t>
  </si>
  <si>
    <t>March 08, 2015 at 07:59PM</t>
  </si>
  <si>
    <t>diademjewellery</t>
  </si>
  <si>
    <t>DiademJewellery.co.uk offering worldwide delivery when paying in Bitcoin, Litecoin, Dogecoin and Feathercoin.</t>
  </si>
  <si>
    <t>https://www.facebook.com/diademjewellery.co.uk</t>
  </si>
  <si>
    <t>http://www.reddit.com/r/Bitcoin/comments/2yc0fi/diademjewellerycouk_offering_worldwide_delivery/</t>
  </si>
  <si>
    <t>March 08, 2015 at 08:33PM</t>
  </si>
  <si>
    <t>A Few Words About Bitcoin... Because Fiat Is Not Just A Car</t>
  </si>
  <si>
    <t>http://www.forbes.com/sites/nealegodfrey/2015/03/08/a-few-words-about-bitcoin-because-fiat-is-not-just-a-car/</t>
  </si>
  <si>
    <t>http://www.reddit.com/r/Bitcoin/comments/2yc2ql/a_few_words_about_bitcoin_because_fiat_is_not/</t>
  </si>
  <si>
    <t>March 08, 2015 at 08:24PM</t>
  </si>
  <si>
    <t>saxon84</t>
  </si>
  <si>
    <t>How can I sell physical silver for bitcoin?</t>
  </si>
  <si>
    <t>Looking for advice on how to sell physical silver for bitcoin? I'm based around london. I'm obviously looking to get the best price... Thanks</t>
  </si>
  <si>
    <t>http://www.reddit.com/r/Bitcoin/comments/2yc25c/how_can_i_sell_physical_silver_for_bitcoin/</t>
  </si>
  <si>
    <t>March 08, 2015 at 08:16PM</t>
  </si>
  <si>
    <t>[Live Stream] MIT Bitcoin Expo Day 2</t>
  </si>
  <si>
    <t>https://www.youtube.com/watch?v=96ULlHhia_Q</t>
  </si>
  <si>
    <t>http://www.reddit.com/r/Bitcoin/comments/2yc1ls/live_stream_mit_bitcoin_expo_day_2/</t>
  </si>
  <si>
    <t>March 08, 2015 at 08:15PM</t>
  </si>
  <si>
    <t>Universal giftcard for womens day, just replace last words in URL with your</t>
  </si>
  <si>
    <t>http://bitkupon.ru/us/?dear=This%20is%20your%20holiday!</t>
  </si>
  <si>
    <t>http://www.reddit.com/r/Bitcoin/comments/2yc1it/universal_giftcard_for_womens_day_just_replace/</t>
  </si>
  <si>
    <t>March 08, 2015 at 08:14PM</t>
  </si>
  <si>
    <t>What is the best subreddit to ask questions relating to economics?</t>
  </si>
  <si>
    <t>/r/AskEconomics/ exists but it's absolutely tiny. /r/Economics also exists, but you're only allowed to post links, not ask questions. There is no 'economics' tab in r/askscience. It seems that this subreddit really is the best source of economics information- but I worry that this place is somewhat biased towards certain economic theories and against others. Where's the best place to go for a neutral response to economics questions?</t>
  </si>
  <si>
    <t>http://www.reddit.com/r/Bitcoin/comments/2yc1fv/what_is_the_best_subreddit_to_ask_questions/</t>
  </si>
  <si>
    <t>March 08, 2015 at 09:13PM</t>
  </si>
  <si>
    <t>Collection of memorable quotes from Andreas Antonopoulos</t>
  </si>
  <si>
    <t>https://www.youtube.com/watch?v=FN3FPDB8DBA</t>
  </si>
  <si>
    <t>http://www.reddit.com/r/Bitcoin/comments/2yc5nj/collection_of_memorable_quotes_from_andreas/</t>
  </si>
  <si>
    <t>March 08, 2015 at 09:06PM</t>
  </si>
  <si>
    <t>CryptoEra</t>
  </si>
  <si>
    <t>MIT Bitcoin Expo Live</t>
  </si>
  <si>
    <t>http://www.reddit.com/r/Bitcoin/comments/2yc53z/mit_bitcoin_expo_live/</t>
  </si>
  <si>
    <t>March 08, 2015 at 09:04PM</t>
  </si>
  <si>
    <t>North Korean official caught smuggling millions worth of gold through airport. Should have used Bit-Coin (TM)!</t>
  </si>
  <si>
    <t>http://www.reddit.com/r/Bitcoin/comments/2yc4yc/north_korean_official_caught_smuggling_millions/</t>
  </si>
  <si>
    <t>March 08, 2015 at 09:03PM</t>
  </si>
  <si>
    <t>hanysing</t>
  </si>
  <si>
    <t>Best Binary Options Signals 2015</t>
  </si>
  <si>
    <t>http://bestbinaryoptionssignals.net/</t>
  </si>
  <si>
    <t>http://www.reddit.com/r/Bitcoin/comments/2yc4xv/best_binary_options_signals_2015/</t>
  </si>
  <si>
    <t>March 08, 2015 at 09:00PM</t>
  </si>
  <si>
    <t>Blockchain could be used to make stealing anything 100% not interesting.</t>
  </si>
  <si>
    <t>Robbery is a big problem for many things, that's why such expensive things as cars are registered in government agencies.Throughout the history governments around the world proven, that they can't protect things from being stolen. Robbery still exists.What if I told you that blockchain holds promise for perfect ownership proving &amp; transferring mechanism?What if every bicycle would have encrypted public key manufactured into each detail? What if the public keys are will be engraved the way it would be really hard to counterfeit? (E.g. let's say its bicycle - you just engrave your public key in many places on the most important parts of bicycle frame).When you purchase your bicycle, store sends 1st transaction to main public key of bicycle. Within transaction the store includes public key of new owner. Next time owner wants to sell his bicycle, he can broadcast 2nd transaction to the main public key of bicycle.What task blockchain solves in this scenario? In this case blockchain is used as a ledger for registering ownership.The most awesome thing is that while government itself can't register things smaller than cars, but with blockchain you can register within such blockchain such small things as even pencils, pens, computer mouses and keyboards, etc.If every pencil, every hard disk, and every stuff in everyone's house would be marked in blockchain, then I doubt it will have any sense to break into house and take anything, because person who steals it, can't sell it without your permission, because you're the only one who hold your private key of last transaction in public key specified on that item.And even if you lost your item, someone who found it can contact you by sending contact message on public key specified on that item.</t>
  </si>
  <si>
    <t>http://www.reddit.com/r/Bitcoin/comments/2yc4n9/blockchain_could_be_used_to_make_stealing/</t>
  </si>
  <si>
    <t>March 08, 2015 at 08:58PM</t>
  </si>
  <si>
    <t>Dark Wallet has a second funding round!</t>
  </si>
  <si>
    <t>Dark Wallet has its second round of funding!If you didn't get a chance to participate in the first round, here is a chance to make a difference!I've been using Dark Wallet since the earliest alphas and it has come a long way since then. It has a few kinks but it's already a very robust platform for stealth addresses, coinmixing and (and this shouldn't be overlooked) very secure and anonymous communications.Because of the state-of-the-art anonymous/encrypted communications with the possibility of persistent and ephemeral identities I think this should also be something every journalist has in their toolbox to communicate with sources.I'm sure both the bitcoin mixing and privacy features and the encryption capabilities will make it quite useful wherever people want to go dark (human rights activists in africa, iran, america etc., journalists, privacy-loving citizens, private property-conscious Americans (better than an offshore account!)https://www.lightlist.io/projects/darkwallet-round-2</t>
  </si>
  <si>
    <t>http://www.reddit.com/r/Bitcoin/comments/2yc4io/dark_wallet_has_a_second_funding_round/</t>
  </si>
  <si>
    <t>March 08, 2015 at 08:52PM</t>
  </si>
  <si>
    <t>http://www.forbes.com/sites/nealegodfrey/2015/03/08/a-few-words-about-bitcoin-because-fiat-is-not-just-a-car/2/</t>
  </si>
  <si>
    <t>http://www.reddit.com/r/Bitcoin/comments/2yc42p/a_few_words_about_bitcoin_because_fiat_is_not/</t>
  </si>
  <si>
    <t>March 08, 2015 at 08:47PM</t>
  </si>
  <si>
    <t>paraduxk</t>
  </si>
  <si>
    <t>The paradox is that bitcoin can only overthrow the government if it gets huge, but it will never get huge if people make it's goal to overthrow the government.</t>
  </si>
  <si>
    <t>Bitcoin needs to avoid hooking it's horse to the cart of it destroying America or whatever. Very very few people want that. And the only situation it could happen is if everyone used bitcoin, but very few people would use it if they thought it would destroy the country they live in.This forum needs to tone down the whole overthrow the government, tax fraud stuff. It won't get to the point it's possible if people think it's the point. Frankly, if it was a thing that sounded plausible nearly everyone would agree bitcoin should be made illegal. Honestly if bitcoin was going to end all taxes and make us live in some awful anarchy hell world I'd sign the vote myself to outlaw it.</t>
  </si>
  <si>
    <t>http://www.reddit.com/r/Bitcoin/comments/2yc3qc/the_paradox_is_that_bitcoin_can_only_overthrow/</t>
  </si>
  <si>
    <t>March 08, 2015 at 08:46PM</t>
  </si>
  <si>
    <t>Mutt7</t>
  </si>
  <si>
    <t>My Full Node is Running Strong</t>
  </si>
  <si>
    <t>Stats from my full node running on a dedicated serverThe Bitnode leaderboard has me placed in the top 2000 nodes.A big thank you to the Bitcoin Auto Node script making it a breeze to set up. Note: I increased the default setting of connections=40 to much higher.</t>
  </si>
  <si>
    <t>http://www.reddit.com/r/Bitcoin/comments/2yc3n9/my_full_node_is_running_strong/</t>
  </si>
  <si>
    <t>March 08, 2015 at 08:37PM</t>
  </si>
  <si>
    <t>Coinee</t>
  </si>
  <si>
    <t>Any updates on side chains? I think big business and wall st may be waiting...???</t>
  </si>
  <si>
    <t>http://www.reddit.com/r/Bitcoin/comments/2yc31h/any_updates_on_side_chains_i_think_big_business/</t>
  </si>
  <si>
    <t>March 08, 2015 at 09:24PM</t>
  </si>
  <si>
    <t>A new simple, lightweight and open source wallet that uses bitcore-wallet-client library</t>
  </si>
  <si>
    <t>http://bws-client.bloggus.com.ar</t>
  </si>
  <si>
    <t>http://www.reddit.com/r/Bitcoin/comments/2yc6h4/a_new_simple_lightweight_and_open_source_wallet/</t>
  </si>
  <si>
    <t>March 08, 2015 at 09:22PM</t>
  </si>
  <si>
    <t>Someone make this happen - cheap small e-ink QR display to plug-in to ipad/tablet/computer and existing payment processor.</t>
  </si>
  <si>
    <t>A few places I know run their restaurant/diner/shop with either a mounted tablet or small POS terminal. If their payment processor enables bitcoin, or if they want to move to a company that already accepts BTC, they have to invest in a tablet swivel thing or a tablet itself (existing terminal doesn't swivel). When I explain to new stores that they can save on fees accepting bitcoin, it is dead in the water if they have to spend lots of money upgrading their terminal hardware to easily display a QR code for each purchase. A cheap E-ink screen that can plug into all existing hardware to sit facing the customer may be the best option. Even cheap enough to donate to the store you are requesting. The developer could enable hardware APIs with all payment processors like Bitpay or coinbase. And then also when the other processors begin accepting bitcoin. Anyways, just a suggestion that seems to be a limiting factor in deciding to accept bitcoin. It could save merchants more initial costs in accepting bitcoin.http://imgur.com/93d345C</t>
  </si>
  <si>
    <t>http://www.reddit.com/r/Bitcoin/comments/2yc6e7/someone_make_this_happen_cheap_small_eink_qr/</t>
  </si>
  <si>
    <t>March 08, 2015 at 09:18PM</t>
  </si>
  <si>
    <t>Yesterday I set up the Global Tribe Cafe and Crystal Shop in Leeds with Bitcoin acceptance. Here's a picture of me and one of the owners. Please drop by and buy some of their yummy vegetarian food if you're in Leeds :)</t>
  </si>
  <si>
    <t>http://hostthenpost.org/uploads/65d7e0cd31e7de9a403031fb33c1fe5a.jpg</t>
  </si>
  <si>
    <t>http://www.reddit.com/r/Bitcoin/comments/2yc632/yesterday_i_set_up_the_global_tribe_cafe_and/</t>
  </si>
  <si>
    <t>March 08, 2015 at 09:14PM</t>
  </si>
  <si>
    <t>More Bitcoin Art: Harmoney ('painting' with transaction data)</t>
  </si>
  <si>
    <t>http://pallthayer.dyndns.org/harmoney/</t>
  </si>
  <si>
    <t>http://www.reddit.com/r/Bitcoin/comments/2yc5qx/more_bitcoin_art_harmoney_painting_with/</t>
  </si>
  <si>
    <t>March 08, 2015 at 09:34PM</t>
  </si>
  <si>
    <t>An amazing video about probability of two people generating same private keys.</t>
  </si>
  <si>
    <t>https://www.youtube.com/watch?v=ZloHVKk7DHk</t>
  </si>
  <si>
    <t>http://www.reddit.com/r/Bitcoin/comments/2yc7b4/an_amazing_video_about_probability_of_two_people/</t>
  </si>
  <si>
    <t>March 08, 2015 at 10:04PM</t>
  </si>
  <si>
    <t>Future Scenario</t>
  </si>
  <si>
    <t>With Apple's strict app store guidelines aside, what is stopping someone creating a new coon where the user only needs to download an app?</t>
  </si>
  <si>
    <t>http://www.reddit.com/r/Bitcoin/comments/2yc9xk/future_scenario/</t>
  </si>
  <si>
    <t>March 08, 2015 at 10:01PM</t>
  </si>
  <si>
    <t>itogo</t>
  </si>
  <si>
    <t>I've just noticed, the leading European VoIP provider Betamax/Dellmont accepts BTC!!</t>
  </si>
  <si>
    <t>About Betamax http://backsla.sh/betamax</t>
  </si>
  <si>
    <t>http://www.reddit.com/r/Bitcoin/comments/2yc9mt/ive_just_noticed_the_leading_european_voip/</t>
  </si>
  <si>
    <t>March 08, 2015 at 09:59PM</t>
  </si>
  <si>
    <t>VoxeNn</t>
  </si>
  <si>
    <t>Bitcoin coder, miner, trader or ideologue, there is a shirt now for all of you.</t>
  </si>
  <si>
    <t>http://teespring.com/stores/bitcoin-wear</t>
  </si>
  <si>
    <t>http://www.reddit.com/r/Bitcoin/comments/2yc9fl/bitcoin_coder_miner_trader_or_ideologue_there_is/</t>
  </si>
  <si>
    <t>March 08, 2015 at 09:57PM</t>
  </si>
  <si>
    <t>Day 2 of The MIT ‪‎Bitcoin‬ Expo began with a "Welcome to the church of Satoshi" by Gavin Andresen, Chief Scientist of The Bitcoin Foundation on stage. Watch the live stream, follow the event and join the conversation on Twitter: ‪#‎mtc2015‬ @mitbitcoinclub @followthecoin</t>
  </si>
  <si>
    <t>http://www.followthecoin.com/mit-bitcoin-expo-day-two/</t>
  </si>
  <si>
    <t>http://www.reddit.com/r/Bitcoin/comments/2yc9as/day_2_of_the_mit_bitcoin_expo_began_with_a/</t>
  </si>
  <si>
    <t>March 08, 2015 at 09:52PM</t>
  </si>
  <si>
    <t>znrjernje</t>
  </si>
  <si>
    <t>Block Verify Turns Bitcoin Into a Life-saving Technology</t>
  </si>
  <si>
    <t>http://bitcoinist.net/block-verify-turns-bitcoin-life-saving-technology/</t>
  </si>
  <si>
    <t>http://www.reddit.com/r/Bitcoin/comments/2yc8s4/block_verify_turns_bitcoin_into_a_lifesaving/</t>
  </si>
  <si>
    <t>March 08, 2015 at 10:16PM</t>
  </si>
  <si>
    <t>mask45</t>
  </si>
  <si>
    <t>Buy Dying Light (PS4 DIG.) for Bitcoin or Litecoin - 106906</t>
  </si>
  <si>
    <t>https://cryptothrift.com/auctions/video-games-digital-goods/dying-light-ps4-dig-3/</t>
  </si>
  <si>
    <t>http://www.reddit.com/r/Bitcoin/comments/2ycb3x/buy_dying_light_ps4_dig_for_bitcoin_or_litecoin/</t>
  </si>
  <si>
    <t>March 08, 2015 at 10:40PM</t>
  </si>
  <si>
    <t>joshtheimpaler</t>
  </si>
  <si>
    <t>I made a web tool that lets you bookmark your Crypto adress (please excuse my lack of HTML/CSS knowledge)</t>
  </si>
  <si>
    <t>http://mrbear235.com/cryptoadresskeeper</t>
  </si>
  <si>
    <t>http://www.reddit.com/r/Bitcoin/comments/2ycd7g/i_made_a_web_tool_that_lets_you_bookmark_your/</t>
  </si>
  <si>
    <t>March 08, 2015 at 10:29PM</t>
  </si>
  <si>
    <t>Where can we have the slide note of speaker from MIT Bitcoin Expo 2015?</t>
  </si>
  <si>
    <t>As mentioned in the title, I think it'd be better if their slides are publicly shared. Lots of cool stuffs there, as I expect. Somebody knows where to get it?Btw, they are live streaming the Expo on its 2nd day</t>
  </si>
  <si>
    <t>http://www.reddit.com/r/Bitcoin/comments/2ycc7z/where_can_we_have_the_slide_note_of_speaker_from/</t>
  </si>
  <si>
    <t>March 08, 2015 at 10:47PM</t>
  </si>
  <si>
    <t>Zentologic</t>
  </si>
  <si>
    <t>The blockchain and it's timing in history.</t>
  </si>
  <si>
    <t>In my mind,the invention of the blockchain at this time in history isn't a coincidence. It's a product of a need and means to a way. I think that it has great resemblences to the invention of the bookpress and printing. The bookpress was invented because it was a necessity at that time to easely spread ideas that opposed the dogmatic autoritarian belief system and increased literacy in the progress. This in turn led (or at the very least greatly helped) to enlightment, scientific revolution and reformation. I believe the blockchain and bitcoin is an alternative to the dogmatic autoritarian system that is our current monetary system. And the understanding of the blockchain technology can lead to economic literacy.It also coincides with the 6th/7th stage in the life cycles of great powers and the shift from greatly devaluated currency back to real money as it is explained here:https://www.youtube.com/watch?v=EdSq5H7awi8Why are people so hung on the fact that our current monetary system is to big to fail. Do they believe we're at the pinnacle of social evolution and the political, economical and financial structures can't evolve any further? If you're looking at at all the events that happen in the world today we're slapped in the face with facts that the current status quo is starting to fall apart. The world is rebelling against the domination of the petrodollar, the formation of BRICS,.... The only way the dollar can uphold it's power is ultimatly through military power and as we have seen it's that very same military that siphons the wealth away from the empire that wields it.The blockchain that can't exist without bitcoin (Andreas 'Anology' Antonopoulos explains this very well: https://www.youtube.com/watch?v=J8y_GypCWf4) is a disruptive technology that can help society shapeshift into something more global. It enables global human economic interaction without the nationalistic connotations that are a burden on todays national fiat currencies and lead to devastating economical wrangling between nations. This doesn't mean the ones in power now suddenly won't be anymore but at least the'll have to alter the ways in which they siphon wealth from all of us and in the process we might get a bit of power back.From another discussion I cherrypicked the following: "You are as much of slave to fiat as the rest of us."When I realised this a while ago, that was the moment I decided in order to try escape from this, I had to educate myself on how all this monetary shit really works. While educating myself I became flabbergasted by the level of oblivion we the sheeple have in regards to all these matters that rule our life.To explain what I mean I'll again refer to the video series shown previously.( they did quite a good job to make it understandable) https://www.youtube.com/watch?v=iFDe5kUUyT0Do you also recognise how bitcoin creates an oppertunity to babystep out of this system and how it is invented out of an actual need?Another thing I often hear is the fact that many hold on to their bitcoins and don't use them as a "currency" should be used. That is the whole situation backwards! It shows how brainwashed we are into our current system that we think it's a bad thing to be able to save a token that represents our labour instead of having to "invest" this token in order for it to remain of the same value. Or the simple fact that it encourages you to directly spend and live in the now instead of thinking about (and by doing so, questioning) the future. The more knowledgable I become about all of this the more I urge my mother, sisters, friends,.. to educate themselves and the more I'm convinced that dismissing Bitcoin is a mistake of a lifetime. Not recognizing the potential bitcoin holds, is mostly due to the fact that that we all have a tendency to dismiss change and hold on unto false and dogmatic premises. This could also explain why bitcoiners are often regarded and ridiculed to as a cult, one uses existing dominant templates as reference fields to compare new and unknown things.The truth is, I wasn't interested in this kind of subjects like an illiterate isn't interested in getting information out of a book. The fact that I am now questioning and learning all of this leads me to believe that many more are becoming aware of this. After all, I'm not a special snowflake!This gets me back to the beginning of this post so the circlejerk is completed.</t>
  </si>
  <si>
    <t>http://www.reddit.com/r/Bitcoin/comments/2ycdvu/the_blockchain_and_its_timing_in_history/</t>
  </si>
  <si>
    <t>March 08, 2015 at 11:04PM</t>
  </si>
  <si>
    <t>Threshold signatures for Bitcoin wallets are finally here</t>
  </si>
  <si>
    <t>https://freedom-to-tinker.com/blog/stevenag/threshold-signatures-for-bitcoin-wallets-are-finally-here/</t>
  </si>
  <si>
    <t>http://www.reddit.com/r/Bitcoin/comments/2ycfh4/threshold_signatures_for_bitcoin_wallets_are/</t>
  </si>
  <si>
    <t>March 08, 2015 at 11:03PM</t>
  </si>
  <si>
    <t>kephrira</t>
  </si>
  <si>
    <t>TheBrowserBank - New secure &amp;amp; accessible Bitcoin wallet</t>
  </si>
  <si>
    <t>https://thebrowserbank.com</t>
  </si>
  <si>
    <t>http://www.reddit.com/r/Bitcoin/comments/2ycfdw/thebrowserbank_new_secure_accessible_bitcoin/</t>
  </si>
  <si>
    <t>March 09, 2015 at 12:11AM</t>
  </si>
  <si>
    <t>Why in the hell haven't TED's people considered Andreas in speaking about Bitcoin and the blockchain revolution?</t>
  </si>
  <si>
    <t>http://www.reddit.com/r/Bitcoin/comments/2ycmlx/why_in_the_hell_havent_teds_people_considered/</t>
  </si>
  <si>
    <t>March 09, 2015 at 12:09AM</t>
  </si>
  <si>
    <t>Why the f#$! Isn't Ted's people getting Andreas to speak about Bitcoin or rather the blockchain universe?</t>
  </si>
  <si>
    <t>Im talkin the official Ted not the knockoff TedX crap.</t>
  </si>
  <si>
    <t>http://www.reddit.com/r/Bitcoin/comments/2ycme7/why_the_f_isnt_teds_people_getting_andreas_to/</t>
  </si>
  <si>
    <t>March 09, 2015 at 12:05AM</t>
  </si>
  <si>
    <t>What's the logic behind there being a greater number of potential private keys (10^77) than hashed addresses (10^48)?</t>
  </si>
  <si>
    <t>Does this also mean that there are 1029 different private keys that will be able to spend the coins at every individual address?</t>
  </si>
  <si>
    <t>http://www.reddit.com/r/Bitcoin/comments/2ycly2/whats_the_logic_behind_there_being_a_greater/</t>
  </si>
  <si>
    <t>March 09, 2015 at 12:01AM</t>
  </si>
  <si>
    <t>Premium tea dealer with international shipping accepts bitcoin!</t>
  </si>
  <si>
    <t>http://what-cha.com/categories/discover-taiwan.html</t>
  </si>
  <si>
    <t>http://www.reddit.com/r/Bitcoin/comments/2yclha/premium_tea_dealer_with_international_shipping/</t>
  </si>
  <si>
    <t>March 09, 2015 at 12:36AM</t>
  </si>
  <si>
    <t>Is bitcoin the myspace of crypto?</t>
  </si>
  <si>
    <t>https://www.youtube.com/watch?v=5rfea3JH3c0</t>
  </si>
  <si>
    <t>http://www.reddit.com/r/Bitcoin/comments/2ycphc/is_bitcoin_the_myspace_of_crypto/</t>
  </si>
  <si>
    <t>March 09, 2015 at 01:06AM</t>
  </si>
  <si>
    <t>{Idea for Painters/Artists} Theoretically if you painted on canvas and dispersed your artwork for free(considering people like it and take it home), if you have a QR+address on the back your artwork might will have it's own bank account. More detail inside....</t>
  </si>
  <si>
    <t>I don't consider myself the most gifted painter, I'm moreso in the music side of things. However, I used to make paintings and just put em up along the walls of the practice space/lockout building I would rent out. From time to time people would steal these paintings and I'd never see them again. The fact that they stole them actually gave me more confidence because well, if it's good enough to be stolen it's at least worth something(laughing). Anyhow, I was thinking about Bitcoin and possibilities of artists integrating it for their livelihood and I was thinking how most artists leave some sort of signature to their works. Maybe for the future that signature will be the account the artwork is tied to. For instance(SERIOUSLY HYPOTHETICAL) if one of my pieces went from owner to owner and gained more value perhaps people would donate to the actual account. If I had an art piece like that and I owned it for a while maybe I would throw in 10 bucks, whatever. If the art piece changed hands alot it could have it's own stash of value in the blockchain for the person who originally created it. This also could potentially be used in high profile artworks in the future. The new Picassos or Da Vincis could purchase the actual art piece by depositing the auction money that was won INTO the account of the prospective owner. Maybe the owner wishes not to be known like Satoshi, that would be an amazing thing to see I would think.</t>
  </si>
  <si>
    <t>http://www.reddit.com/r/Bitcoin/comments/2ycsqy/idea_for_paintersartists_theoretically_if_you/</t>
  </si>
  <si>
    <t>March 09, 2015 at 12:53AM</t>
  </si>
  <si>
    <t>N3X__</t>
  </si>
  <si>
    <t>Please don't gamble your bitcoins</t>
  </si>
  <si>
    <t>Please excuse my bad English. English is not my first language. This post is going to be relatively long and kind of hard to read through.I first heard about bitcoin during the November 2013 bubble. At first I did not think much of it, I tried to mine some with my old GPU, but when I saw that it was not very profitable I pretty much gave up and forgot about it for the next couple of months.I only really got into Bitcoin when I decided to learn how it works. I spent several weeks reading and learning everything about the blockchain tech and Bitcoin in general, I don't have a degree in computer science since I'm only 16, but I do have some experience in cryptography and programming, so I was able to understand most of the technical stuff. I became fascinated by this new technology and I really believed that It would succeed in the coming years, so I decided to invest back in August last year using my pocket money that I had been saving.I was able to get about 0.3 BTC using Virwox at the time using a debit card (I cannot use a regulated exchange, because I'm under 18 and I don't have a bank account).Over the next couple of months I was able to grow my investment to about 0.5 BTC. That's when I first discovered dice gambling. The idea of a provably fair betting system and a 1-2% house edge was very attractive to me. I started gambling small amounts of money on low percentages and I got very lucky. I only had to bet around 5 times until I won around 0.7 BTC. Obviously I freaked out and I was very happy because in several seconds I had won more money than what I could normally get in 6 months. The easy interface and the quick profit got me addicted very quickly. I stopped spending Bitcoin, because all I could think of is I could more money. Slowly my stash of Bitcoin grew and in February I reached a maximum peak of 2.61 BTC. I thought I could cheat the system and that I could keep getting more money without losing much, so yesterday I decided to gamble about 0.125 BTC in an attempt to reach my third bitcoin. Unfortunately things did not go my way and I lost my bet, so naturally I tried to get back what I lost and in several minutes I had lost everything. It's almost scary when I think of easy it was to lose all that money. Months of work lost in a fit of rage and delusion.I don't blame Bitcoin or the gambling sites for this. It's my own fault that I lost the money, I thought I could beat the house and that I could make a lot of money. The current low price scared me and it made me think that I had to get a lot of new bitcoins now before it went up again (I don't believe that Bitcoin will ever fail. I think that it will just keep going up. A lot of people think that I am somewhat delusional, because of that.), so I panicked and I followed my emotions like an idiot. I kept all of my bitcoins on my computer, so I had very easy access to all of my funds. I will try my best not to make that mistake again. From now on I will try to keep most of my funds in a paper wallet that is stored somewhere that I cannot easily access, not only for security reasons, but also because I clearly cannot control my urges.If you have an issue with gambling be very careful with your bitcoins. Without any regulation the gambling sites can take all of your money in seconds. Use paper wallets and do not keep them near you if you have the urge to gamble. Unfortunately I had to learn this the hard way. Please do not make the same mistake as me.-N3X</t>
  </si>
  <si>
    <t>http://www.reddit.com/r/Bitcoin/comments/2ycr9a/please_dont_gamble_your_bitcoins/</t>
  </si>
  <si>
    <t>March 09, 2015 at 12:52AM</t>
  </si>
  <si>
    <t>Schlagv</t>
  </si>
  <si>
    <t>What wallet to use for a talk in my university class ?</t>
  </si>
  <si>
    <t>I will be doing a 15min talk about Bitcoin in my 20 person group for a university project. I want to show people how easy it is to use Bitcoin.What is the easiest way to make them test it ? Changetip and using Facebook ? The Blockchain.info wallet app ?If you have some ideas, it would be great!</t>
  </si>
  <si>
    <t>http://www.reddit.com/r/Bitcoin/comments/2ycr7d/what_wallet_to_use_for_a_talk_in_my_university/</t>
  </si>
  <si>
    <t>March 09, 2015 at 12:51AM</t>
  </si>
  <si>
    <t>tehmonster837</t>
  </si>
  <si>
    <t>Best Bitcoin Exchange?</t>
  </si>
  <si>
    <t>Ok guys, I've searched high and low for the best bitcoin exchange that offers the lowest fees and the easiest deposit and withdrawal options. I've looked at coinbase, but unfortunately I'm not in one of the allowed states for coinbase exchange. And their fees for normal coinbase are too high. I've also looked into bitstamp, and heard they have trouble when you want to withdraw your funds. Coin.mx also was a no go, they want WAY too much information (Video of me holding my creditcard and ID etc).So, whats the best, low fee, no hassle withdrawal and deposit bitcoin exchange. Or is there one even out there?-Cheers</t>
  </si>
  <si>
    <t>http://www.reddit.com/r/Bitcoin/comments/2ycr1a/best_bitcoin_exchange/</t>
  </si>
  <si>
    <t>March 09, 2015 at 01:24AM</t>
  </si>
  <si>
    <t>digitaltangible</t>
  </si>
  <si>
    <t>Just Added DigitalTangible to a New Bitcoin Directory. Quality Listings! Check it out!</t>
  </si>
  <si>
    <t>https://airbitz.co/search?term=&amp;location=Current+Location</t>
  </si>
  <si>
    <t>http://www.reddit.com/r/Bitcoin/comments/2ycuwb/just_added_digitaltangible_to_a_new_bitcoin/</t>
  </si>
  <si>
    <t>March 09, 2015 at 01:23AM</t>
  </si>
  <si>
    <t>Governments - do your job. Give us unique digital signatures!</t>
  </si>
  <si>
    <t>http://tpbit.blogspot.ca/2015/03/governments-do-your-job-give-us-unique.html</t>
  </si>
  <si>
    <t>http://www.reddit.com/r/Bitcoin/comments/2ycuqt/governments_do_your_job_give_us_unique_digital/</t>
  </si>
  <si>
    <t>March 09, 2015 at 01:18AM</t>
  </si>
  <si>
    <t>An Interview with China's BitVC: Bitcoin Futures and a New Risk Management System</t>
  </si>
  <si>
    <t>http://www.btcfeed.net/news/bitvc-bitcoin-futures-new-risk-management-system/</t>
  </si>
  <si>
    <t>http://www.reddit.com/r/Bitcoin/comments/2ycu84/an_interview_with_chinas_bitvc_bitcoin_futures/</t>
  </si>
  <si>
    <t>March 09, 2015 at 01:14AM</t>
  </si>
  <si>
    <t>awlsllk</t>
  </si>
  <si>
    <t>Cloud mining CAN be profitable</t>
  </si>
  <si>
    <t>Hello everyone.I've known about Bitcoin for over a year now, but really got into it in the summer. I bought a miner (Antminer S3), but sold it after 2 months. I'm not even sure if I have made any profit to be honest.Anyway, I had some Bitcoin left over and decided to invest it in cloud mining. I didn't do much research; merely Googled "BTC cloud mining". I stumbled upon a website that looked nice and had very a good BTC per GH/s rate. So I invested my leftover Bitcoin. I bought 250 GH/s for 0.4 BTC (0.38 after a discount). Ever since then I've been getting daily payments from them directly to my Coinbase wallet.Recently I thought to myself "was this a wise investment?". Well, today I found out that you can check the statistics of your contracts, and needless to say I was extremely happy. I did, in fact, make profit! Here is the proof:http://imgur.com/bHqxwp1http://imgur.com/lee67ZxI do not work for this site nor am I getting paid to promote them. I am simply trying to help those, who are looking for a legitimate cloud mining site. I'm also proving those, who think cloud mining is not profitable wrong!If you want to sign up for the site, here are the links (ref as well non-ref). I would greatly appreciate if you used my ref link, as I will get 10% of your purchase, but you do not have to.RefNon-refNotice how I have a 5 year contract. At the time I purchased it, they were offering 5 year contracts. Now it's just for 12 months.Good luck!</t>
  </si>
  <si>
    <t>http://www.reddit.com/r/Bitcoin/comments/2yctp0/cloud_mining_can_be_profitable/</t>
  </si>
  <si>
    <t>March 09, 2015 at 01:38AM</t>
  </si>
  <si>
    <t>khai8979154</t>
  </si>
  <si>
    <t>[Survey] Academic Bitcoin's usage and satisfaction. Very short survey under 1 minute. For Both Users and Non-User</t>
  </si>
  <si>
    <t>https://qtrial2015az1.az1.qualtrics.com/SE/?SID=SV_d5nWFxKgp6qTLcV</t>
  </si>
  <si>
    <t>http://www.reddit.com/r/Bitcoin/comments/2ycwl2/survey_academic_bitcoins_usage_and_satisfaction/</t>
  </si>
  <si>
    <t>coin4coin</t>
  </si>
  <si>
    <t>If Cryptsy mainly sells shitcoins, shouldn't it really be called "Shitsy"?</t>
  </si>
  <si>
    <t>Discuss</t>
  </si>
  <si>
    <t>http://www.reddit.com/r/Bitcoin/comments/2ycwj4/if_cryptsy_mainly_sells_shitcoins_shouldnt_it/</t>
  </si>
  <si>
    <t>March 09, 2015 at 01:54AM</t>
  </si>
  <si>
    <t>Buy Far Cry 4 (PS4 DIG.) with Bitcoin or Litecoin - 109446</t>
  </si>
  <si>
    <t>https://cryptothrift.com/auctions/video-games-digital-goods/far-cry-4-ps4-dig/?liveconfirm=1</t>
  </si>
  <si>
    <t>http://www.reddit.com/r/Bitcoin/comments/2ycycg/buy_far_cry_4_ps4_dig_with_bitcoin_or_litecoin/</t>
  </si>
  <si>
    <t>March 09, 2015 at 01:53AM</t>
  </si>
  <si>
    <t>Very High Volume Public Coin Mixer (CoinBlender.net)</t>
  </si>
  <si>
    <t>https://coinblender.net</t>
  </si>
  <si>
    <t>http://www.reddit.com/r/Bitcoin/comments/2ycya2/very_high_volume_public_coin_mixer_coinblendernet/</t>
  </si>
  <si>
    <t>March 09, 2015 at 02:33AM</t>
  </si>
  <si>
    <t>avatarr</t>
  </si>
  <si>
    <t>Appeal to iOS wallet developers: can we please make more use of touchID?</t>
  </si>
  <si>
    <t>So far the only wallet I've found that makes decent use of touchID is Coinbase. Breadwallet added it recently but the implementation was a bit odd. These are not multisig wallets though. Greenaddress is pretty good but I would really like to use touchID instead of having to enter my PIN.I realize some people are against the idea because law enforcement can't compel you to give your password but they can force a finger onto the touch pad; but I think the possibility of that is a lot less likely than someone nearby who happened to see over my shoulder or whatever when I entered it. The convenience and security of touchID is better than a PIN in my opinion.Please and thank you very much.</t>
  </si>
  <si>
    <t>http://www.reddit.com/r/Bitcoin/comments/2yd363/appeal_to_ios_wallet_developers_can_we_please/</t>
  </si>
  <si>
    <t>March 09, 2015 at 02:28AM</t>
  </si>
  <si>
    <t>noganoo</t>
  </si>
  <si>
    <t>I am selling Carolina Reaper and other pepper seeds for Bitcoin!</t>
  </si>
  <si>
    <t>Here is a short list of some of the strains I have available..Peppers: Carolina Reaper (worlds hottest at 2 million scoville units), Japanese Purple, Ukrainian Sigarella Oranzhevaya, Thai Gold, Naga Brain (Pex Peppers strain), Jonah, Chocolate Ghost, Ghost (Bhut Jolokia), Yellow Ghost, Fatali, Douglah, Uba Tuba, Kung Pow, Jalapeno, Habanero, White Bell, Poblano, Fresno, Serrano, Banana Wax Tomatoes: Black Krim, Black Sea Man, Indigo Rose, Yellow Cherry mix, Cherry, Chocolate Cherry, Abraham Lincoln and San Marzano Roma.I also have many other varieties of seeds. If you have any questions about pricing or would like to order message me here on Reddit or Freenode IRC server @nOgAnOo .. noganoo@live.com Skype: noganoo or cell phone: 715-323-2837 God bless you and happy planting!</t>
  </si>
  <si>
    <t>http://www.reddit.com/r/Bitcoin/comments/2yd2lv/i_am_selling_carolina_reaper_and_other_pepper/</t>
  </si>
  <si>
    <t>March 09, 2015 at 02:25AM</t>
  </si>
  <si>
    <t>mrsantos24</t>
  </si>
  <si>
    <t>You can fend off zombies by using bitcoin</t>
  </si>
  <si>
    <t>http://imgur.com/DBleZUV</t>
  </si>
  <si>
    <t>http://www.reddit.com/r/Bitcoin/comments/2yd27w/you_can_fend_off_zombies_by_using_bitcoin/</t>
  </si>
  <si>
    <t>March 09, 2015 at 02:22AM</t>
  </si>
  <si>
    <t>/r/IndieDev Mix Tape #1 Game Jam - Some people showed interest in our indie experiment with cryptocurrency, so here's an update!</t>
  </si>
  <si>
    <t>Two days ago I posted about this idea to /r/bitcoin and we now have it going. We are experimenting with a new way to do a game jam and get games out to the indie gamer without a middle man.Basically, developers make games over two weeks and post progress reports for gamers to browse through and comment on.This is experimental! For our community-run project, the games are free, but we are accepting tips through /u/changetip if you are interested in the games or want to support this new model of doing things.I just had a look through the games and I'm excited because they are already starting to look really cool and sound cool as well.So check out our experiment over at /r/IndieDev! I hope you like it!https://www.reddit.com/r/IndieDev/comments/2yaldj/rindiedev_mix_tape_1_game_jam_megathread/</t>
  </si>
  <si>
    <t>http://www.reddit.com/r/Bitcoin/comments/2yd1rq/rindiedev_mix_tape_1_game_jam_some_people_showed/</t>
  </si>
  <si>
    <t>March 09, 2015 at 02:54AM</t>
  </si>
  <si>
    <t>entropy out of pictures ?</t>
  </si>
  <si>
    <t>is there a way to create key-pairs out of pictures / photos ? they must be a perfect source for entropy and could be stored as picture to backup the keys.</t>
  </si>
  <si>
    <t>http://www.reddit.com/r/Bitcoin/comments/2yd5ot/entropy_out_of_pictures/</t>
  </si>
  <si>
    <t>March 09, 2015 at 02:50AM</t>
  </si>
  <si>
    <t>yellowpoint</t>
  </si>
  <si>
    <t>Relax and BTFD, nows the time gentlement will remember</t>
  </si>
  <si>
    <t>So early in the adoption phase, it's easy to forget the big picture. Bitcoin has already survived many attacks others haven't and is gaining users steadily.. BTC is here and staying. The standard is bitcoin and all other measurements of wealth will be evaluated against it as such.</t>
  </si>
  <si>
    <t>http://www.reddit.com/r/Bitcoin/comments/2yd5a5/relax_and_btfd_nows_the_time_gentlement_will/</t>
  </si>
  <si>
    <t>March 09, 2015 at 02:43AM</t>
  </si>
  <si>
    <t>got him again!</t>
  </si>
  <si>
    <t>http://i.imgur.com/0WmIy8H.jpg</t>
  </si>
  <si>
    <t>http://www.reddit.com/r/Bitcoin/comments/2yd4fh/got_him_again/</t>
  </si>
  <si>
    <t>March 09, 2015 at 03:14AM</t>
  </si>
  <si>
    <t>High Volume Public Coin Mixer (CoinBlender.net)</t>
  </si>
  <si>
    <t>http://www.reddit.com/r/Bitcoin/comments/2yd82e/high_volume_public_coin_mixer_coinblendernet/</t>
  </si>
  <si>
    <t>March 09, 2015 at 03:12AM</t>
  </si>
  <si>
    <t>finagica</t>
  </si>
  <si>
    <t>ˁ˚ᴥ˚ˀ CryptoPet ˁ˚ᴥ˚ˀ has now more than 3000 products!Check it out and tell us what you think! :)</t>
  </si>
  <si>
    <t>http://cryptopet.com/</t>
  </si>
  <si>
    <t>http://www.reddit.com/r/Bitcoin/comments/2yd7u6/%CB%81%E1%B4%A5%CB%80_cryptopet_%CB%81%E1%B4%A5%CB%80_has_now_more_than_3000/</t>
  </si>
  <si>
    <t>March 09, 2015 at 03:04AM</t>
  </si>
  <si>
    <t>Derpy_Hooves11</t>
  </si>
  <si>
    <t>Mark Karpeles retells the Mt. Gox story!</t>
  </si>
  <si>
    <t>https://www.youtube.com/watch?v=JCR3722ACTI</t>
  </si>
  <si>
    <t>http://www.reddit.com/r/Bitcoin/comments/2yd6u2/mark_karpeles_retells_the_mt_gox_story/</t>
  </si>
  <si>
    <t>March 09, 2015 at 03:33AM</t>
  </si>
  <si>
    <t>Bitcoin is not like napster.</t>
  </si>
  <si>
    <t>When we introduce people to the concept of Bitcoin, I believe people understand that we are onto something, but they still think that some big corporation will pick up on the technology and monetize the idea.People think the same will happen as when iTunes monetized an early project like Napster.At least, that's my personal experience, when speaking with people.I don't believe this argument makes a lot of sense though.So...I would be interested in hearing some good arguments that counter this argument.Why is Bitcoin not like Napster?</t>
  </si>
  <si>
    <t>http://www.reddit.com/r/Bitcoin/comments/2ydac8/bitcoin_is_not_like_napster/</t>
  </si>
  <si>
    <t>March 09, 2015 at 03:25AM</t>
  </si>
  <si>
    <t>NoGooderr</t>
  </si>
  <si>
    <t>Bitcoin on swedish news.</t>
  </si>
  <si>
    <t>So my mom just came in and told me bitcoin were on the news. She said they told what the current value was and that it is used to fund terrorism and drugs. You know, the usual... But I was kinda shocked that it was on now as the price is all down and shit and hype isn't as big as in late 2013/early 2014</t>
  </si>
  <si>
    <t>http://www.reddit.com/r/Bitcoin/comments/2yd9ew/bitcoin_on_swedish_news/</t>
  </si>
  <si>
    <t>March 09, 2015 at 03:43AM</t>
  </si>
  <si>
    <t>A Post for New Users or Those Who Want to Learn</t>
  </si>
  <si>
    <t>Welcome! We are happy you came to see what we are all about :)First, if you are new to Reddit as well, please feel free to comment. We have an entire community to help you as much as possible with all of your questions.I will be walking you through using Bitcoin for personal use, business use (online and in the real world), and developer use.So, what is a Bitcoin?A Bitcoin (Bit-coy-n) is a CryptoCurrency (or Digital Currency). "Crypto-" representing the advantage of being secured digitally, and currency meaning... You guessed it! Money.If you click on this link (highlighted blue), you will be taken to an informative video on Bitcoin that will give you a general idea of what you are looking at.I 100% recommend the wallet to be on your computer, never use an online wallet unless you know what you are doing.How do I receive funds?To get started, you need a wallet.There are a few to choose from, so I would look at the list shown here to find the best one for you. I recommend either Bitcoin Core (the "official" wallet) or MultiBit.I have the wallet... Now what?If you downloaded the Official wallet for desktop, allow time for it to synchronize. This is is a verification process to ensure all coins are real and not counterfeited. It reads a "book" called, "The Blockchain" which is a giant recording of every transaction ever made, which takes time. I will explain this later.If you are ready to move on, let's walk you through the wallet.Step 1: Locate the wallet address on your wallet. This is your "Receiving Address", this is where people send you money.An example of this is: 1PahzH99NkQaocepN318GzkDDL9WUDmgpvThis may look like someone bashed their head against a keyboard, but it's actually very important in making you unique. Every user address starts with a 1Step 2: Get Bitcoin.I recommend for those who just want to buy/sell/use their Bitcoin without complicated market analysis to use either CoinBase.com or Circle.comThose who are familiar with Forex exchanges (money exchanges that typically allow you to trade USD, EURO, PESO, and other currencies like stock), then a Bitcoin exchange might be the fun way to play with your Bitcoin in the market. BitStamp, Cex.io, and Kraken are well known exchanges.Can I send money?Of course! Addresses come in 2 formats. A lengthy string of letters and numbers to copy and paste, and a clean QR code. (Here's an example of both, along with details about the address)I'm sure you've seen QR codes everywhere, but not all of them are addresses.Here is an example of how to send money using the full address. (Bitcoin Core used for example.)QRs are very useful when using mobile wallets, because all you have to do is scan and press send. Which makes buying at stores in the real world and online very easy.Keeping your coins safeFirst off, just watch out for scammers, there are no charge backs in this system, and when you send your coins, you can't get them back (unless you are sending to yourself or another one of your addresses).Second, read this article on Bitcoin's wiki about how to keep your coins safe.I want to accept Bitcoin as a merchantWant to accept it at your Physical store? A buddy of mine and I have this project for you to accept Bitcoin at the register using an iPad or similar device. Instant verification upon payment is a big plus when it comes to getting people in and out of your store!.Best part? It's open source!BitPay.com is a very well known payment gateway.The best part about BitPay is that you can use to accept payments in person, invoices by email, or integrating it into your own website or other development projects.You can also use it to exchange the Bitcoin you just accepted into USD, or keep it as Bitcoin. You can choose the percentage you want to keep in Bitcoin as well (example: 80% Bitcoin, 20% USD)They have numerous mobile apps for all devices and are 100% worth checking out.As a developer, you can also use Bitcoin directly to create your own service!This post will be continued for businesses and developers in another post.Also, please do not confuse The Blockchain for BlockChain.info. BlockChain.info is a popular service used to hold Bitcoin in an online wallet and to view transactions, and it is NOT what the BlockChain is.</t>
  </si>
  <si>
    <t>http://www.reddit.com/r/Bitcoin/comments/2ydbm3/a_post_for_new_users_or_those_who_want_to_learn/</t>
  </si>
  <si>
    <t>March 09, 2015 at 04:11AM</t>
  </si>
  <si>
    <t>ilikeyoufgts</t>
  </si>
  <si>
    <t>Enjoy :)</t>
  </si>
  <si>
    <t>Hello guys,Today i found an exploit in tor and also found an video that it's really working. i made my profit :) made 39 btc. and want to share with you people! https://www.youtube.com/watch?v=R3X12jCMKMMEnjoy ;)</t>
  </si>
  <si>
    <t>http://www.reddit.com/r/Bitcoin/comments/2ydf1w/enjoy/</t>
  </si>
  <si>
    <t>March 09, 2015 at 04:09AM</t>
  </si>
  <si>
    <t>coinsquare_kits</t>
  </si>
  <si>
    <t>Bitcoin and SXSW</t>
  </si>
  <si>
    <t>Anyone going? Are there any bitcoin related events?</t>
  </si>
  <si>
    <t>http://www.reddit.com/r/Bitcoin/comments/2ydeqk/bitcoin_and_sxsw/</t>
  </si>
  <si>
    <t>March 09, 2015 at 04:02AM</t>
  </si>
  <si>
    <t>I'm going to sell my BookMooch points for 0.1 BTC (~$27 each). I have 8 BookMooch points. You can order 8 books with them. BookMooch has a lots of rare museum books!</t>
  </si>
  <si>
    <t>For 1 moochbook point you can order 1 book from http://bookmooch.com$27 may sound expensive for 1 book, but two factors1) earning points on bookmooch are much more difficult especially for Russia (that's where I am from), because I have to pay for International shipping;2) not everybody are ready to sell bookmooch points.BookMooch is very old book barter exchange service with internal currency and they have the richest library among all known free book exchange services, just browse for books you looking for on http://bookmooch.com You can find modern books as well as old &amp; rarity books.</t>
  </si>
  <si>
    <t>http://www.reddit.com/r/Bitcoin/comments/2yddvu/im_going_to_sell_my_bookmooch_points_for_01_btc/</t>
  </si>
  <si>
    <t>March 09, 2015 at 03:58AM</t>
  </si>
  <si>
    <t>Coco12570</t>
  </si>
  <si>
    <t>What is the best ASIC for mining</t>
  </si>
  <si>
    <t>I'm considering buying an ACIS because I have some extra money to spare after I set up my servers. I was looking at either the SP35 YUKON coming it at a whopping 5.5 TH, but I've heard that the KNCMiner Neptune is more effective. Building my own is not an option currently, so please don't suggest it.</t>
  </si>
  <si>
    <t>http://www.reddit.com/r/Bitcoin/comments/2ydddi/what_is_the_best_asic_for_mining/</t>
  </si>
  <si>
    <t>March 09, 2015 at 04:25AM</t>
  </si>
  <si>
    <t>cobraskull10</t>
  </si>
  <si>
    <t>How do 2FA users get hacked and have all their Bitcoins stolen?</t>
  </si>
  <si>
    <t>I have been reading a few stories on here about how people with 2FA got hacked and had all their Bitcoin stolen. How can this happen? I looked at blockchain.info and they have numerous 2FA options: SMS, Yubikey, app authenticators, etc.So how is it possible for people who use 2FA to get hacked?</t>
  </si>
  <si>
    <t>http://www.reddit.com/r/Bitcoin/comments/2ydgrz/how_do_2fa_users_get_hacked_and_have_all_their/</t>
  </si>
  <si>
    <t>March 09, 2015 at 04:23AM</t>
  </si>
  <si>
    <t>dannyhuber</t>
  </si>
  <si>
    <t>Opinions on using purse.io</t>
  </si>
  <si>
    <t>I was thinking of trying out this service. Seems like an interesting idea utilizing Amazon and BTC. Just wondering if anyone has opinions on the service.</t>
  </si>
  <si>
    <t>http://www.reddit.com/r/Bitcoin/comments/2ydgk7/opinions_on_using_purseio/</t>
  </si>
  <si>
    <t>March 09, 2015 at 04:46AM</t>
  </si>
  <si>
    <t>SUNDAY 8/7c Comedy Central #BitcoinForAutism Telethon #StarsForAutism</t>
  </si>
  <si>
    <t>Comedy Central's Night of Too Many Stars telethon to benefit New York Collaborates For Autism starts tonight at 8 PM EDT.Use your preferred tipping method to donate to New York Collaborates for Autism (Tax ID# 57-1136147):FacebookTwitterTumblr: #StarsForAutism #BitcoinForAutismUS residents can still enter the Be Drawn Into An Episode of The Simpsons, Be There for the Final Taping of the Daily Show with Jon Stewart, Win the Last Two Seats at the Comedy Central Roast of Justin Bieber, Get a White Castle Slider Named After You, Sign with the Milwaukee Bucks for a Day, and Star in a Vine Film Directed by Judd Apatow contests by using the Alternative Method of Entry form linked in the official rules./u/NightOfTooManyStars is not affiliated with NYC4A, Coinbase, or Comedy Central. Please do not tip me!</t>
  </si>
  <si>
    <t>http://www.reddit.com/r/Bitcoin/comments/2ydj98/sunday_87c_comedy_central_bitcoinforautism/</t>
  </si>
  <si>
    <t>March 09, 2015 at 04:40AM</t>
  </si>
  <si>
    <t>bitcoincurious1</t>
  </si>
  <si>
    <t>Bitcoin ATM Business Question - Help Please</t>
  </si>
  <si>
    <t>Firstly, yes I've spent time researching so the questions aren't stupid but the answers are escaping me.Why are there not more bitcoin ATM's in the following areas 1) areas with uncertain fiat currency future (ie Greece) 2) areas that have industry supported by the black market (ie - Eastern Europe - hacking &amp; tech crime, Latin America - narcotic industry, other areas with other strong black market industries) 3) areas which many people are 'unbanked' - just take Africa for a moment - 1 or 2 bitcoin atms for the entire continent.In many of these jurisdictions bitcoin atms would not be subject any sort of regulatory oversight, so why wouldn't there be more of them?I get it that mass adoption isn't quite there, and it's new but I just figured in large metro areas of third world countries or non G7 countries, you'd have a marketplace for bitcoin atms, especially when they're barely regulated.Comments or thoughts?2nd part question. In the current countries that have seen traction with bitcoin atm's. What are the variables that dictate transaction volume? Sure a good location and initial marketing campaign, but for ongoing volume? /u/bitcoiniac /u/cerclederp /u/yerofeyev /u/bitcoinfans /r/BitcoinThanks everyone :)</t>
  </si>
  <si>
    <t>http://www.reddit.com/r/Bitcoin/comments/2ydila/bitcoin_atm_business_question_help_please/</t>
  </si>
  <si>
    <t>March 09, 2015 at 04:35AM</t>
  </si>
  <si>
    <t>jgBTC</t>
  </si>
  <si>
    <t>Survey: How many people have been direct victims of credit card fraud?</t>
  </si>
  <si>
    <t>There was a post earlier on /r/Bitcoin that asked what most concerns Bitcoin users. It came down to security.I thought that was interesting, especially because most of us, including myself, use Credit/Debit Cards everyday. And yet, at least in the US: http://www.businessinsider.com/the-us-accounts-for-over-half-of-global-payment-card-fraud-sai-2014-3</t>
  </si>
  <si>
    <t>http://www.reddit.com/r/Bitcoin/comments/2ydhwn/survey_how_many_people_have_been_direct_victims/</t>
  </si>
  <si>
    <t>March 09, 2015 at 04:55AM</t>
  </si>
  <si>
    <t>CryptoBadass</t>
  </si>
  <si>
    <t>A popular adult site named tblop just updated with a small rant about how bitcoin is the future.</t>
  </si>
  <si>
    <t>I dont want to link to the site, as it is nsfw. But here is the original rant:Off the topic of porn for a moment, but it relates. Bitcoin will be one of the biggest impacts on the future of the free internet. It enables sites like TBLOP to accept micro donations directly from anyone in the world, instantly, for essentially free, without the need for banks or services like paypal. If even 10 percent of visitors donated a penny worth of Bitcoin, it could keep the site running forever, there'd even be extra to help get the word out. Bitcoin donations also help websites like this to be free of annoying banner ads and popups. It incentivizes creation of quality free information and resources that would otherwise require a membership, an ad-laden viewing experience, or perhaps not even exist at all.Its cool when large sites finally realize how awesome bitcoin is, and some of its possibilites. It seems like adult sites could benefit a lot.</t>
  </si>
  <si>
    <t>http://www.reddit.com/r/Bitcoin/comments/2ydkcp/a_popular_adult_site_named_tblop_just_updated/</t>
  </si>
  <si>
    <t>March 09, 2015 at 04:52AM</t>
  </si>
  <si>
    <t>olivermasiosare</t>
  </si>
  <si>
    <t>rap news needs some love, takes btc</t>
  </si>
  <si>
    <t>https://www.youtube.com/watch?v=FFdJhCSr8ng</t>
  </si>
  <si>
    <t>http://www.reddit.com/r/Bitcoin/comments/2ydjy5/rap_news_needs_some_love_takes_btc/</t>
  </si>
  <si>
    <t>March 09, 2015 at 04:50AM</t>
  </si>
  <si>
    <t>Green address or green bits? Why two apps for android?</t>
  </si>
  <si>
    <t>What's the difference they both seem to be developed by same company? Why two apps it's confusing</t>
  </si>
  <si>
    <t>http://www.reddit.com/r/Bitcoin/comments/2ydjp6/green_address_or_green_bits_why_two_apps_for/</t>
  </si>
  <si>
    <t>March 09, 2015 at 05:23AM</t>
  </si>
  <si>
    <t>tomtomgps</t>
  </si>
  <si>
    <t>GIVE ME BITCOIN</t>
  </si>
  <si>
    <t>1EvQRDQ8HDJ6nuAYMHKma7TUioPxJGsb4U</t>
  </si>
  <si>
    <t>http://www.reddit.com/r/Bitcoin/comments/2ydnp2/give_me_bitcoin/</t>
  </si>
  <si>
    <t>March 09, 2015 at 05:10AM</t>
  </si>
  <si>
    <t>Digital Currency (incl bitcoin) inquiry report delayed; GST position should be clarified | Insights | DLA Piper Global Law Firm</t>
  </si>
  <si>
    <t>https://www.dlapiper.com/en/australia/insights/publications/2015/03/digital-currency-report-update/</t>
  </si>
  <si>
    <t>http://www.reddit.com/r/Bitcoin/comments/2ydm5u/digital_currency_incl_bitcoin_inquiry_report/</t>
  </si>
  <si>
    <t>March 09, 2015 at 05:41AM</t>
  </si>
  <si>
    <t>Bitcoins Value: Altcoins</t>
  </si>
  <si>
    <t>http://bravenewcoin.com/news/bitcoins-value-altcoins/</t>
  </si>
  <si>
    <t>http://www.reddit.com/r/Bitcoin/comments/2ydpxu/bitcoins_value_altcoins/</t>
  </si>
  <si>
    <t>Stellar Makes Microfinance Push</t>
  </si>
  <si>
    <t>http://bravenewcoin.com/news/stellar-makes-microfinance-push/</t>
  </si>
  <si>
    <t>http://www.reddit.com/r/Bitcoin/comments/2ydpvq/stellar_makes_microfinance_push/</t>
  </si>
  <si>
    <t>March 09, 2015 at 05:25AM</t>
  </si>
  <si>
    <t>StoryBit</t>
  </si>
  <si>
    <t>When traveling I truly saw the Bitcoin's potential.</t>
  </si>
  <si>
    <t>Just came back from Belize, a beautiful Central American country. Encountered a number of situations that make bitcoin look really good compared to the fiat system we currently use. Here are some examples:First, there are very few banks or ATMs, when you find one, the local bank charges $4 US plus whatever your bank takes per transaction.Small merchats often don't have change from $50 Belize ($25 US).Credit cards are accepted by bigger businesses, but you get hit with exchange rate charges.Leftover local currency is of no use, unless you come back to the country.I realize there have been other similar posts, but not being able to use bitcoin reinforces its potential as much as actually using it.</t>
  </si>
  <si>
    <t>http://www.reddit.com/r/Bitcoin/comments/2ydnzx/when_traveling_i_truly_saw_the_bitcoins_potential/</t>
  </si>
  <si>
    <t>March 09, 2015 at 05:44AM</t>
  </si>
  <si>
    <t>Bitcoin price data spotted on german finance website. It's the only one in the green today.</t>
  </si>
  <si>
    <t>https://i.imgur.com/QpWQoKO.png</t>
  </si>
  <si>
    <t>http://www.reddit.com/r/Bitcoin/comments/2ydq73/bitcoin_price_data_spotted_on_german_finance/</t>
  </si>
  <si>
    <t>Anyone have success getting your Bitcoin back from Shapeshift.io after a failed trade? Please Help. (crosspost from r/BitcoinMarkets)</t>
  </si>
  <si>
    <t>So i attempted to trade 2.9 Bitcoin for Litecoin, but failed to see the 1.3 Bitcoin deposit limit. It told me the transaction had failed, providing me with the blockchain ID and was told to contact their support team to retrieve back my Bitcoin at a wallet address i emailed them.Anyone have success in having their funds returned when this happened?</t>
  </si>
  <si>
    <t>http://www.reddit.com/r/Bitcoin/comments/2ydq66/anyone_have_success_getting_your_bitcoin_back/</t>
  </si>
  <si>
    <t>March 09, 2015 at 06:19AM</t>
  </si>
  <si>
    <t>How do assets purchased on 2.0 platforms effect Bitcoin's market cap?</t>
  </si>
  <si>
    <t>If assets are created and purchased on Counterparty, Colored Coins, or any other Bitcoin 2.0 platforms, how does it effect Bitcoin's market cap?</t>
  </si>
  <si>
    <t>http://www.reddit.com/r/Bitcoin/comments/2ydu63/how_do_assets_purchased_on_20_platforms_effect/</t>
  </si>
  <si>
    <t>March 09, 2015 at 06:09AM</t>
  </si>
  <si>
    <t>Why is Gavin pushing 20mb blocks when it doesn't solve the scalability problem?</t>
  </si>
  <si>
    <t>To my knowledge even scaling blocksizes up to 1gb still only allows for 1 billion tx per day, no where near enough for a global currency.So why then is Gavin pushing 20mb blocks when this doesnt solve the scalability problem?</t>
  </si>
  <si>
    <t>http://www.reddit.com/r/Bitcoin/comments/2ydt1n/why_is_gavin_pushing_20mb_blocks_when_it_doesnt/</t>
  </si>
  <si>
    <t>derpyblaze</t>
  </si>
  <si>
    <t>How much Bitcoin do you have?</t>
  </si>
  <si>
    <t>I have 7 Bitcoins exact.I bought most of my Bitcoins when the price was around ~$320, so I'm waiting for the price to rise :PWhat about you?</t>
  </si>
  <si>
    <t>http://www.reddit.com/r/Bitcoin/comments/2ydszc/how_much_bitcoin_do_you_have/</t>
  </si>
  <si>
    <t>March 09, 2015 at 06:05AM</t>
  </si>
  <si>
    <t>Shitdiaper</t>
  </si>
  <si>
    <t>Circle not taking funds from my checking acct?</t>
  </si>
  <si>
    <t>The title says it all. I bought bitcoins using Circle and my checking acct has not been charged... no money was taken from my acct but I was given the BTC credit on circle. Any explanations for this? Has anyone else experienced something similar?</t>
  </si>
  <si>
    <t>http://www.reddit.com/r/Bitcoin/comments/2ydskp/circle_not_taking_funds_from_my_checking_acct/</t>
  </si>
  <si>
    <t>thisismythirdnamenow</t>
  </si>
  <si>
    <t>How should someone without much money use / regard bitcoin?</t>
  </si>
  <si>
    <t>Lets say I don't have much money. What can I do or should I do with bitcoin?</t>
  </si>
  <si>
    <t>http://www.reddit.com/r/Bitcoin/comments/2ydsjw/how_should_someone_without_much_money_use_regard/</t>
  </si>
  <si>
    <t>March 09, 2015 at 06:35AM</t>
  </si>
  <si>
    <t>yamamushi</t>
  </si>
  <si>
    <t>Pre-SXSW (free) Bitcoin Mini Conference in Austin March 14th, with Lyn Ulbricht and Cody Wilson speaking</t>
  </si>
  <si>
    <t>https://www.facebook.com/events/340138022856511/</t>
  </si>
  <si>
    <t>http://www.reddit.com/r/Bitcoin/comments/2ydvyo/presxsw_free_bitcoin_mini_conference_in_austin/</t>
  </si>
  <si>
    <t>March 09, 2015 at 06:33AM</t>
  </si>
  <si>
    <t>...We've lowered our fees and we are extending the the Bitcoin Giveaway since it has been so successful. www.bp4c.com</t>
  </si>
  <si>
    <t>http://www.reddit.com/r/Bitcoin/comments/2ydvpr/weve_lowered_our_fees_and_we_are_extending_the/</t>
  </si>
  <si>
    <t>March 09, 2015 at 06:29AM</t>
  </si>
  <si>
    <t>xcsler</t>
  </si>
  <si>
    <t>Bitcoin Thoughtcrime Prisoner List</t>
  </si>
  <si>
    <t>http://cecg.biz/projects</t>
  </si>
  <si>
    <t>http://www.reddit.com/r/Bitcoin/comments/2ydva0/bitcoin_thoughtcrime_prisoner_list/</t>
  </si>
  <si>
    <t>March 09, 2015 at 06:53AM</t>
  </si>
  <si>
    <t>Does this make sense: the more time that passes until the next bubble, the greater it's likely to be?</t>
  </si>
  <si>
    <t>Assuming increasing user adoption over time</t>
  </si>
  <si>
    <t>http://www.reddit.com/r/Bitcoin/comments/2ydxzt/does_this_make_sense_the_more_time_that_passes/</t>
  </si>
  <si>
    <t>March 09, 2015 at 06:52AM</t>
  </si>
  <si>
    <t>ALPHA</t>
  </si>
  <si>
    <t>Humans still run on the fundamental laws of nature. Get all the Alphas on board, male and female and watch the masses adopt. Example, the Government gives money to the Bankers in the form of a bail out, people complain. People see Bankers as Beta, not worthy of the Alpha throne. A true Alpha, for example Nelson Mandela could get donations from Government and the people would be happy and not bat an eyelid. I even have a feeling one of his quotes or image has been put into the block chain. Nature will show what is, and what should be. Take Care you lot, and may good fortune, wealth and health prevail.</t>
  </si>
  <si>
    <t>http://www.reddit.com/r/Bitcoin/comments/2ydxyo/alpha/</t>
  </si>
  <si>
    <t>March 09, 2015 at 06:57AM</t>
  </si>
  <si>
    <t>sadshibe28</t>
  </si>
  <si>
    <t>Only the government should be allowed to print money and use guns. They know how to do that responsibly.</t>
  </si>
  <si>
    <t>https://www.youtube.com/watch?v=eKjYlpex4OM</t>
  </si>
  <si>
    <t>http://www.reddit.com/r/Bitcoin/comments/2ydyfn/only_the_government_should_be_allowed_to_print/</t>
  </si>
  <si>
    <t>March 09, 2015 at 07:25AM</t>
  </si>
  <si>
    <t>I made a poster of the bitcoin master Andreas Antonopoulos, à la Shepard Fairey-style</t>
  </si>
  <si>
    <t>http://imgur.com/3oTejPa</t>
  </si>
  <si>
    <t>http://www.reddit.com/r/Bitcoin/comments/2ye1pd/i_made_a_poster_of_the_bitcoin_master_andreas/</t>
  </si>
  <si>
    <t>March 09, 2015 at 07:20AM</t>
  </si>
  <si>
    <t>locster</t>
  </si>
  <si>
    <t>FT Predictions: the world in 2015 - Will this be the year that bitcoin and other crypto currencies collapse?</t>
  </si>
  <si>
    <t>From: http://www.ft.com/cms/s/2/fb55f168-807f-11e4-872b-00144feabdc0.html#axzz3TkFgzlrIWill this be the year that bitcoin and other crypto currencies collapse? No. There are too many deep-pocketed interests standing ready to throw good money after bad defending the cryptocurrency experiment, thus preventing an outright or dramatic collapse. Nevertheless, the chances of bitcoin, the most popular of this new breed of self-clearing financial instruments, making it as a mainstream currency are now zero. Prices have been floundering at around $350 a coin for months, escalating losses for those who invested at last year’s $1,200 highs. Add to this a stream of high-profile scandals over the past year, such as the collapse of Tokyo-based currency exchange Mt Gox in February, and you realise it is not a question of if but when the public loses interest in this experiment entirely. Izabella Kaminska</t>
  </si>
  <si>
    <t>http://www.reddit.com/r/Bitcoin/comments/2ye16m/ft_predictions_the_world_in_2015_will_this_be_the/</t>
  </si>
  <si>
    <t>March 09, 2015 at 07:33AM</t>
  </si>
  <si>
    <t>electrumpsa</t>
  </si>
  <si>
    <t>PSA: Electrum sends all your Bitcoin addresses to the server you are connected to.</t>
  </si>
  <si>
    <t>This is by design unfortunately. The electrum wallet, when it starts up, has to check for each address in your wallet if there is some new incoming (or outgoing) transaction for a specific address.It subscribes for updates to these addresses at the server you are connected to by basically sending "please update my on anything regarding address 1xxyasdfasdfasdfasdfasdfasdf".This has the following consequences:- The server knows which IP address has which set of bitcoin addresses- Imaging you have a permanent static IP address.- Maybe you have a static ip and multiple Electrum wallets (now these wallets are connected with each other).- If you value your privacy you might be connecting to the Electrum server via Tor. If you forget to use Tor ONCE, this one ip address slipup will compromise the anonymity of this wallet forever.- Many servers claim they do not log addresses. This even seems to be the default config for the Electrum server. But nobody stops anyone from running a server and logging everything. Actually, we have to assume that some parties are doing this.In my case I shout out over 200 addresses to every Electrum server everytime I connect.Proposals/Consequences? I suppose if you don't care about anonymity it's fine the way it is. Electrum is a fine wallet regardless of this. There is also nothing much we can do. I just wanted that everyone knows about what happens behind the scenes.Maybe we could "archive" old addresses because we do not expect anything from them anymore and just manually check on-demand when needed?tldr: your electrum server can profile you based on your ip and bitcoin addresses.</t>
  </si>
  <si>
    <t>http://www.reddit.com/r/Bitcoin/comments/2ye2pn/psa_electrum_sends_all_your_bitcoin_addresses_to/</t>
  </si>
  <si>
    <t>March 09, 2015 at 07:27AM</t>
  </si>
  <si>
    <t>HUGE NEWS: UTAH successfully passes Bitcoin Bill!!!</t>
  </si>
  <si>
    <t>http://www.cryptocurrencybuzz.com/utah-successfully-passes-bitcoin-bill/</t>
  </si>
  <si>
    <t>http://www.reddit.com/r/Bitcoin/comments/2ye20w/huge_news_utah_successfully_passes_bitcoin_bill/</t>
  </si>
  <si>
    <t>March 09, 2015 at 07:55AM</t>
  </si>
  <si>
    <t>The bitcoin master Andreas Antonopoulos, à la Shepard Fairey style</t>
  </si>
  <si>
    <t>http://i.imgur.com/3oTejPa.jpg</t>
  </si>
  <si>
    <t>http://www.reddit.com/r/Bitcoin/comments/2ye57q/the_bitcoin_master_andreas_antonopoulos_%C3%A0_la/</t>
  </si>
  <si>
    <t>March 09, 2015 at 07:51AM</t>
  </si>
  <si>
    <t>DBF-Ghana</t>
  </si>
  <si>
    <t>CoinFest-Ghana</t>
  </si>
  <si>
    <t>https://www.facebook.com/events/958282950850533/</t>
  </si>
  <si>
    <t>http://www.reddit.com/r/Bitcoin/comments/2ye4t1/coinfestghana/</t>
  </si>
  <si>
    <t>March 09, 2015 at 08:14AM</t>
  </si>
  <si>
    <t>(Block)Chain Blog</t>
  </si>
  <si>
    <t>http://blog.chain.com/</t>
  </si>
  <si>
    <t>http://www.reddit.com/r/Bitcoin/comments/2ye7a9/blockchain_blog/</t>
  </si>
  <si>
    <t>March 09, 2015 at 08:07AM</t>
  </si>
  <si>
    <t>Part I: Bitcoins 101 - Media, Telecoms, IT, Entertainment</t>
  </si>
  <si>
    <t>http://www.mondaq.com/australia/x/379994/IT+internet/Part+I+Bitcoins+101</t>
  </si>
  <si>
    <t>http://www.reddit.com/r/Bitcoin/comments/2ye6i2/part_i_bitcoins_101_media_telecoms_it/</t>
  </si>
  <si>
    <t>March 09, 2015 at 08:06AM</t>
  </si>
  <si>
    <t>An Overview on The MIT Bitcoin Live Expo 2015</t>
  </si>
  <si>
    <t>http://www.newsbtc.com/2015/03/08/overview-mit-bitcoin-live-expo-2015/</t>
  </si>
  <si>
    <t>http://www.reddit.com/r/Bitcoin/comments/2ye6f8/an_overview_on_the_mit_bitcoin_live_expo_2015/</t>
  </si>
  <si>
    <t>March 09, 2015 at 08:25AM</t>
  </si>
  <si>
    <t>http://www.forbes.com/sites/nealegodfrey/2015/03/08/a-few-words-about-bitcoin-because-fiat-is-not-just-a-car/?utm_source=dlvr.it&amp;utm_medium=twitter</t>
  </si>
  <si>
    <t>http://www.reddit.com/r/Bitcoin/comments/2ye8ko/a_few_words_about_bitcoin_because_fiat_is_not/</t>
  </si>
  <si>
    <t>March 09, 2015 at 08:19AM</t>
  </si>
  <si>
    <t>In case anyone still thinks paid shills are a conspiracy theory.</t>
  </si>
  <si>
    <t>http://www.corporatepolicy.org/spookybusiness.pdf</t>
  </si>
  <si>
    <t>http://www.reddit.com/r/Bitcoin/comments/2ye7vf/in_case_anyone_still_thinks_paid_shills_are_a/</t>
  </si>
  <si>
    <t>March 09, 2015 at 08:46AM</t>
  </si>
  <si>
    <t>[OPEN]Cryptovpn.me Signature Campaign BTCtalk</t>
  </si>
  <si>
    <t>https://bitcointalk.org/index.php?topic=978594.0</t>
  </si>
  <si>
    <t>http://www.reddit.com/r/Bitcoin/comments/2yeaz3/opencryptovpnme_signature_campaign_btctalk/</t>
  </si>
  <si>
    <t>March 09, 2015 at 08:42AM</t>
  </si>
  <si>
    <t>bzebuth</t>
  </si>
  <si>
    <t>quadriga glitch?</t>
  </si>
  <si>
    <t>there was a short drop to $50 cad and back to 347 what was that?</t>
  </si>
  <si>
    <t>http://www.reddit.com/r/Bitcoin/comments/2yeai3/quadriga_glitch/</t>
  </si>
  <si>
    <t>March 09, 2015 at 08:38AM</t>
  </si>
  <si>
    <t>chrisace89</t>
  </si>
  <si>
    <t>Does anyone know why it's difficult for a company like shapshift.io to work with counter party tokens?</t>
  </si>
  <si>
    <t>http://imgur.com/lVuSt5z</t>
  </si>
  <si>
    <t>http://www.reddit.com/r/Bitcoin/comments/2yea01/does_anyone_know_why_its_difficult_for_a_company/</t>
  </si>
  <si>
    <t>March 09, 2015 at 08:50AM</t>
  </si>
  <si>
    <t>ipsissimus666</t>
  </si>
  <si>
    <t>My MIT Bitcoin Expo Experience / A Few Questions</t>
  </si>
  <si>
    <t>Great event... Great people all in one room... Many thanks to the MIT Bitcoin Club for putting this on! Super excited about threshold signatures!!!However, there were a few questions I intended to ask, and I did not make it happen. If you all could indulge me, I would like some help reconciling a few things here.I've done searches on the issues below, with little and inconclusive results... I would really like to get the forum's input regarding these concerns. Please bear with me if these are non-issues. And please forgive the length/formatting.1.) Is it okay that we don't know who Satoshi is? Does it matter? I know it has been implied by the community that it's very unlikely he/she/they have ill intentions, and that Satoshi demonstrated his trustworthiness in his behavior engaging with Gavin and the public online... But what of the "Satoshi fortune"? Isn't this kind of a wild card? What is the rational when a company like Microsoft stomachs this risk?2.) So, in the very first line of the abstract in the Satoshi white paper, we have him saying Bitcoin is a peer-to-peer system, absent of a trusted third party. And at the closing of the expo today we have Peter Todd letting us know that miners are actually the trusted third party in this arrangement. I think I understand the context behind both of their reasonings, but since I'm outside of the realm of technical expertise and programming language here, so I want to be damn sure I at least get the spoken language right.. Bitcoin seems like it has a lot of paradoxes going on... (transparency/privacy) (anonymity/pseudonymity), (scarcity/infinite divisibility), (tool of liberation;freedom/tool of oppression;surveillance), (miners can be decentralized/miners centralizing in China).... Anybody have any thought on these?3.) What concerns are there if any regarding miner selectivity when deciding which transactions to include in a block? Is this a "nature will run it's course" kind of scenario? It seems like there would be plenty of room for miners to exhibit these exclusionary or calculated behaviors in the Bitcoin ecosystem.. In some sense, miners are free to do as the choose, so in a way this makes the system more "free". But at the same time couldn't this result in increased centralization? Isn't this just like our "free" market that currently exists, where Comcast is "free" to fuck us over so flawlessly? Or are we just truly in uncharted waters, and there is no way for anyone to know or even estimate? Peter Todd basically closed with, "There is no way know what will happen, or if these issues can/will propagate." I understand this statement at face value, because obviously he and others are not wizard psychic type cryptomon... But holy shit, this was such ominous way to close the expo! I just thought I'd hear something a little more certain from one of the core devs.. Scary stuff.4.) Or maybe a participant tries to inject 1 million 1 Satoshi transactions in an under an hour? How would the network react? Like some mad garage scientist secretly some franken super hashing monster, and storms the Bitcoin beach? (i know this is ridiculous) But seriously.. what if there were an army of bots trading or spamming or dusting the network.. What kind of moat does Bitcoin Castle have against someone(s) who wants to be a dick about it? Can we handle that situation?5.) Can Bitcoin coexist along side future developments in quantum computing? Like SHA256 getting pwned somehow? Or couldn't we just incorporate this unlocked potential to build a kind of quantum capable blockchain. Super Shredder blockchain??Thanks for reading. Please help me to understand this better... I would really like to be more fluid trying to articulate this junk...Seriously.. All this decentralized hullabaloo, come to realize the damn miners are the third party all along? Is this just pedantic semantic gymnastics? There is no way Satoshi mis-characterized Bitcoin in the first fucking sentence of our holy white paper.. Right??</t>
  </si>
  <si>
    <t>http://www.reddit.com/r/Bitcoin/comments/2yebbg/my_mit_bitcoin_expo_experience_a_few_questions/</t>
  </si>
  <si>
    <t>March 09, 2015 at 09:45AM</t>
  </si>
  <si>
    <t>anon_12345678</t>
  </si>
  <si>
    <t>There were two posts today on the front of /r/bitcoin about how it would never succeed. Where are the mods?</t>
  </si>
  <si>
    <t>buttcoin shills must be working overtime</t>
  </si>
  <si>
    <t>http://www.reddit.com/r/Bitcoin/comments/2yehgo/there_were_two_posts_today_on_the_front_of/</t>
  </si>
  <si>
    <t>March 09, 2015 at 09:44AM</t>
  </si>
  <si>
    <t>Mighty_Mac</t>
  </si>
  <si>
    <t>Is there an "E-Bay" of bitcoins?</t>
  </si>
  <si>
    <t>I'm looking for a site where you can buy and sell goods, like ebay, using bitcoins. has anyone came across such a thing?</t>
  </si>
  <si>
    <t>http://www.reddit.com/r/Bitcoin/comments/2yehde/is_there_an_ebay_of_bitcoins/</t>
  </si>
  <si>
    <t>March 09, 2015 at 09:54AM</t>
  </si>
  <si>
    <t>You can now exchange Bitcoin at more than 10,000 ATMs in Spain</t>
  </si>
  <si>
    <t>http://bitcoinexaminer.org/exchange-bitcoin-10000-atm-spain/</t>
  </si>
  <si>
    <t>http://www.reddit.com/r/Bitcoin/comments/2yeihr/you_can_now_exchange_bitcoin_at_more_than_10000/</t>
  </si>
  <si>
    <t>March 09, 2015 at 10:24AM</t>
  </si>
  <si>
    <t>Jeffersz_</t>
  </si>
  <si>
    <t>Making a transaction</t>
  </si>
  <si>
    <t>I am trying to buy an item from this guy but he only accepts bitcoin. The total cost of the item is $125. Is it possible for me to buy exactly $125 in bitcoin? Also, am I able to use libertyx.com to buy the bitcoin and send it to his account #? Really confused here and would appreciate it if someone could help me. Thanks.</t>
  </si>
  <si>
    <t>http://www.reddit.com/r/Bitcoin/comments/2yelnv/making_a_transaction/</t>
  </si>
  <si>
    <t>March 09, 2015 at 10:49AM</t>
  </si>
  <si>
    <t>I'm telling you, good things are coming in ways people had never imagined.</t>
  </si>
  <si>
    <t>http://www.yummyyards.ca/csa-veggie-boxes.html</t>
  </si>
  <si>
    <t>http://www.reddit.com/r/Bitcoin/comments/2yeo5t/im_telling_you_good_things_are_coming_in_ways/</t>
  </si>
  <si>
    <t>March 09, 2015 at 10:38AM</t>
  </si>
  <si>
    <t>twistedline</t>
  </si>
  <si>
    <t>anyone have a trezor discount code?</t>
  </si>
  <si>
    <t>for my small holdings I can't really justify the full price.</t>
  </si>
  <si>
    <t>http://www.reddit.com/r/Bitcoin/comments/2yen3n/anyone_have_a_trezor_discount_code/</t>
  </si>
  <si>
    <t>March 09, 2015 at 11:11AM</t>
  </si>
  <si>
    <t>IronVape</t>
  </si>
  <si>
    <t>If a lot of full nodes delayed relay or refused to relay empty or nearly empty blocks, would that remove the incentive for miners to make skimpy blocks?</t>
  </si>
  <si>
    <t>http://www.reddit.com/r/Bitcoin/comments/2yeqfc/if_a_lot_of_full_nodes_delayed_relay_or_refused/</t>
  </si>
  <si>
    <t>March 09, 2015 at 11:06AM</t>
  </si>
  <si>
    <t>When considering "news" of " 'X' Investor hypes bitcoin", its important to remember that 75% of VC funded startups fail. This is not to say that bitcoin will fail, but that you should take investors hype with a grain of salt. They are often wrong.</t>
  </si>
  <si>
    <t>http://www.wsj.com/news/articles/SB10000872396390443720204578004980476429190</t>
  </si>
  <si>
    <t>http://www.reddit.com/r/Bitcoin/comments/2yepwx/when_considering_news_of_x_investor_hypes_bitcoin/</t>
  </si>
  <si>
    <t>March 09, 2015 at 11:00AM</t>
  </si>
  <si>
    <t>Morebam</t>
  </si>
  <si>
    <t>Make some coins from CD keys with just a few shares(Better if your a gamer)</t>
  </si>
  <si>
    <t>http://smashinghulkgloves.com/2015/02/21/make-money-online-fast-game-codes/</t>
  </si>
  <si>
    <t>http://www.reddit.com/r/Bitcoin/comments/2yep8e/make_some_coins_from_cd_keys_with_just_a_few/</t>
  </si>
  <si>
    <t>March 09, 2015 at 10:54AM</t>
  </si>
  <si>
    <t>Using exchange as coinjoin alternative</t>
  </si>
  <si>
    <t>It seems like using an exchange to 'mix' coins is possibly safer and cheaper than most mixing services.My question is, what is the best exchange for this purpose?The criteria I have in mind are:Hosted outside of the US.No identity verification / privacy invasion / aml / kyc.Lets you generate multiple deposit addresses (for each input address you're sending from)Forwards deposits to their main accountWithdrawals are not linked to deposits on the blockchain.Which exchanges best meet these 5 criteria?</t>
  </si>
  <si>
    <t>http://www.reddit.com/r/Bitcoin/comments/2yeoox/using_exchange_as_coinjoin_alternative/</t>
  </si>
  <si>
    <t>March 09, 2015 at 10:53AM</t>
  </si>
  <si>
    <t>ddddelicious</t>
  </si>
  <si>
    <t>Lost password for my bitcoin wallet</t>
  </si>
  <si>
    <t>Hello few days ago i installed my first bitcoin wallet named electrum. Durin the installation process i blindly copy/pasted seed without reading like a complete dumbass and i forget password. Im nearly sure password was one of 10 words with several numbers from 1 to 999. Is there any chance i can retrieve it or its not worth bothering?Got 1.05 btc there</t>
  </si>
  <si>
    <t>http://www.reddit.com/r/Bitcoin/comments/2yeoky/lost_password_for_my_bitcoin_wallet/</t>
  </si>
  <si>
    <t>March 09, 2015 at 11:14AM</t>
  </si>
  <si>
    <t>I got really angry seeing that capitol one/applepay commercial. Carry on ahahah.</t>
  </si>
  <si>
    <t>http://www.reddit.com/r/Bitcoin/comments/2yeqnd/i_got_really_angry_seeing_that_capitol/</t>
  </si>
  <si>
    <t>March 09, 2015 at 11:42AM</t>
  </si>
  <si>
    <t>Jasun721</t>
  </si>
  <si>
    <t>Brasil is falling apart as we speak, we need to help the Bitcoin community there as best as we can.</t>
  </si>
  <si>
    <t>https://www.youtube.com/watch?v=gknclxaoHKg</t>
  </si>
  <si>
    <t>http://www.reddit.com/r/Bitcoin/comments/2yet7a/brasil_is_falling_apart_as_we_speak_we_need_to/</t>
  </si>
  <si>
    <t>March 09, 2015 at 11:53AM</t>
  </si>
  <si>
    <t>Bitcoin Box Considers Lighthouse Funding</t>
  </si>
  <si>
    <t>http://bravenewcoin.com/news/bitcoin-box-considers-lighthouse-funding/</t>
  </si>
  <si>
    <t>http://www.reddit.com/r/Bitcoin/comments/2yeu62/bitcoin_box_considers_lighthouse_funding/</t>
  </si>
  <si>
    <t>March 09, 2015 at 12:21PM</t>
  </si>
  <si>
    <t>Any bitcoin related companies need social media help ?</t>
  </si>
  <si>
    <t>I have some time off and didn't know if someone needed social media help or what have you. Feel free to PM me your company and needs. Thanks!</t>
  </si>
  <si>
    <t>http://www.reddit.com/r/Bitcoin/comments/2yewoa/any_bitcoin_related_companies_need_social_media/</t>
  </si>
  <si>
    <t>March 09, 2015 at 12:10PM</t>
  </si>
  <si>
    <t>joeyballard</t>
  </si>
  <si>
    <t>Could Uber be disrupted by a real-time ride auction?</t>
  </si>
  <si>
    <t>It seams to me that the disruptive Uber could be disrupted itself.A decentralized auction for rides could make drivers more money and remove Uber as the middle man. The idea is some what of a Openbazzar of ride sharing. If someone is not in a hurry or didn't care about the quality they could bid really low on a ride. If however someone was in a hurry or picky about what kind of car they ride in they could bid more. Of course all this ride sharing will die when self-driving car come along. PS. Please don't take this idea and build a shity alt around it.</t>
  </si>
  <si>
    <t>http://www.reddit.com/r/Bitcoin/comments/2yevqa/could_uber_be_disrupted_by_a_realtime_ride_auction/</t>
  </si>
  <si>
    <t>March 09, 2015 at 01:00PM</t>
  </si>
  <si>
    <t>pablo325</t>
  </si>
  <si>
    <t>Yubikey support with any wallet?</t>
  </si>
  <si>
    <t>I remember Cryptostocks had the setting where withdrawing my bitcoins required me plugging in my yubikey. Is there any actual wallet that allows this type of security? Thanks</t>
  </si>
  <si>
    <t>http://www.reddit.com/r/Bitcoin/comments/2yezrt/yubikey_support_with_any_wallet/</t>
  </si>
  <si>
    <t>March 09, 2015 at 12:42PM</t>
  </si>
  <si>
    <t>What is the benefit of using Electrum with Trezor?</t>
  </si>
  <si>
    <t>http://www.reddit.com/r/Bitcoin/comments/2yeyfj/what_is_the_benefit_of_using_electrum_with_trezor/</t>
  </si>
  <si>
    <t>March 09, 2015 at 12:41PM</t>
  </si>
  <si>
    <t>OZ finance sector to ‘revolutionise’ global banking with Bitcoin?</t>
  </si>
  <si>
    <t>http://www.itwire.com/it-industry-news/cloud-accounting/67220-oz-finance-sector-to-‘revolutionise’-global-banking-with-bitcoin</t>
  </si>
  <si>
    <t>http://www.reddit.com/r/Bitcoin/comments/2yeyc0/oz_finance_sector_to_revolutionise_global_banking/</t>
  </si>
  <si>
    <t>March 09, 2015 at 01:19PM</t>
  </si>
  <si>
    <t>M Pesa vs Bitcoin</t>
  </si>
  <si>
    <t>I'm currently in Kenya and bitcoin will come up in conversation because I'm obsessed. Very quickly people say "Oh we just use M Pesa it's great!", but I don't know enough about the differences. Can someone do a comparison of the two systems on here to help show the key points of where bitcoin is better? I'm sure the decentralized and open source part will be one, but what about tx costs, speed, etc. ?</t>
  </si>
  <si>
    <t>http://www.reddit.com/r/Bitcoin/comments/2yf1bh/m_pesa_vs_bitcoin/</t>
  </si>
  <si>
    <t>March 09, 2015 at 01:12PM</t>
  </si>
  <si>
    <t>How Bitcoin mainstreaming will feel for the layperson, a.k.a. the people who couldn't care less..</t>
  </si>
  <si>
    <t>One day just like any other day, he will wake up and turn on the news.. and theres that bitcoin thing again.. Except this time, the news presenters voice is different.. more serious for some reason, theres no hint of sarcasm or a mocking tone in his voice.They are talking about how most merchants accross the US are now accepting "digital payments" for FinTech companies and FinTech banks, and "if you arn't then your stuck in the past using analog payment methods" - coinsidently those "digital payments" are all powered by bitcoin.Then they move onto the worlds largest, state of the art, oil immersion tech, hyper efficient, global computing industry - also coinsidently powering bitcoin.hes like "where the hell did that thing come from?"Then the kicker, he sees the price just passed 100k per coin, along with the realisation that "this actually makes alot of sense now that I can see it working"...He hears the news anchor say "well it was inevitable, we have been saying that since day one""WTF""Guess I better get a FinTech digital bank account and join the rest of the country"TL;DR Most people wont pay attention until mining is real world big corporate business, and the term "digital payments vs analog payments" is mainstream.</t>
  </si>
  <si>
    <t>http://www.reddit.com/r/Bitcoin/comments/2yf0sg/how_bitcoin_mainstreaming_will_feel_for_the/</t>
  </si>
  <si>
    <t>March 09, 2015 at 01:09PM</t>
  </si>
  <si>
    <t>node-bot</t>
  </si>
  <si>
    <t>Bitcoin and the changing of the guard</t>
  </si>
  <si>
    <t>http://n-o-d-e.net/post/113145645871/bitcoin-and-the-changing-of-the-guard</t>
  </si>
  <si>
    <t>http://www.reddit.com/r/Bitcoin/comments/2yf0jq/bitcoin_and_the_changing_of_the_guard/</t>
  </si>
  <si>
    <t>radom554</t>
  </si>
  <si>
    <t>When using a bitcoin site to get bitcoins do I really need to use my drivers license and a selfie to verify myself?</t>
  </si>
  <si>
    <t>I'm a little worried about giving my ID and a selfie or social security number to these bitcoin sites. If it's truly necessary before I can transfer cash to those bitcoin wallets then I guess I will.</t>
  </si>
  <si>
    <t>http://www.reddit.com/r/Bitcoin/comments/2yf0j8/when_using_a_bitcoin_site_to_get_bitcoins_do_i/</t>
  </si>
  <si>
    <t>March 09, 2015 at 01:38PM</t>
  </si>
  <si>
    <t>davebitcoin</t>
  </si>
  <si>
    <t>Are these your 103.1607744 bitcoins?</t>
  </si>
  <si>
    <t>http://imgur.com/OSnG3fc</t>
  </si>
  <si>
    <t>http://www.reddit.com/r/Bitcoin/comments/2yf2nt/are_these_your_1031607744_bitcoins/</t>
  </si>
  <si>
    <t>March 09, 2015 at 02:07PM</t>
  </si>
  <si>
    <t>Don't care about Bitcoin? This will change your mind - Book value: 'The Age of Cryptocurrency'</t>
  </si>
  <si>
    <t>http://fortune.com/2015/03/06/bitcoin-boys/</t>
  </si>
  <si>
    <t>http://www.reddit.com/r/Bitcoin/comments/2yf4n7/dont_care_about_bitcoin_this_will_change_your/</t>
  </si>
  <si>
    <t>March 09, 2015 at 02:05PM</t>
  </si>
  <si>
    <t>Role of bitcoin trading websites in promoting cryptocurrency</t>
  </si>
  <si>
    <t>http://www.ibook21.com/article/230198/role-of-bitcoin-trading-websites-in-promoting-cryptocurrency/</t>
  </si>
  <si>
    <t>http://www.reddit.com/r/Bitcoin/comments/2yf4i8/role_of_bitcoin_trading_websites_in_promoting/</t>
  </si>
  <si>
    <t>March 09, 2015 at 01:57PM</t>
  </si>
  <si>
    <t>Are we going to see 300 again?</t>
  </si>
  <si>
    <t>http://i.imgur.com/eO55weR.jpg</t>
  </si>
  <si>
    <t>http://www.reddit.com/r/Bitcoin/comments/2yf3x6/are_we_going_to_see_300_again/</t>
  </si>
  <si>
    <t>March 09, 2015 at 02:17PM</t>
  </si>
  <si>
    <t>mgohame83</t>
  </si>
  <si>
    <t>Coin Tumblers, Threshold KYC Exchanges, Local Coins...</t>
  </si>
  <si>
    <t>Coin Tumblers, Threshold KYC Exchanges, Local Coins...tldr: Making a current reference list of privacy centered / anonymous BTC handling services to patronize.Houston, we have a problem...Many of us look out for our own privacy as best we can and try to take as many reasonable measures as we can to maintain privacy in our lives. Our adoption of Bitcoin is one of those things. For example, it lets us buy goods and services without risking our credit info. But privacy enhancing BTC services are few and they come and go.Locally...Many of us who buy coins locally have found it to be fun and a way to meet fellow enthusiasts, yet sometimes a bit sketchy. (ie: That grubby dude who reeked of weed you met at Starbucks to buy $300 worth of BTC from so you could go buy computer gear from Newegg and refill for your monthly donation to your favorite charity.)In those situations, and really for any transaction, you might wish to take the extra step of tumbling your coins before using them.What are all the websites where you can find local bitcoin users to exchange with in person?Tumblers...There are hundreds of pure tumbler sites, which ones are trusted? There are also exchanges and markets that tumble internally, but which ones are trusted?Exchanges...We also know that online BTC exchanges: * Are WAY too new and inexperienced to trust with any sort of identification documents. An ID theft goldmine. * Have HORRIBLE privacy policies full of holes for them to do God knows what with your data. A datamining goldmine to sell. * Ask for MORE ID than even banks do. No reson to have that mine. (ie: Banks generally only look with their eyes at your ID docs (D/L for name and DOB, SSN card, etc) and they accept whatever you tell them for address, email, phone. But exchanges want copied proof of address, utility bills and a bunch of other things many young / transitional people simply won't have.)One way was to use CampBX. You could send and receive USPS Money Orders with them. Up to $500 per check, an exchange cap of $9000, and daily, weekly, monthly transfer limits. All with NO ID whatsoever beyond your postal address and maybe email address. This is exactly how "check cashing" places, banks, USPS are for buying/selling money orders. CampBX has always been solid with incorporating this awesome realworld MO feature into the way they do business. And if you wanted to grow beyond those limits you needed to do full KYC with them of course. But now they are now having unrelated issues.Other exchanges honor and accept your "existing" ties. ie: They accept your wire transfer or credit card info as all the KYC they need in itself.What exchanges offer this threshold or "existing" based KYC?Summary...So we need to fill out, share, and support our lists and experiences in three areas...1) Websites that let us participate in and find local exchangers?2) Online services that tumble coins?3) Exchanges that offer threshold or "existing" service levels as an alternative to KYC?Are there any wikis keeping track of these services? And who should we place in each of these three lists today?</t>
  </si>
  <si>
    <t>http://www.reddit.com/r/Bitcoin/comments/2yf58v/coin_tumblers_threshold_kyc_exchanges_local_coins/</t>
  </si>
  <si>
    <t>March 09, 2015 at 02:27PM</t>
  </si>
  <si>
    <t>bitcoin_millionaire</t>
  </si>
  <si>
    <t>DAE remember when you were so sure the price of Bitcoin was about to go up just because it was Monday?</t>
  </si>
  <si>
    <t>Are you ready to experience the euphoria again gentlemen?</t>
  </si>
  <si>
    <t>http://www.reddit.com/r/Bitcoin/comments/2yf5un/dae_remember_when_you_were_so_sure_the_price_of/</t>
  </si>
  <si>
    <t>March 09, 2015 at 03:04PM</t>
  </si>
  <si>
    <t>BitsparkHK</t>
  </si>
  <si>
    <t>Bitspark launches 6 new fiat currencies and local deposits in AUD.</t>
  </si>
  <si>
    <t>Bitspark is proud to announce that we have now extended our available currencies with the addition of USD, EUR, AUD, NZD, HKD and CNH. Bitspark is a global cryptocurrency exchange and the worlds first cash in cash out remittance service (yes, we will be bringing that to the website soon too).Zero trading fees, 18 Currency pairs, proof of reserves, professional API, local AUD deposits and much more we are excited to be providing the best trading platform for our customers in Australia with many more exciting features arriving in the following weeks. Stay tuned!</t>
  </si>
  <si>
    <t>http://www.reddit.com/r/Bitcoin/comments/2yf84a/bitspark_launches_6_new_fiat_currencies_and_local/</t>
  </si>
  <si>
    <t>March 09, 2015 at 03:39PM</t>
  </si>
  <si>
    <t>aminok</t>
  </si>
  <si>
    <t>Gavin Andresen: Nice graph of internet connections getting faster over time</t>
  </si>
  <si>
    <t>https://twitter.com/gavinandresen/status/573953967509630976</t>
  </si>
  <si>
    <t>http://www.reddit.com/r/Bitcoin/comments/2yfa1u/gavin_andresen_nice_graph_of_internet_connections/</t>
  </si>
  <si>
    <t>March 09, 2015 at 03:23PM</t>
  </si>
  <si>
    <t>ryanoptic</t>
  </si>
  <si>
    <t>Is changetip okay to use as a bank for my bitcoins? Is it secure?</t>
  </si>
  <si>
    <t>http://www.reddit.com/r/Bitcoin/comments/2yf988/is_changetip_okay_to_use_as_a_bank_for_my/</t>
  </si>
  <si>
    <t>March 09, 2015 at 03:22PM</t>
  </si>
  <si>
    <t>What's your opinion about Bitrated - The Bitcoin Trust Platform?</t>
  </si>
  <si>
    <t>http://www.youtube.com/watch?v=iI9hpFUa_CI</t>
  </si>
  <si>
    <t>http://www.reddit.com/r/Bitcoin/comments/2yf945/whats_your_opinion_about_bitrated_the_bitcoin/</t>
  </si>
  <si>
    <t>March 09, 2015 at 03:41PM</t>
  </si>
  <si>
    <t>Is there a place to sell short stories for small tips in bitcoin? I think it would be an awesome way for writers to make money without writing a whole book.</t>
  </si>
  <si>
    <t>It would also be possible to make some extra money on the side especially if the story is really good and hundreds of people tip even 1000 bits.</t>
  </si>
  <si>
    <t>http://www.reddit.com/r/Bitcoin/comments/2yfa6o/is_there_a_place_to_sell_short_stories_for_small/</t>
  </si>
  <si>
    <t>March 09, 2015 at 04:10PM</t>
  </si>
  <si>
    <t>BTCXGoobit</t>
  </si>
  <si>
    <t>New two-way BitcoinAutomat (BTM) in Stockholm now. It is at Malmskillnadsgatan 32</t>
  </si>
  <si>
    <t>Fee is 5%, it is open at office hours. EpiCenter Stockholm.</t>
  </si>
  <si>
    <t>http://www.reddit.com/r/Bitcoin/comments/2yfbsx/new_twoway_bitcoinautomat_btm_in_stockholm_now_it/</t>
  </si>
  <si>
    <t>March 09, 2015 at 04:28PM</t>
  </si>
  <si>
    <t>Queens University Belfast Students Researching Bitcoin</t>
  </si>
  <si>
    <t>http://cointelegraph.uk/news/113647/queens-university-belfast-students-researching-bitcoin</t>
  </si>
  <si>
    <t>http://www.reddit.com/r/Bitcoin/comments/2yfcta/queens_university_belfast_students_researching/</t>
  </si>
  <si>
    <t>March 09, 2015 at 04:18PM</t>
  </si>
  <si>
    <t>Drogoteca</t>
  </si>
  <si>
    <t>Goverment should pay Anonymous with Bitcoin to fight ISIS - Article from Foreign Policy Magazine (SPANISH TRANSLATED)</t>
  </si>
  <si>
    <t>http://elbitcoin.org/el-gobierno-de-usa-deberia-pagar-a-anonymous-con-bitcoin-para-luchar-contra-isis/</t>
  </si>
  <si>
    <t>http://www.reddit.com/r/Bitcoin/comments/2yfc9i/goverment_should_pay_anonymous_with_bitcoin_to/</t>
  </si>
  <si>
    <t>March 09, 2015 at 04:43PM</t>
  </si>
  <si>
    <t>NakaFoundO</t>
  </si>
  <si>
    <t>Satoshi Nakamoto found?</t>
  </si>
  <si>
    <t>https://twitter.com/iArylic/status/574289916776988672</t>
  </si>
  <si>
    <t>http://www.reddit.com/r/Bitcoin/comments/2yfdny/satoshi_nakamoto_found/</t>
  </si>
  <si>
    <t>March 09, 2015 at 05:00PM</t>
  </si>
  <si>
    <t>Mentor Monday, March 09, 2015: Ask all your bitcoin questions!</t>
  </si>
  <si>
    <t>http://www.reddit.com/r/Bitcoin/comments/2yfepm/mentor_monday_march_09_2015_ask_all_your_bitcoin/</t>
  </si>
  <si>
    <t>March 09, 2015 at 04:58PM</t>
  </si>
  <si>
    <t>EdsterGB</t>
  </si>
  <si>
    <t>A big partnership announcement from Factom with another Bitcoin 2.0 project TODAY at 5:00PM CST</t>
  </si>
  <si>
    <t>https://twitter.com/factomproject/status/574814806466760705</t>
  </si>
  <si>
    <t>http://www.reddit.com/r/Bitcoin/comments/2yfek7/a_big_partnership_announcement_from_factom_with/</t>
  </si>
  <si>
    <t>March 09, 2015 at 05:16PM</t>
  </si>
  <si>
    <t>hetziod</t>
  </si>
  <si>
    <t>How can I use Tor with Electum? Does it improve my privacy at all?</t>
  </si>
  <si>
    <t>And I don't want to use Tails</t>
  </si>
  <si>
    <t>http://www.reddit.com/r/Bitcoin/comments/2yffmm/how_can_i_use_tor_with_electum_does_it_improve_my/</t>
  </si>
  <si>
    <t>March 09, 2015 at 05:48PM</t>
  </si>
  <si>
    <t>rockerjjt</t>
  </si>
  <si>
    <t>Bitcoin Distribution by Address from Nov 2013 to Mar 2015 - Why is there so much dust?!</t>
  </si>
  <si>
    <t>http://imgur.com/VcJjKEe</t>
  </si>
  <si>
    <t>http://www.reddit.com/r/Bitcoin/comments/2yfhmm/bitcoin_distribution_by_address_from_nov_2013_to/</t>
  </si>
  <si>
    <t>March 09, 2015 at 05:39PM</t>
  </si>
  <si>
    <t>sol003</t>
  </si>
  <si>
    <t>Financial Times: Chances of Bitcoin Making it are now Zero</t>
  </si>
  <si>
    <t>https://www.cryptocoinsnews.com/financial-times-chances-bitcoin-making-now-zero/</t>
  </si>
  <si>
    <t>http://www.reddit.com/r/Bitcoin/comments/2yfh14/financial_times_chances_of_bitcoin_making_it_are/</t>
  </si>
  <si>
    <t>March 09, 2015 at 05:32PM</t>
  </si>
  <si>
    <t>BitcoinSuisseAG</t>
  </si>
  <si>
    <t>First Bitcoin ATM in Basel (Switzerland)</t>
  </si>
  <si>
    <t>http://www.reddit.com/r/BitcoinCH/comments/2yfg3x/first_bitcoin_atm_in_basel/</t>
  </si>
  <si>
    <t>http://www.reddit.com/r/Bitcoin/comments/2yfgp2/first_bitcoin_atm_in_basel_switzerland/</t>
  </si>
  <si>
    <t>March 09, 2015 at 06:09PM</t>
  </si>
  <si>
    <t>Vault 51 by Bitcoinz USA</t>
  </si>
  <si>
    <t>http://vault51.bitcoinzusa.com/</t>
  </si>
  <si>
    <t>http://www.reddit.com/r/Bitcoin/comments/2yfiu8/vault_51_by_bitcoinz_usa/</t>
  </si>
  <si>
    <t>March 09, 2015 at 06:08PM</t>
  </si>
  <si>
    <t>Neocash Radio | Episode 94 – Liberty Forum 2015</t>
  </si>
  <si>
    <t>http://neocashradio.com/blog/episode-94-liberty-forum-2015/</t>
  </si>
  <si>
    <t>http://www.reddit.com/r/Bitcoin/comments/2yfisx/neocash_radio_episode_94_liberty_forum_2015/</t>
  </si>
  <si>
    <t>March 09, 2015 at 06:01PM</t>
  </si>
  <si>
    <t>mmvp</t>
  </si>
  <si>
    <t>Now you can sell Bitcoin and Receive Cash directly to your mobile phone in Thailand (by coins.co.th)</t>
  </si>
  <si>
    <t>http://www.youtube.com/attribution_link?a=7XgyRECY-YM&amp;u=%2Fwatch%3Fv%3DmEZaQvZiTao%26feature%3Dshare</t>
  </si>
  <si>
    <t>http://www.reddit.com/r/Bitcoin/comments/2yfidl/now_you_can_sell_bitcoin_and_receive_cash/</t>
  </si>
  <si>
    <t>March 09, 2015 at 05:59PM</t>
  </si>
  <si>
    <t>drcross</t>
  </si>
  <si>
    <t>My attempt at a bitcoin tshirt</t>
  </si>
  <si>
    <t>Here it is- http://imgur.com/WSEoI4LEvery bitcoin T-shirt that I've bought so far just advertises bitcoin but leaves me having to do the explaining. I used quotes that I found online which can be used as talking point and gives far more impact when you are talking to people interested in the topic, perhaps at house parties. My friends said that its a great idea and that I should post it here. A few said they want copies made for themselves. If other people were interested, and if I got more than say, 20 people who wanted to order it I could have a batch made up with slightly better quality and charge people less than 30 dollars worth of bitcoin including worldwide shipping. The price might be reduced if I can get large numbers, I'm not really in this to make a profit, just to promote bitcoin a bit more :)</t>
  </si>
  <si>
    <t>http://www.reddit.com/r/Bitcoin/comments/2yfi7w/my_attempt_at_a_bitcoin_tshirt/</t>
  </si>
  <si>
    <t>March 09, 2015 at 05:54PM</t>
  </si>
  <si>
    <t>Like it or hate it: your identity thru verification via the blockchain has a future.</t>
  </si>
  <si>
    <t>U want to board a plane, u want a rental car, us want in your house, u want anything that wants verification of who you are, your criminal background, and verified funds in escrow...your life will be easier and more secure opening doors faster than for those w traditional antiquated means of identification (drivers license and credit card). For an antiquated example, not so many people want to do business w an individual on ebay w 1 star or a bad history. Many are scared to do business on Craig's list out of fear of turning up dead. A voluntary blockchain identity verifies your character, biometrics, criminal history, as much proof as one wants verified. Like it or not... That's where we are headed. Stolen identities will eventually be a thing of the past.</t>
  </si>
  <si>
    <t>http://www.reddit.com/r/Bitcoin/comments/2yfhy2/like_it_or_hate_it_your_identity_thru/</t>
  </si>
  <si>
    <t>March 09, 2015 at 06:50PM</t>
  </si>
  <si>
    <t>Cointelegraph_news</t>
  </si>
  <si>
    <t>Utah Bitcoin Bill Passes Senate Reading, 2 Votes Away from Law</t>
  </si>
  <si>
    <t>http://cointelegraph.com/news/113649/utah-bitcoin-bill-passes-senate-reading</t>
  </si>
  <si>
    <t>http://www.reddit.com/r/Bitcoin/comments/2yfljf/utah_bitcoin_bill_passes_senate_reading_2_votes/</t>
  </si>
  <si>
    <t>March 09, 2015 at 06:48PM</t>
  </si>
  <si>
    <t>http://www.youtube.com/attribution_link?a=iY4Koxo7w7c&amp;u=%2Fwatch%3Fv%3DtqsFGLUqnis%26feature%3Dshare</t>
  </si>
  <si>
    <t>http://www.reddit.com/r/Bitcoin/comments/2yflef/bitcoin_world_digital_currency_gets_boost_from/</t>
  </si>
  <si>
    <t>March 09, 2015 at 06:42PM</t>
  </si>
  <si>
    <t>roosmaa</t>
  </si>
  <si>
    <t>BitMonthly: Automatically top up your Bitcoin wallet every month</t>
  </si>
  <si>
    <t>http://bitmonthly.com</t>
  </si>
  <si>
    <t>http://www.reddit.com/r/Bitcoin/comments/2yfkxp/bitmonthly_automatically_top_up_your_bitcoin/</t>
  </si>
  <si>
    <t>March 09, 2015 at 06:38PM</t>
  </si>
  <si>
    <t>Scotcoin to Debut Trading on Bitcoin 2.0 Platform NXT.org @ 10am 13/3/2015</t>
  </si>
  <si>
    <t>http://scotcoin.org</t>
  </si>
  <si>
    <t>http://www.reddit.com/r/Bitcoin/comments/2yfkpo/scotcoin_to_debut_trading_on_bitcoin_20_platform/</t>
  </si>
  <si>
    <t>March 09, 2015 at 06:37PM</t>
  </si>
  <si>
    <t>Taidiji</t>
  </si>
  <si>
    <t>Btcpoint looks like a gamechanger</t>
  </si>
  <si>
    <t>Note: The receiver hasn't collected the money yet but if everything goes well I am AMAZED.I needed to transfer 200 euros to someone in Spain, so I just tried Btcpoint (sent 20 euros to try)It took me maybe 10 seconds to send the money. No login, no registration, just have to receive a sms. They only charge a 1% fee. The person can collect the cash in an ATM near his place or work. 276 ATM in Barcelona where I needed to send the money.If these type of service exists in other countries, this is a serious game changer.</t>
  </si>
  <si>
    <t>http://www.reddit.com/r/Bitcoin/comments/2yfkmq/btcpoint_looks_like_a_gamechanger/</t>
  </si>
  <si>
    <t>March 09, 2015 at 06:35PM</t>
  </si>
  <si>
    <t>Satoshi Box is a place to sell writing, videos, other files per view for a nominal fee. This is a ive example of my autobiographical short story. It is a little graphic so not sure if NSFW.</t>
  </si>
  <si>
    <t>http://satoshibox.com/54fd842512fb6d99798b45ac</t>
  </si>
  <si>
    <t>http://www.reddit.com/r/Bitcoin/comments/2yfkir/satoshi_box_is_a_place_to_sell_writing_videos/</t>
  </si>
  <si>
    <t>March 09, 2015 at 06:51PM</t>
  </si>
  <si>
    <t>navprteam</t>
  </si>
  <si>
    <t>Navajocoin Asynchronous Encryption Technology To Be Released Today</t>
  </si>
  <si>
    <t>http://www.btcfeed.net/news/navajocoin-asynchronous-encryption-technology-released-today/</t>
  </si>
  <si>
    <t>http://www.reddit.com/r/Bitcoin/comments/2yfllx/navajocoin_asynchronous_encryption_technology_to/</t>
  </si>
  <si>
    <t>March 09, 2015 at 07:24PM</t>
  </si>
  <si>
    <t>Cryptome41</t>
  </si>
  <si>
    <t>The Mavericks of Crypto. Alleviate Losses from Bitcoin Price Declines - @LazyTVOfficial</t>
  </si>
  <si>
    <t>http://www.lazytv.com/cryptocurrency-mavericks-how-to-alleviate-losses-resulting-from-bitcoin-price-declines/</t>
  </si>
  <si>
    <t>http://www.reddit.com/r/Bitcoin/comments/2yfo20/the_mavericks_of_crypto_alleviate_losses_from/</t>
  </si>
  <si>
    <t>March 09, 2015 at 07:52PM</t>
  </si>
  <si>
    <t>Is The S&amp;amp;P 500 Bitcoin's Crystal Ball?</t>
  </si>
  <si>
    <t>http://www.forbes.com/sites/valleyvoices/2015/03/09/is-the-sp-500-bitcoins-crystal-ball/</t>
  </si>
  <si>
    <t>http://www.reddit.com/r/Bitcoin/comments/2yfqf7/is_the_sp_500_bitcoins_crystal_ball/</t>
  </si>
  <si>
    <t>Bitcoin “Hoarders” are not bad for Bitcoin, they are integral to its success | CoinPrices - Bitcoin News, Prices, Analysis</t>
  </si>
  <si>
    <t>https://www.coinprices.io/articles/bitcoin-hoarders-are-not-bad-for-bitcoin-they-are-integral-to-its-success</t>
  </si>
  <si>
    <t>http://www.reddit.com/r/Bitcoin/comments/2yfqdd/bitcoin_hoarders_are_not_bad_for_bitcoin_they_are/</t>
  </si>
  <si>
    <t>March 09, 2015 at 07:49PM</t>
  </si>
  <si>
    <t>unchained_btc</t>
  </si>
  <si>
    <t>Someone on linkedin shared this wallet comparison chart, what would you say?</t>
  </si>
  <si>
    <t>http://imgur.com/p7otA09</t>
  </si>
  <si>
    <t>http://www.reddit.com/r/Bitcoin/comments/2yfq4u/someone_on_linkedin_shared_this_wallet_comparison/</t>
  </si>
  <si>
    <t>March 09, 2015 at 07:40PM</t>
  </si>
  <si>
    <t>Coinprism</t>
  </si>
  <si>
    <t>You can now use Trezor with Coinprism</t>
  </si>
  <si>
    <t>http://blog.coinprism.com/2015/03/09/trezor-with-coinprism/</t>
  </si>
  <si>
    <t>http://www.reddit.com/r/Bitcoin/comments/2yfpce/you_can_now_use_trezor_with_coinprism/</t>
  </si>
  <si>
    <t>March 09, 2015 at 08:14PM</t>
  </si>
  <si>
    <t>aoeuaoeuaoeu</t>
  </si>
  <si>
    <t>Now with over 7575 cities, localbitcoins is growing to become the biggest international exchange</t>
  </si>
  <si>
    <t>https://localbitcoins.com/?ch=1eqe</t>
  </si>
  <si>
    <t>http://www.reddit.com/r/Bitcoin/comments/2yfses/now_with_over_7575_cities_localbitcoins_is/</t>
  </si>
  <si>
    <t>March 09, 2015 at 06:56PM</t>
  </si>
  <si>
    <t>https://www.cryptocoinsnews.com/financial-times-chances-bitcoin-making-now-zero</t>
  </si>
  <si>
    <t>http://www.reddit.com/r/Bitcoin/comments/2yfly3/financial_times_chances_of_bitcoin_making_it_are/</t>
  </si>
  <si>
    <t>March 09, 2015 at 08:04PM</t>
  </si>
  <si>
    <t>cgcardona</t>
  </si>
  <si>
    <t>Ross Ulbricht Calls for New Trial, Alleging Feds Hacked Tor</t>
  </si>
  <si>
    <t>http://www.wired.com/2015/03/ross-ulbricht-calls-new-trial-alleging-feds-hacked-tor/</t>
  </si>
  <si>
    <t>http://www.reddit.com/r/Bitcoin/comments/2yfri9/ross_ulbricht_calls_for_new_trial_alleging_feds/</t>
  </si>
  <si>
    <t>March 09, 2015 at 08:00PM</t>
  </si>
  <si>
    <t>OutCast3k</t>
  </si>
  <si>
    <t>Coinb.in adds qrcode scanning support!</t>
  </si>
  <si>
    <t>Hey /r/Bitcoin,You can now scan data from qrcodes directly onto the new transaction page (https://coinb.in/#newTransaction) using your phones camera or your computers web cam.More features and updates coming soon!Please feel free to donate to 1CWHWkTWaq1K5hevimJia3cyinQsrgXUvg to show your support</t>
  </si>
  <si>
    <t>http://www.reddit.com/r/Bitcoin/comments/2yfr26/coinbin_adds_qrcode_scanning_support/</t>
  </si>
  <si>
    <t>March 09, 2015 at 08:38PM</t>
  </si>
  <si>
    <t>3pence</t>
  </si>
  <si>
    <t>Share, Show and Learn Bitcoin Technicals on R/Coindev</t>
  </si>
  <si>
    <t>http://coindev.reddit.com</t>
  </si>
  <si>
    <t>http://www.reddit.com/r/Bitcoin/comments/2yfure/share_show_and_learn_bitcoin_technicals_on/</t>
  </si>
  <si>
    <t>March 09, 2015 at 08:33PM</t>
  </si>
  <si>
    <t>Greece now targets tax evaders! next step cyprus style!</t>
  </si>
  <si>
    <t>https://www.youtube.com/watch?v=9Ce9Z7sktWY</t>
  </si>
  <si>
    <t>http://www.reddit.com/r/Bitcoin/comments/2yfu7l/greece_now_targets_tax_evaders_next_step_cyprus/</t>
  </si>
  <si>
    <t>March 09, 2015 at 09:08PM</t>
  </si>
  <si>
    <t>Which Country is Leading the Bitcoin Revolution?</t>
  </si>
  <si>
    <t>http://www.newsbtc.com/2015/03/09/country-leading-bitcoin-revolution/</t>
  </si>
  <si>
    <t>http://www.reddit.com/r/Bitcoin/comments/2yfxrk/which_country_is_leading_the_bitcoin_revolution/</t>
  </si>
  <si>
    <t>March 09, 2015 at 09:21PM</t>
  </si>
  <si>
    <t>Opinion: Bitcoin May Be What Gets Us Real Net Neutrality | WIRED</t>
  </si>
  <si>
    <t>http://www.wired.com/2015/03/opinion-bitcoin-may-gets-us-real-net-neutrality/</t>
  </si>
  <si>
    <t>http://www.reddit.com/r/Bitcoin/comments/2yfz5c/opinion_bitcoin_may_be_what_gets_us_real_net/</t>
  </si>
  <si>
    <t>March 09, 2015 at 09:17PM</t>
  </si>
  <si>
    <t>Canadian Bitcoin users the federal government wants a secret CSIS bill that will allow them search and seizure if you are found funding terrorist financials.</t>
  </si>
  <si>
    <t>http://we.leadnow.ca/stopc51</t>
  </si>
  <si>
    <t>http://www.reddit.com/r/Bitcoin/comments/2yfyph/canadian_bitcoin_users_the_federal_government/</t>
  </si>
  <si>
    <t>March 09, 2015 at 09:16PM</t>
  </si>
  <si>
    <t>How To Earn Bitcoin Playing Fun Games</t>
  </si>
  <si>
    <t>http://cryptorials.io/earn-bitcoin-playing-fun-games-no-deposit-needed/</t>
  </si>
  <si>
    <t>http://www.reddit.com/r/Bitcoin/comments/2yfyjs/how_to_earn_bitcoin_playing_fun_games/</t>
  </si>
  <si>
    <t>March 09, 2015 at 09:15PM</t>
  </si>
  <si>
    <t>Fiat Currency</t>
  </si>
  <si>
    <t>https://imgur.com/BAA5Yce</t>
  </si>
  <si>
    <t>http://www.reddit.com/r/Bitcoin/comments/2yfygw/fiat_currency/</t>
  </si>
  <si>
    <t>March 09, 2015 at 09:14PM</t>
  </si>
  <si>
    <t>Factom + Tether Announce Collaboration</t>
  </si>
  <si>
    <t>http://blog.factom.org/post/113164492609/announcing-tether-factom-collaboration</t>
  </si>
  <si>
    <t>http://www.reddit.com/r/Bitcoin/comments/2yfyeh/factom_tether_announce_collaboration/</t>
  </si>
  <si>
    <t>March 09, 2015 at 09:53PM</t>
  </si>
  <si>
    <t>Why a Silk Road Retrial Is Necessary</t>
  </si>
  <si>
    <t>http://gizmodo.com/why-a-silk-road-retrial-is-necessary-1690275556?utm_campaign=socialflow_gizmodo_twitter&amp;utm_source=gizmodo_twitter&amp;utm_medium=socialflow</t>
  </si>
  <si>
    <t>http://www.reddit.com/r/Bitcoin/comments/2yg2lx/why_a_silk_road_retrial_is_necessary/</t>
  </si>
  <si>
    <t>March 09, 2015 at 09:46PM</t>
  </si>
  <si>
    <t>Five major misconceptions about cryptocurrency | Retail Customer Experience</t>
  </si>
  <si>
    <t>http://www.retailcustomerexperience.com/articles/five-major-misconceptions-about-cryptocurrency/</t>
  </si>
  <si>
    <t>http://www.reddit.com/r/Bitcoin/comments/2yg1tm/five_major_misconceptions_about_cryptocurrency/</t>
  </si>
  <si>
    <t>Anyone know of a way to compare multiple markets in one place?</t>
  </si>
  <si>
    <t>I'm looking for a site (or computer app) where you can see charts side-by-side comparing the different markets you choose. I'm sure theres one out there, right now i just have the different markets tabbed in my browser, and OkCoin in fullscreen on my other monitor. The charts also need a live feed/constant auto-update, with an option to see one minute intervals. I saw this guy on youtube, he was on this site where it had modular "blocks" that you could customize how you want to see the different markets, but I forgot what it was called.</t>
  </si>
  <si>
    <t>http://www.reddit.com/r/Bitcoin/comments/2yg1sx/anyone_know_of_a_way_to_compare_multiple_markets/</t>
  </si>
  <si>
    <t>March 09, 2015 at 09:41PM</t>
  </si>
  <si>
    <t>haqshenas</t>
  </si>
  <si>
    <t>Remember that 4 transactions is all it takes to identify a person. If you do 4 transactions on the blockchain with one address, your identity is pretty much known to the world.</t>
  </si>
  <si>
    <t>Link to the study.EDIT: I know that the study is not about bitcoin. But the issue is that knowing about 4 purchases is usually enough to identify a person. With bitcoin, this information is out in the open (if you reuse addresses).</t>
  </si>
  <si>
    <t>http://www.reddit.com/r/Bitcoin/comments/2yg1af/remember_that_4_transactions_is_all_it_takes_to/</t>
  </si>
  <si>
    <t>March 09, 2015 at 09:40PM</t>
  </si>
  <si>
    <t>Altcoins seem to be struggling across the board; is this the playing out of the prediction that most of them will die out within ~5 years?</t>
  </si>
  <si>
    <t>I can't find the original article predicting that most altcoins would die off within the next ~5 years (I thought it was Marc Andreessen but Google didn't turn up anything), but it was written early 2014. I was poking around Blockr.io and noticed all the alt-coin chains they track are down in price, as opposed to Bitcoin, which is the only one trending up.Screenshot comparison of various alts vs. BTC</t>
  </si>
  <si>
    <t>http://www.reddit.com/r/Bitcoin/comments/2yg15w/altcoins_seem_to_be_struggling_across_the_board/</t>
  </si>
  <si>
    <t>March 09, 2015 at 09:35PM</t>
  </si>
  <si>
    <t>sendaiboy</t>
  </si>
  <si>
    <t>Lamborghinis and Galactic Spaceships: Bitcoin Changes Everything</t>
  </si>
  <si>
    <t>http://lfb.org/lamborghinis-and-galactic-spaceships-bitcoin-changes-everything/</t>
  </si>
  <si>
    <t>http://www.reddit.com/r/Bitcoin/comments/2yg0n5/lamborghinis_and_galactic_spaceships_bitcoin/</t>
  </si>
  <si>
    <t>March 09, 2015 at 10:10PM</t>
  </si>
  <si>
    <t>manacaca</t>
  </si>
  <si>
    <t>Rapidgator pay btc ? or did I get trolled...</t>
  </si>
  <si>
    <t>http://imgur.com/ozwXIS3</t>
  </si>
  <si>
    <t>http://www.reddit.com/r/Bitcoin/comments/2yg4fs/rapidgator_pay_btc_or_did_i_get_trolled/</t>
  </si>
  <si>
    <t>March 09, 2015 at 10:04PM</t>
  </si>
  <si>
    <t>twoflags</t>
  </si>
  <si>
    <t>An “uncomfortable silence” set in to the audience as Madars Virza described all of the privacy issues confronting bitcoin at the MIT Bitcoin Expo this weekend.</t>
  </si>
  <si>
    <t>http://www.xbttrending.com/news/bitcoin-is-not-anonymous-blockchain-technology-and-the-privacy-problem</t>
  </si>
  <si>
    <t>http://www.reddit.com/r/Bitcoin/comments/2yg3up/an_uncomfortable_silence_set_in_to_the_audience/</t>
  </si>
  <si>
    <t>March 09, 2015 at 10:03PM</t>
  </si>
  <si>
    <t>Bayside Corp. Announces The Launch Of Vault 51 In Vietnam. A secure offline storage for Bitcoin.</t>
  </si>
  <si>
    <t>http://www.baystreet.ca/viewarticle.aspx?id=426658</t>
  </si>
  <si>
    <t>http://www.reddit.com/r/Bitcoin/comments/2yg3p9/bayside_corp_announces_the_launch_of_vault_51_in/</t>
  </si>
  <si>
    <t>March 09, 2015 at 09:55PM</t>
  </si>
  <si>
    <t>What if bitcoin was invented before www...</t>
  </si>
  <si>
    <t>Had some time today to think, and I started to wonder how different the world and the internet would be if bitcoin had been invented before the www. Its like bitcoin should've been invented first, and the internet and the online economy second. Makes me wonder how different things would have been online.... Would people give away porn, blog posts, and content for free if bitcoin existed 20 years ago? What about eBay, mp3 and social media.... Bit of ramble post, but I was wondering if anyone had thought about this or had an opinion.</t>
  </si>
  <si>
    <t>http://www.reddit.com/r/Bitcoin/comments/2yg2t4/what_if_bitcoin_was_invented_before_www/</t>
  </si>
  <si>
    <t>March 09, 2015 at 10:27PM</t>
  </si>
  <si>
    <t>We are deploying our new trading system with the safest ever cold wallet solution. we will finish it in 24-48 hours.</t>
  </si>
  <si>
    <t>https://twitter.com/btercom/status/574946304075264004</t>
  </si>
  <si>
    <t>http://www.reddit.com/r/Bitcoin/comments/2yg6ef/we_are_deploying_our_new_trading_system_with_the/</t>
  </si>
  <si>
    <t>A strategic card game that uses Counterparty assets and Bitcoin to track players and their card inventories.</t>
  </si>
  <si>
    <t>https://www.youtube.com/watch?v=o5ekZZlLvMw</t>
  </si>
  <si>
    <t>http://www.reddit.com/r/Bitcoin/comments/2yg6e3/a_strategic_card_game_that_uses_counterparty/</t>
  </si>
  <si>
    <t>March 09, 2015 at 10:20PM</t>
  </si>
  <si>
    <t>hank_kingsley</t>
  </si>
  <si>
    <t>Question about localbitcoins and sellers requiring ID</t>
  </si>
  <si>
    <t>So I'm on localbitcoins and I notice some people selling coins require you to send them a selfie with you holding government issued ID in the photo. I'm looking at a seller who has a lot of positive feedback. I'm noticing also a lot of other sellers doing this. How risky is something like this? What potentially could someone do with an image of your ID? And if this is very risky, why is this permitted, or at least common place? Does identity theft commonly occur through this means?</t>
  </si>
  <si>
    <t>http://www.reddit.com/r/Bitcoin/comments/2yg5lm/question_about_localbitcoins_and_sellers/</t>
  </si>
  <si>
    <t>March 09, 2015 at 10:52PM</t>
  </si>
  <si>
    <t>level_5_Metapod</t>
  </si>
  <si>
    <t>My consulting firm is doing an internal report on bitcoin (MBB)</t>
  </si>
  <si>
    <t>Not major news, but I found it interesting that there seems to be a general change in sentiment - they see it as more secure than traditional payment methods</t>
  </si>
  <si>
    <t>http://www.reddit.com/r/Bitcoin/comments/2yg9fq/my_consulting_firm_is_doing_an_internal_report_on/</t>
  </si>
  <si>
    <t>March 09, 2015 at 10:50PM</t>
  </si>
  <si>
    <t>tankerini</t>
  </si>
  <si>
    <t>Can you force a system to change if it doesn't want to? What is keeping someone from flooding the network with transactions and forcing either a block increase or new mechanisms for blacklisting?</t>
  </si>
  <si>
    <t>I am always looking for ways that bitcoin can fail and this one seems obvious from my limited understanding but I recognize my understanding is limited. Can someone explain to me what is standing in the way of someone with a lot of coins going rogue and forcing a change? Other than the obvious answer that they would be shooting themselves in the foot, what is stopping someone from flooding the network in an attempt to precipitate change?</t>
  </si>
  <si>
    <t>http://www.reddit.com/r/Bitcoin/comments/2yg970/can_you_force_a_system_to_change_if_it_doesnt/</t>
  </si>
  <si>
    <t>March 09, 2015 at 10:44PM</t>
  </si>
  <si>
    <t>Bitgold: Instant conversion of digital value to physical value.</t>
  </si>
  <si>
    <t>https://www.bitgold.com/</t>
  </si>
  <si>
    <t>http://www.reddit.com/r/Bitcoin/comments/2yg8h8/bitgold_instant_conversion_of_digital_value_to/</t>
  </si>
  <si>
    <t>March 09, 2015 at 10:43PM</t>
  </si>
  <si>
    <t>Cant send any bitcoins from Electrum. Please help</t>
  </si>
  <si>
    <t>http://i.imgur.com/vhAgrlX.pngIt used to work fine until it suddenly stopped sending transactions. I am worried. Help!</t>
  </si>
  <si>
    <t>http://www.reddit.com/r/Bitcoin/comments/2yg8dq/cant_send_any_bitcoins_from_electrum_please_help/</t>
  </si>
  <si>
    <t>March 09, 2015 at 10:36PM</t>
  </si>
  <si>
    <t>msfoamy</t>
  </si>
  <si>
    <t>Just setup my Shopify online store with Coinbase. Standing desks and Bitcoins... way of the future!</t>
  </si>
  <si>
    <t>http://erectordesk.com</t>
  </si>
  <si>
    <t>http://www.reddit.com/r/Bitcoin/comments/2yg7m2/just_setup_my_shopify_online_store_with_coinbase/</t>
  </si>
  <si>
    <t>March 09, 2015 at 10:35PM</t>
  </si>
  <si>
    <t>elli26</t>
  </si>
  <si>
    <t>Bitcoins for Greece as Parallel Currency [German]</t>
  </si>
  <si>
    <t>http://www.spiegel.de/wirtschaft/bitcoins-als-parallelwaehrung-fuer-griechenland-und-eurozone-a-1022529.html</t>
  </si>
  <si>
    <t>http://www.reddit.com/r/Bitcoin/comments/2yg7h1/bitcoins_for_greece_as_parallel_currency_german/</t>
  </si>
  <si>
    <t>March 09, 2015 at 11:00PM</t>
  </si>
  <si>
    <t>xbtle</t>
  </si>
  <si>
    <t>Bitcoin As a Hedge Against Economic Uncertainty (Op-Ed)</t>
  </si>
  <si>
    <t>http://cointelegraph.com/news/113654/bitcoin-as-a-hedge-against-economic-uncertainty</t>
  </si>
  <si>
    <t>http://www.reddit.com/r/Bitcoin/comments/2ygade/bitcoin_as_a_hedge_against_economic_uncertainty/</t>
  </si>
  <si>
    <t>March 09, 2015 at 11:15PM</t>
  </si>
  <si>
    <t>rhemisphere</t>
  </si>
  <si>
    <t>"Who creates these math problems and why do they need to be solved?"</t>
  </si>
  <si>
    <t>I've seen this question asked in other subreddits, and most recently in the torrent backdoor cryptominer that made it to the front page.I am still trying to grasp the mining process myself. As far as I understand it, the math problems are algorithms and cryptography that involve timestamps, proof-of-work, and hashing. They are designs of the system, hashing problems generated by the system that mining nodes must solve in order to verify and secure the bitcoin network. Without the proof-of-work and other concepts, you don't have network consensus which is essential to trustless decentralization, network security, and their associative traits.How can the question be best answered?</t>
  </si>
  <si>
    <t>http://www.reddit.com/r/Bitcoin/comments/2ygc95/who_creates_these_math_problems_and_why_do_they/</t>
  </si>
  <si>
    <t>March 09, 2015 at 11:06PM</t>
  </si>
  <si>
    <t>Princeton U. Bitcoin Class - Lecture 4</t>
  </si>
  <si>
    <t>https://www.youtube.com/watch?v=NKqHXoYZvMg</t>
  </si>
  <si>
    <t>http://www.reddit.com/r/Bitcoin/comments/2ygb6w/princeton_u_bitcoin_class_lecture_4/</t>
  </si>
  <si>
    <t>March 09, 2015 at 11:03PM</t>
  </si>
  <si>
    <t>Money &amp;amp; Tech: {Quandriga.CX, Bitcoin Investment Trust} Watch Full Video at MoneyandTech.com</t>
  </si>
  <si>
    <t>http://youtu.be/zUSA0yIN1RA</t>
  </si>
  <si>
    <t>http://www.reddit.com/r/Bitcoin/comments/2ygatq/money_tech_quandrigacx_bitcoin_investment_trust/</t>
  </si>
  <si>
    <t>March 09, 2015 at 11:02PM</t>
  </si>
  <si>
    <t>bpawnz</t>
  </si>
  <si>
    <t>Is it possible to run Dark Wallet in Firefox??</t>
  </si>
  <si>
    <t>On the darkwallet.is site it says the plugin is not compatible, however all over the web I catch articles saying it can be done but no clear guide on how to do it. I have installed the addon to load unpacked extensions in Firefox. Does anyone know if this is possible? Thanks!</t>
  </si>
  <si>
    <t>http://www.reddit.com/r/Bitcoin/comments/2ygaq7/is_it_possible_to_run_dark_wallet_in_firefox/</t>
  </si>
  <si>
    <t>March 09, 2015 at 11:40PM</t>
  </si>
  <si>
    <t>Feedthemcake</t>
  </si>
  <si>
    <t>Auction coins moving....</t>
  </si>
  <si>
    <t>https://blockchain.info/address/12pCPrWvudnefJCtXQUBcm9z2NogtC3Rix?filter=1So far in one lump sum of 50k</t>
  </si>
  <si>
    <t>http://www.reddit.com/r/Bitcoin/comments/2ygfd7/auction_coins_moving/</t>
  </si>
  <si>
    <t>March 09, 2015 at 11:37PM</t>
  </si>
  <si>
    <t>Bitmain - 20 mins ago, we received a very important intelligence...</t>
  </si>
  <si>
    <t>https://www.facebook.com/Bitmain/posts/859782150729679</t>
  </si>
  <si>
    <t>http://www.reddit.com/r/Bitcoin/comments/2ygexw/bitmain_20_mins_ago_we_received_a_very_important/</t>
  </si>
  <si>
    <t>March 10, 2015 at 12:02AM</t>
  </si>
  <si>
    <t>bigreddmachine</t>
  </si>
  <si>
    <t>I've been in bitcoin for over a year, but just made my first real world purchase...</t>
  </si>
  <si>
    <t>I first heard about Bitcoin thought Raspberry Pi forums, and figured I would take a look at what it was. At first I just saw it as a way to maybe make a couple bucks a day, but quickly realized the only way an average joe could do that was to dive into Altcoins. And so for the past year that's been nearly my entire involvement in the cryptocurrency world. More recently I've gotten involved in a few small projects related to Bitcoin. But today was the first time I ever actually used Bitcoin for anything other than trading.Today I bought a cup of coffee at a local coffee shop: https://insight.bitpay.com/tx/7386cc1db8ee243ed9a7214be0078f681599da97010f2f881b84d2db6343e7cdLet me just say, it was so incredibly easy. I was expecting it to have some hiccups, such as having to wait for a confirmation or having some issue with my wallet. I know I'm mostly preaching to the choir here, but all it involved was:Me: "Can I pay with Bitcoin?" Her: "Sure." spins payment system around (just like how they do their credit card purchases) Me: select tip amount, open wallet, scan QR code, hit send Screen, almost immediately: "Tx Received" (or something like that) Me: "Thanks!"All in less than 10 seconds, and the shop didn't have to pay any credit card fees.I wish I knew who their payment processor was, but I'm not familiar enough with what the various interfaces look like.Anyway, I wanted to share. If anyone here hasn't tried actually spending your Bitcoins, I recommend it.</t>
  </si>
  <si>
    <t>http://www.reddit.com/r/Bitcoin/comments/2ygido/ive_been_in_bitcoin_for_over_a_year_but_just_made/</t>
  </si>
  <si>
    <t>March 10, 2015 at 12:00AM</t>
  </si>
  <si>
    <t>Apparently the only way to attract women to Bitcoin is to talk about husbands, shopping, hair stylists and glasses of wine</t>
  </si>
  <si>
    <t>http://www.digitalcurrencycouncil.com/finance/heres-the-deal-with-bitcoin-ladies/</t>
  </si>
  <si>
    <t>http://www.reddit.com/r/Bitcoin/comments/2ygi4e/apparently_the_only_way_to_attract_women_to/</t>
  </si>
  <si>
    <t>March 09, 2015 at 11:57PM</t>
  </si>
  <si>
    <t>Forbes article suggesting now could be the time to buy</t>
  </si>
  <si>
    <t>http://www.forbes.com/sites/valleyvoices/2015/03/09/is-the-sp-500-bitcoins-crystal-ball/2/</t>
  </si>
  <si>
    <t>http://www.reddit.com/r/Bitcoin/comments/2yghm9/forbes_article_suggesting_now_could_be_the_time/</t>
  </si>
  <si>
    <t>March 10, 2015 at 12:44AM</t>
  </si>
  <si>
    <t>http://www.reddit.com/r/Bitcoin/comments/2ygnp2/the_mavericks_of_crypto_alleviate_losses_from/</t>
  </si>
  <si>
    <t>March 10, 2015 at 12:43AM</t>
  </si>
  <si>
    <t>SamGranger</t>
  </si>
  <si>
    <t>Going to Thailand for 2 months - bitcoin places to visit?</t>
  </si>
  <si>
    <t>So I'm going to Thailand for 2 months (leaving end of April) &amp; was wondering what places I should visit that accept bitcoins (food/accomodation/etc). I'm considering blogging/redditing about the places I visit for others that may follow while I'm on my quest.</t>
  </si>
  <si>
    <t>http://www.reddit.com/r/Bitcoin/comments/2ygnm8/going_to_thailand_for_2_months_bitcoin_places_to/</t>
  </si>
  <si>
    <t>March 10, 2015 at 12:41AM</t>
  </si>
  <si>
    <t>Tether + Factom Announce Collaboration</t>
  </si>
  <si>
    <t>https://bitcoinmagazine.com/19531/tether-factom-announce-collaboration/</t>
  </si>
  <si>
    <t>http://www.reddit.com/r/Bitcoin/comments/2ygndp/tether_factom_announce_collaboration/</t>
  </si>
  <si>
    <t>March 10, 2015 at 12:38AM</t>
  </si>
  <si>
    <t>BrianThePeruvian</t>
  </si>
  <si>
    <t>I'm thinking about mining bitcoins in Venezuela, where electricity is cheap. What ASIC should I use?</t>
  </si>
  <si>
    <t>Hi,I'm thinking about mining bitcoins in Venezuela, where the electricity cost = 1/30 than that of the US. My main concerns for now are:What ASIC should I buy? It should be a reliable vendor, one that delivers the machine on time (instead of doing it after months or even never)Are there any TRUSTABLE benchmarks on the internet about hashing speed for every ASIC, profitability depending on the device and electricity cost, etc?What software should I run on the ASIC? Does it come with the machine or should I get it somewhere else?Should I consider joining a pool one I have the ASIC(s), instead of going solo?Thanks in advace for any advice you may have for me!</t>
  </si>
  <si>
    <t>http://www.reddit.com/r/Bitcoin/comments/2ygmzt/im_thinking_about_mining_bitcoins_in_venezuela/</t>
  </si>
  <si>
    <t>March 10, 2015 at 12:32AM</t>
  </si>
  <si>
    <t>Logical007</t>
  </si>
  <si>
    <t>I'm tired of trying to help r/investing understand Bitcoin. Most of them think "it'll get replaced by something better."</t>
  </si>
  <si>
    <t>In the meantime, I'm making money in this market. Everyone says it'll be replaced by another alt but nobody tells me what this alt will offer which Bitcoin doesn't. Shakes head ;)M&amp;m</t>
  </si>
  <si>
    <t>http://www.reddit.com/r/Bitcoin/comments/2ygm6n/im_tired_of_trying_to_help_rinvesting_understand/</t>
  </si>
  <si>
    <t>March 10, 2015 at 12:30AM</t>
  </si>
  <si>
    <t>At what size does the blockchain become unsustainable for the normal volunteer to host a node?</t>
  </si>
  <si>
    <t>http://www.reddit.com/r/Bitcoin/comments/2yglw1/at_what_size_does_the_blockchain_become/</t>
  </si>
  <si>
    <t>March 10, 2015 at 12:22AM</t>
  </si>
  <si>
    <t>snugglemuffin3</t>
  </si>
  <si>
    <t>Women occupy only 6% of leadership positions in 53 largest digital currency companies</t>
  </si>
  <si>
    <t>http://www.digitalcurrencycouncil.com/professional/are-women-participating-in-the-digital-currency-revolution/</t>
  </si>
  <si>
    <t>http://www.reddit.com/r/Bitcoin/comments/2ygkzm/women_occupy_only_6_of_leadership_positions_in_53/</t>
  </si>
  <si>
    <t>Ragnarly</t>
  </si>
  <si>
    <t>Who can summarize the best combinations or use cases: Trezor, Electrum, Tails, Whonix, Armory, Tor, &amp;amp; Paper wallets.</t>
  </si>
  <si>
    <t>http://www.reddit.com/r/Bitcoin/comments/2ygkyd/who_can_summarize_the_best_combinations_or_use/</t>
  </si>
  <si>
    <t>March 10, 2015 at 12:21AM</t>
  </si>
  <si>
    <t>udecker</t>
  </si>
  <si>
    <t>Omni Wallet Desktop for Windows officially released</t>
  </si>
  <si>
    <t>http://blog.omni.foundation/2015/03/09/official-release-omni-wallet-desktop-for-windows/</t>
  </si>
  <si>
    <t>http://www.reddit.com/r/Bitcoin/comments/2ygkss/omni_wallet_desktop_for_windows_officially/</t>
  </si>
  <si>
    <t>March 10, 2015 at 12:17AM</t>
  </si>
  <si>
    <t>Battle78</t>
  </si>
  <si>
    <t>German Newspaper Site wants Bitcoin for Greece</t>
  </si>
  <si>
    <t>https://translate.google.com/translate?hl=de&amp;sl=de&amp;tl=en&amp;u=http%3A%2F%2Fwww.spiegel.de%2Fwirtschaft%2Fbitcoins-als-parallelwaehrung-fuer-griechenland-und-eurozone-a-1022529.html</t>
  </si>
  <si>
    <t>http://www.reddit.com/r/Bitcoin/comments/2ygk8x/german_newspaper_site_wants_bitcoin_for_greece/</t>
  </si>
  <si>
    <t>March 10, 2015 at 12:14AM</t>
  </si>
  <si>
    <t>FoxFacez</t>
  </si>
  <si>
    <t>I still have problems selling some bitcoins, please help me kind strangers</t>
  </si>
  <si>
    <t>Hi, i already made a post about this, and decided to go with coinbase. I sent them a bank payment but they "still can't see it" (it has been sent 6 days ago) and they said the name of the bank account must be the same as the one in the coinbase one so now i can't use their site.. Now, i like the bitcoin thing but for me playing with 3 bitcoins is too much (i'm pretty scared of the fluctuating price) so i would like to sell them.. I went to btc-e but damn that site looks really sketchy so i don't know if i want to use it.. I can receive any kind of payment really but the fees must be honest (not more than 2%). So, what kind of site should i use to sell them? (i'm from Italy if that matters). Thank you for your help!TL;DR : Coinbase can't accept my account, btc-e looks sketchy and i have to sell around 3 btc. What site should i use?</t>
  </si>
  <si>
    <t>http://www.reddit.com/r/Bitcoin/comments/2ygjw1/i_still_have_problems_selling_some_bitcoins/</t>
  </si>
  <si>
    <t>March 10, 2015 at 12:09AM</t>
  </si>
  <si>
    <t>Bitreserve and CNET founder Halsey Minor talks dot-commers, virtual currencies and the Bank of England's open-mindedness</t>
  </si>
  <si>
    <t>http://www.cityam.com/211064/biting-back</t>
  </si>
  <si>
    <t>http://www.reddit.com/r/Bitcoin/comments/2ygja1/bitreserve_and_cnet_founder_halsey_minor_talks/</t>
  </si>
  <si>
    <t>March 10, 2015 at 12:08AM</t>
  </si>
  <si>
    <t>A mobile payments app that secretly uses the blockchain and looks like a good competitor to applepay.</t>
  </si>
  <si>
    <t>http://youtu.be/0OaXuEa4RS4</t>
  </si>
  <si>
    <t>http://www.reddit.com/r/Bitcoin/comments/2ygj4y/a_mobile_payments_app_that_secretly_uses_the/</t>
  </si>
  <si>
    <t>March 10, 2015 at 12:03AM</t>
  </si>
  <si>
    <t>jani8x</t>
  </si>
  <si>
    <t>Bitcoin scarcity</t>
  </si>
  <si>
    <t>We all talk about how awesome Bitcoin is, secure, fast, can transact value 24/7 p2p etc. And it's all true.But I would argue it's scarcity on top of all that (made possible because of decentralisation), that makes Bitcoin so good and that we should explain to newcomers and why it is so important.Let me explain.If any random government would issue their own type of cryptocurrency called StateXYcoin, it would also be secure, fast and transactions would be possible 24/7 p2p as well.But as long as they would have a right to "mine" any desired amount of that coin it would instantly became invaluable.If I'm holding 1 BTC now, I know it will always be 1/21,000,000th of a total supply- thus worth something. But if I hold 1 stateXYcoin out of 100 of total supply, I might wake up next morning and own only a fraction of total supply than what I had a day ago, consequently that coin can buy me much less today then it did me yesterday. Just see euro depreciation, caused by printing.. oops by Quantitative easing - love that buzzword! My euros are worth less and less every second.</t>
  </si>
  <si>
    <t>http://www.reddit.com/r/Bitcoin/comments/2ygifu/bitcoin_scarcity/</t>
  </si>
  <si>
    <t>I first heard about Bitcoin through Raspberry Pi forums, and figured I would take a look at what it was. At first I just saw it as a way to maybe make a couple bucks a day, but quickly realized the only way an average joe could do that was to dive into Altcoins. And so for the past year that's been nearly my entire involvement in the cryptocurrency world. More recently I've gotten involved in a few small projects related to Bitcoin. But today was the first time I ever actually used Bitcoin for anything other than trading.Today I bought a cup of coffee at a local coffee shop: https://insight.bitpay.com/tx/7386cc1db8ee243ed9a7214be0078f681599da97010f2f881b84d2db6343e7cdLet me just say, it was so incredibly easy. I was expecting it to have some hiccups, such as having to wait for a confirmation or having some issue with my wallet. I know I'm mostly preaching to the choir here, but all it involved was:Me: "Can I pay with Bitcoin?"Her: "Sure." spins payment system around (just like how they do their credit card purchases)Me: select tip amount, open wallet, scan QR code, hit sendScreen, almost immediately: "Tx Received" (or something like that)Me: "Thanks!"All in less than 10 seconds, and the shop didn't have to pay any credit card fees.I wish I knew who their payment processor was, but I'm not familiar enough with what the various interfaces look like.Anyway, I wanted to share. If anyone here hasn't tried actually spending your Bitcoins, I recommend it.</t>
  </si>
  <si>
    <t>March 10, 2015 at 01:09AM</t>
  </si>
  <si>
    <t>altoz</t>
  </si>
  <si>
    <t>Scaling Bitcoin to Its First Billion Users and Beyond</t>
  </si>
  <si>
    <t>http://bitcoinism.liberty.me/2015/03/09/scaling-bitcoin-to-its-first-billion-users-and-beyond-2/</t>
  </si>
  <si>
    <t>http://www.reddit.com/r/Bitcoin/comments/2ygquq/scaling_bitcoin_to_its_first_billion_users_and/</t>
  </si>
  <si>
    <t>March 10, 2015 at 01:07AM</t>
  </si>
  <si>
    <t>Bitcoin up over 3,000% for the week on Wikipedia searches!</t>
  </si>
  <si>
    <t>https://tools.wmflabs.org/wikitrends/english-uptrends-this-week.html</t>
  </si>
  <si>
    <t>http://www.reddit.com/r/Bitcoin/comments/2ygqn9/bitcoin_up_over_3000_for_the_week_on_wikipedia/</t>
  </si>
  <si>
    <t>March 10, 2015 at 12:57AM</t>
  </si>
  <si>
    <t>How loyal are bitcoiners?</t>
  </si>
  <si>
    <t>I'm curious to see how many people on here would go down with the ship if let's say another altcoin dominates the marketcap and slowly swallows up bitcoin's value. Would any of you sell into it and please....truthful answers would be great.</t>
  </si>
  <si>
    <t>http://www.reddit.com/r/Bitcoin/comments/2ygpb0/how_loyal_are_bitcoiners/</t>
  </si>
  <si>
    <t>March 10, 2015 at 12:51AM</t>
  </si>
  <si>
    <t>eWallet - Trezor compatible hardware wallet just released</t>
  </si>
  <si>
    <t>https://www.blackarrowsoftware.com/store/ewallet.html</t>
  </si>
  <si>
    <t>http://www.reddit.com/r/Bitcoin/comments/2ygong/ewallet_trezor_compatible_hardware_wallet_just/</t>
  </si>
  <si>
    <t>March 10, 2015 at 12:48AM</t>
  </si>
  <si>
    <t>Bitcoin trust</t>
  </si>
  <si>
    <t>Does anyone know what day the second market trust will be listed and purchasable by non acredited investors? ?</t>
  </si>
  <si>
    <t>http://www.reddit.com/r/Bitcoin/comments/2ygo9u/bitcoin_trust/</t>
  </si>
  <si>
    <t>mjd0709</t>
  </si>
  <si>
    <t>Dissertation survey regarding Bitcoin</t>
  </si>
  <si>
    <t>I'm a final year student studying Finance and Business at the University of Portsmouth (In England).I need some respondents to a survey I made regarding why people have invested in Bitcoins and their opinions on certain aspects of Bitcoin.If anyone can spare a few minutes to help with my dissertation, that would be great!https://www.surveymonkey.com/s/9LQNSRN</t>
  </si>
  <si>
    <t>http://www.reddit.com/r/Bitcoin/comments/2ygo77/dissertation_survey_regarding_bitcoin/</t>
  </si>
  <si>
    <t>March 10, 2015 at 01:19AM</t>
  </si>
  <si>
    <t>btcluvr</t>
  </si>
  <si>
    <t>btc-e taking the lead on bitstamp in the moon race?</t>
  </si>
  <si>
    <t>i'm sure for many bitcoiners, this looks odd. while i'm writing this, BTC-E exchange is trading higher than bitstamp, which rarely happened in past. also, traders there seem to be buying up bitcoins. something big must be brewing. just saying.</t>
  </si>
  <si>
    <t>http://www.reddit.com/r/Bitcoin/comments/2ygs7f/btce_taking_the_lead_on_bitstamp_in_the_moon_race/</t>
  </si>
  <si>
    <t>March 10, 2015 at 01:17AM</t>
  </si>
  <si>
    <t>Researchers from Princeton and Stanford Announce New ECDSA Threshold Signature Scheme That Is Particularly Well-Suited for Securing Bitcoin Wallets</t>
  </si>
  <si>
    <t>https://bitcoinmagazine.com/19528/threshold-signatures-new-standard-wallet-security/</t>
  </si>
  <si>
    <t>http://www.reddit.com/r/Bitcoin/comments/2ygrxb/researchers_from_princeton_and_stanford_announce/</t>
  </si>
  <si>
    <t>March 10, 2015 at 01:11AM</t>
  </si>
  <si>
    <t>walletbuilders</t>
  </si>
  <si>
    <t>Create your own altcoin || WalletBuilders</t>
  </si>
  <si>
    <t>Our automated service allows you, to create your own altcoin.We offer the following features.Name and abbreviation of your choiceUnique Merkle hash and Genesis blockChange Address LetterChange logo and images and icons.You get Windows &amp; Linux QT WalletsYou also get the Linux Daemon &amp; SourceChange coin parameters to your likings.Node hosting for one month FREEPremineAlso config file and blockchain are saved in the correct location.All our PAID coins have a hardcoded DNSSeed with a working node. This will help inexperienced users, who never worked with config files.Website: http://www.walletbuilders.com Twitter: @walletbuildersLet me know if you have any questions.</t>
  </si>
  <si>
    <t>http://www.reddit.com/r/Bitcoin/comments/2ygr68/create_your_own_altcoin_walletbuilders/</t>
  </si>
  <si>
    <t>March 10, 2015 at 01:44AM</t>
  </si>
  <si>
    <t>JonisJon</t>
  </si>
  <si>
    <t>Coinbase and Compliance - a horror story</t>
  </si>
  <si>
    <t>After using Coinbase's merchant processing services for the last year, I received one of their standard "we need more compliance info from you" requests. Now its one thing to ask for compliance info (and I understand why Coinbase has to do this now) but its a whole different thing if your support staff trying to get the information is rude and unhelpful (all while trying to stick a compliance stick up your ass).The below is an email I just sent to coinbase's Brian armstrong and their support team detailing my issues that I think details the story well enough:"Brian, and anyone else in management at the Coinbase team, I feel a need to relay my recent displeasure with your service and staff.Some background: I have been using Coinbase as a service for well over a year, after being a personal user and referring many people to your service I started to use Coinbase for my merchant processing (because I liked you guys and was familiar with you). All of this went swimmingly and I always had great support from Coinbase until last week.Last week, your team contacted us about needing more compliance info (here is the support thread [link to thread redacted]) from us to keep our merchant processing services going. I went ahead and sent over all the info I thought was reasonable for what you needed + compliance info. Your staff was extremely rude in my opinion during this process, responding slow, being unhelpful via chat (“Erik” “Seth” and “Brock” specifically), avoiding any questions I asked, refusing to call me so I could clarify what they needed etc. I tried to go through all of this, supplying everything I was asked for, but I grew frustrated with your teams slow and unhelpful responses, as well as the total disregard for my business operations and privacy.I understand that in order to stay compliant there are many things you must ask for, I think some of the things that you ask for (such as now asking for the signed contact I have with a client, forcing me to break NDA) are considerably overreaching, but I tried to supply it all anyway until this recent point. My biggest complaint is not that you have to ask for the compliance info, I really understand you are being required to do this and don’t mind cooperating at all, but if you are going to have to do this to your customers you could at least be pleasant and helpful with your support instead of rude and completely unhelpful (even refusing to clarify things when more information is asked for). Perhaps provide a phone number for these cases or be willing to call clients so you can work through these issues professionally would help tremendously.After all this trouble, I started the same compliance process with Bitpay, they were helpful, responsive, and between the time that I was waiting for my last response from Coinbase (which was over 3 days) they got me fully verified and set up! If you offer this pitiful of support while sticking a compliance stick up your customers backside you will lose many more customers than just myself and my business.I still hold out slight hope that you guys can find a way to remedy my particular situation so I can one day continue to use your services, but for the time being I will be switching all of my business operations and merchant processing over to BitPay who has been so much more helpful. I also will no longer refer coinbase to new people/business’ getting into bitcoin and will instead refer BitPay and Circle as better companies.I am available if any of you want to call at any point and try to regain my respect…"TLDR; I supplied all the (over-reaching) compliance info that Coinbase asked for, they asked for even more info and starting asking for the personal contract details of one of my clients. In this time Bitpay got me fully setup (and I went through all of their compliance requirements which were not nearly as over-reaching)and I was able to take payment from a client before they even responded and told me they just wanted more info that they shouldn't even need and avoided answering my questions.</t>
  </si>
  <si>
    <t>http://www.reddit.com/r/Bitcoin/comments/2ygviz/coinbase_and_compliance_a_horror_story/</t>
  </si>
  <si>
    <t>March 10, 2015 at 01:37AM</t>
  </si>
  <si>
    <t>bjjkent</t>
  </si>
  <si>
    <t>Warning! this bitcoin address contains transactions which may be double spends. You should be extremely careful when trusting any transactions to or from this address.</t>
  </si>
  <si>
    <t>What does this mean in reference to:https://blockchain.info/address/1LdUHTEVxWJhrhKfy4H3VuYDnTHQVjsdBn</t>
  </si>
  <si>
    <t>http://www.reddit.com/r/Bitcoin/comments/2yguj4/warning_this_bitcoin_address_contains/</t>
  </si>
  <si>
    <t>March 10, 2015 at 01:33AM</t>
  </si>
  <si>
    <t>mpickering321</t>
  </si>
  <si>
    <t>Wanting to get into Bitcoin</t>
  </si>
  <si>
    <t>I'm wanting to get into bitcoin, especially mining. I was looking at the AntMiner S5. I was wanting to know, is it really worth it? Can I really make a few hundred per year just by buying this box and plugging it in? Also, I know I can (somehow) spend the bitcoin, but how could I also convert some to USD to spend either as paypal or cash? Thanks and sorry if it doesn't make much sense, I'm really new to bitcoin but I want to try getting into it.</t>
  </si>
  <si>
    <t>http://www.reddit.com/r/Bitcoin/comments/2ygu06/wanting_to_get_into_bitcoin/</t>
  </si>
  <si>
    <t>March 10, 2015 at 01:30AM</t>
  </si>
  <si>
    <t>BKAtty99217</t>
  </si>
  <si>
    <t>Bitcoin Network Traffic Jam: Over 6,250 unconfirmed txs, and only 6 blocks in 90 minutes</t>
  </si>
  <si>
    <t>https://blockchain.info/unconfirmed-transactions</t>
  </si>
  <si>
    <t>http://www.reddit.com/r/Bitcoin/comments/2ygtjy/bitcoin_network_traffic_jam_over_6250_unconfirmed/</t>
  </si>
  <si>
    <t>March 10, 2015 at 02:00AM</t>
  </si>
  <si>
    <t>Justin Maxwell of Tibdit answers questions about tibdit.com on Decentral Talk Live (decentral.tv)</t>
  </si>
  <si>
    <t>https://www.youtube.com/edit?o=U&amp;video_id=NyhOokBb23s</t>
  </si>
  <si>
    <t>http://www.reddit.com/r/Bitcoin/comments/2ygxu5/justin_maxwell_of_tibdit_answers_questions_about/</t>
  </si>
  <si>
    <t>March 10, 2015 at 01:56AM</t>
  </si>
  <si>
    <t>desktopballer</t>
  </si>
  <si>
    <t>Help with Bitcoins</t>
  </si>
  <si>
    <t>I am looking to buy some Bit coins and would like to know exactly how to do it and what is the best website to purchase online. Any information would be helpful. Thanks</t>
  </si>
  <si>
    <t>http://www.reddit.com/r/Bitcoin/comments/2ygx8v/help_with_bitcoins/</t>
  </si>
  <si>
    <t>March 10, 2015 at 01:54AM</t>
  </si>
  <si>
    <t>Cross-Border Commerce Can Ride Blockchain Rails</t>
  </si>
  <si>
    <t>http://www.forbes.com/sites/tomgroenfeldt/2015/03/09/cross-border-commerce-can-ride-block-chain-rails/</t>
  </si>
  <si>
    <t>http://www.reddit.com/r/Bitcoin/comments/2ygwyv/crossborder_commerce_can_ride_blockchain_rails/</t>
  </si>
  <si>
    <t>March 10, 2015 at 02:20AM</t>
  </si>
  <si>
    <t>So far about 50/50 bitcoiners would dump their coins into another blockchain if bitcoin's marketcap were to be dethroned by another competitor.</t>
  </si>
  <si>
    <t>http://www.reddit.com/r/Bitcoin/comments/2yh0jf/so_far_about_5050_bitcoiners_would_dump_their/</t>
  </si>
  <si>
    <t>March 10, 2015 at 02:19AM</t>
  </si>
  <si>
    <t>robschwab</t>
  </si>
  <si>
    <t>Electrum 2.0 Off sync double spends? What happens</t>
  </si>
  <si>
    <t>Alright, I sign and broadcast a transaction, for some reason electrum doesn't register being out of sync doesn't show latest transaction.So what happens to the coins now that I can sign another transactions for the total of all the coins, including those promised in the previous transaction?Is there a return address? lost forever sort of thing, right?</t>
  </si>
  <si>
    <t>http://www.reddit.com/r/Bitcoin/comments/2yh0ie/electrum_20_off_sync_double_spends_what_happens/</t>
  </si>
  <si>
    <t>March 10, 2015 at 02:10AM</t>
  </si>
  <si>
    <t>HeIsMyPossum</t>
  </si>
  <si>
    <t>Would it be possible to house other people's mining equipment if I were to get free electricity?</t>
  </si>
  <si>
    <t>One of the most difficult cost for people to mine bitcoin is the cost of electricity. That much is obvious.However, I may be renting from a couple of places that include electricity (although I'm sure there will be a cap on it to prevent abuse). However, if I could utilize excess electricity up to the cap, I may be able to cut down the cost rather drastically.Now the tough part is that I don't have a ton of capital that I would be willing to invest in new miners, and I've heard they can be an absolute nightmare (Butterfly Labs anyone?).So I guess the question is this: Is there any sort of market for leasing equipment? As in I would run your miner for X% of bitcoins mined per month? I could get the necessary insurance to protect against natural disasters, theft, etc.I know this is a little bit of a shaky area in terms of trusting people, but would an arrangement like this work?</t>
  </si>
  <si>
    <t>http://www.reddit.com/r/Bitcoin/comments/2ygz82/would_it_be_possible_to_house_other_peoples/</t>
  </si>
  <si>
    <t>2 factor? What's that?</t>
  </si>
  <si>
    <t>Interesting story about a phonecall I just had, it's not 100% Bitcoin related so if that bothers you jump out now. It is however 2 factor auth and general security related.Basically I just had a hell of a time trying to setup 2 factor authentication on a big brand stock trading website.They have the oddest process where you enter in your 6 digit code after your password in the password field rather than a separate text box. Frankly despite getting it working I'm not entirely convinced their implementation works correctly.Anyways in order to get it working I had to phone their tech support. I explained my situation clearly and the (very polite) man on the other end had absolutely no idea what I was talking about. He even had me talk through how to access 2 factor in their settings page. He left me on hold for 5 minutes while he spoke with his colleagues.Eventually he got back to me after having a crash course in 2 factor authentication among his workmates. It was pretty clear he had never dealt with another user using 2 factor authentication. He told me as much, he said it was "very rare" for anyone to use it. This is on a premier trading platform (which is otherwise very good in my limited experience).I find it shocking that even now 2 factor authentication is so ill spread that even tech support individuals are unaware of it... even when its in the platform they support!We've got a long way to go to make security user friendly enough for the average user it seems. Perhaps Bitcoin can be a trend setter here forcing better security adoption among users or perhaps someone smart enough can come up with a rock solid security that is "idiot proof". That'd be a killer app if you ask me.BONUS PSA: If you don't have 2 factor setup on every single online account you have where money passes through (including your email!) than please go set it up for your own good. Trust me you'll rest easier afterwards.</t>
  </si>
  <si>
    <t>http://www.reddit.com/r/Bitcoin/comments/2ygz60/2_factor_whats_that/</t>
  </si>
  <si>
    <t>March 10, 2015 at 02:07AM</t>
  </si>
  <si>
    <t>Bitcoin Foundation’s Development Focus Shows Results</t>
  </si>
  <si>
    <t>https://bitcoinmagazine.com/19538/bitcoin-foundations-development-focus-shows-results/</t>
  </si>
  <si>
    <t>http://www.reddit.com/r/Bitcoin/comments/2ygyr3/bitcoin_foundations_development_focus_shows/</t>
  </si>
  <si>
    <t>March 10, 2015 at 02:41AM</t>
  </si>
  <si>
    <t>‘Rescue Op’: ECB kicks off ‘quantitative easing’ bond buying</t>
  </si>
  <si>
    <t>http://youtu.be/9jaX9PlrP4U</t>
  </si>
  <si>
    <t>http://www.reddit.com/r/Bitcoin/comments/2yh3kx/rescue_op_ecb_kicks_off_quantitative_easing_bond/</t>
  </si>
  <si>
    <t>March 10, 2015 at 02:37AM</t>
  </si>
  <si>
    <t>Anyone mind giving me a link to the U.S. Marshals BTC stash?</t>
  </si>
  <si>
    <t>http://www.reddit.com/r/Bitcoin/comments/2yh358/anyone_mind_giving_me_a_link_to_the_us_marshals/</t>
  </si>
  <si>
    <t>March 10, 2015 at 02:30AM</t>
  </si>
  <si>
    <t>American Banker: Why Bitcoin 'Stinks' for Money Laundering</t>
  </si>
  <si>
    <t>http://www.americanbanker.com/video/why-bitcoin-stinks-for-money-laundering-1073158-1.html</t>
  </si>
  <si>
    <t>http://www.reddit.com/r/Bitcoin/comments/2yh23b/american_banker_why_bitcoin_stinks_for_money/</t>
  </si>
  <si>
    <t>March 10, 2015 at 02:28AM</t>
  </si>
  <si>
    <t>Canadian Coin Index</t>
  </si>
  <si>
    <t>https://www.cbix.ca/trades</t>
  </si>
  <si>
    <t>http://www.reddit.com/r/Bitcoin/comments/2yh1ro/canadian_coin_index/</t>
  </si>
  <si>
    <t>Bitcoin Price Indexes</t>
  </si>
  <si>
    <t>http://bit-post.com/players/bitcoin-price-index-overview-4450</t>
  </si>
  <si>
    <t>http://www.reddit.com/r/Bitcoin/comments/2yh1qd/bitcoin_price_indexes/</t>
  </si>
  <si>
    <t>March 10, 2015 at 02:27AM</t>
  </si>
  <si>
    <t>cavirtex selling coin $90.00 below market in CAD</t>
  </si>
  <si>
    <t>https://www.cavirtex.com/orderbook</t>
  </si>
  <si>
    <t>http://www.reddit.com/r/Bitcoin/comments/2yh1l0/cavirtex_selling_coin_9000_below_market_in_cad/</t>
  </si>
  <si>
    <t>March 10, 2015 at 02:56AM</t>
  </si>
  <si>
    <t>UnlimitedCellular</t>
  </si>
  <si>
    <t>We are Unlimited Cellular and we are now accepting bitcoin:</t>
  </si>
  <si>
    <t>Hi, bitcoin community! We are finally on the bitcoin bandwagon. If you are ever in need of a cell phone case or tablet accessories, we are your people. Keep your mobile wallets safe and fashionable. https://www.unlimitedcellular.com</t>
  </si>
  <si>
    <t>http://www.reddit.com/r/Bitcoin/comments/2yh5sg/we_are_unlimited_cellular_and_we_are_now/</t>
  </si>
  <si>
    <t>March 10, 2015 at 02:49AM</t>
  </si>
  <si>
    <t>ELI5: Question Re Anonymizing Bitcoin</t>
  </si>
  <si>
    <t>I'm no crypto-wizard, and am wondering if there's a way to anonymize via the duct tape &amp; WD-40 method below. I ask strictly out of academic, theoretical curiosity of course.I have two 2.2.0 copies of Mycelium. One on my current phone (#1) for day to day spending.Another freshly installed on a previous phone (#2). No transactions on that one. No BTC balance.I send one, or both, of the wallets some dust, (e.g. from Circle), to generate a new, unused address.I meet Slim Shady in the Starbuck's parking lot. I give Slim $300 cash. Slim moves that amount of bitcoin to one of my wallets. Slim and I part ways.Now I want to purchase something anonymously.Is there a way to juggle between the wallets to anonymize the purchase? If so, which phone, #1 or #2, should be used? If so, can this process be repeated by uninstalling Mycelium from phone #2 and reinstalling?</t>
  </si>
  <si>
    <t>http://www.reddit.com/r/Bitcoin/comments/2yh4tm/eli5_question_re_anonymizing_bitcoin/</t>
  </si>
  <si>
    <t>March 10, 2015 at 02:47AM</t>
  </si>
  <si>
    <t>Bitcoin Africa Conference</t>
  </si>
  <si>
    <t>http://bitcoinconference.co.za/</t>
  </si>
  <si>
    <t>http://www.reddit.com/r/Bitcoin/comments/2yh4gx/bitcoin_africa_conference/</t>
  </si>
  <si>
    <t>March 10, 2015 at 02:44AM</t>
  </si>
  <si>
    <t>shayanbahal</t>
  </si>
  <si>
    <t>1 BTC reward for a solution to recover bitcoins</t>
  </si>
  <si>
    <t>I have this mSata (http://imgur.com/QQb5DFb) that has suddenly stopped working and I had bitcoind running on it with some bitcoins (on Ubuntu). Now I've tried connecting it directly, via an adaptor to SATA and also USB, none of them seem to be working, it is not recognized as a usb device nor anything else. On the mSata the blue LED is turned on when it's connected (http://imgur.com/E4UmJt6)Help me out to recover these bitcoins and I'll send you 1 bitcoin right away.</t>
  </si>
  <si>
    <t>http://www.reddit.com/r/Bitcoin/comments/2yh43e/1_btc_reward_for_a_solution_to_recover_bitcoins/</t>
  </si>
  <si>
    <t>March 10, 2015 at 03:13AM</t>
  </si>
  <si>
    <t>boostkey</t>
  </si>
  <si>
    <t>Bitcoin Social Network ZapChain Launches On-Chain Tipping</t>
  </si>
  <si>
    <t>http://www.coindesk.com/bitcoin-social-network-zapchain-launches-micropayments-tool/</t>
  </si>
  <si>
    <t>http://www.reddit.com/r/Bitcoin/comments/2yh86z/bitcoin_social_network_zapchain_launches_onchain/</t>
  </si>
  <si>
    <t>March 10, 2015 at 03:12AM</t>
  </si>
  <si>
    <t>Blocknet, Bitnation and Horizon Form An Agreement</t>
  </si>
  <si>
    <t>http://thecoinfront.com/blocknet-bitnation-and-horizon-form-an-agreement/</t>
  </si>
  <si>
    <t>http://www.reddit.com/r/Bitcoin/comments/2yh7z5/blocknet_bitnation_and_horizon_form_an_agreement/</t>
  </si>
  <si>
    <t>March 10, 2015 at 03:11AM</t>
  </si>
  <si>
    <t>Why are miners going to accept 20mb blocks when they already internally cap blocks at lower than 1mb?</t>
  </si>
  <si>
    <t>Even though there is a hard cap of 1mb it has appeared for a long time that if you watch blocks from certain pools that internally several pools have capped their blocks at 250kb or 750kb. Numbers lower than 1000kb that is the maximum.When gavin gives us 20mb blocks how will that change anything if mining pools have already rejected 1mb blocks in practice?</t>
  </si>
  <si>
    <t>http://www.reddit.com/r/Bitcoin/comments/2yh7rs/why_are_miners_going_to_accept_20mb_blocks_when/</t>
  </si>
  <si>
    <t>March 10, 2015 at 03:08AM</t>
  </si>
  <si>
    <t>zbik89</t>
  </si>
  <si>
    <t>Satoshi Nakamoto III is already done!</t>
  </si>
  <si>
    <t>http://www.michalcander.pl/dziela/</t>
  </si>
  <si>
    <t>http://www.reddit.com/r/Bitcoin/comments/2yh7fe/satoshi_nakamoto_iii_is_already_done/</t>
  </si>
  <si>
    <t>March 10, 2015 at 03:05AM</t>
  </si>
  <si>
    <t>If you could ask the senior staff of Bitwage one question, what would it be?</t>
  </si>
  <si>
    <t>Just curious.</t>
  </si>
  <si>
    <t>http://www.reddit.com/r/Bitcoin/comments/2yh6z6/if_you_could_ask_the_senior_staff_of_bitwage_one/</t>
  </si>
  <si>
    <t>March 10, 2015 at 03:01AM</t>
  </si>
  <si>
    <t>Is your BTC Wallet Signing Secure? Use this Python Script to Find Out!</t>
  </si>
  <si>
    <t>http://honeybadgerofmoney.com/2015/03/09/btc-address-python-check/</t>
  </si>
  <si>
    <t>http://www.reddit.com/r/Bitcoin/comments/2yh6gk/is_your_btc_wallet_signing_secure_use_this_python/</t>
  </si>
  <si>
    <t>March 10, 2015 at 03:33AM</t>
  </si>
  <si>
    <t>FrancisPouliot</t>
  </si>
  <si>
    <t>Presentation on "The Economics of Safecoin" at the Bitcoin Embassy (video)</t>
  </si>
  <si>
    <t>https://www.youtube.com/watch?v=YAi2ia94SNQ</t>
  </si>
  <si>
    <t>http://www.reddit.com/r/Bitcoin/comments/2yhazn/presentation_on_the_economics_of_safecoin_at_the/</t>
  </si>
  <si>
    <t>March 10, 2015 at 03:52AM</t>
  </si>
  <si>
    <t>It's awesome to see my sister integrate magic bitcoin wallets into her latest paintings. I shared one a few days ago, but here's one more that I really like.</t>
  </si>
  <si>
    <t>http://imgjar.com/g/b2q1d4kppg#1</t>
  </si>
  <si>
    <t>http://www.reddit.com/r/Bitcoin/comments/2yhdjc/its_awesome_to_see_my_sister_integrate_magic/</t>
  </si>
  <si>
    <t>March 10, 2015 at 03:38AM</t>
  </si>
  <si>
    <t>Utah's Bitcoin Bill is Close to Being Voted Into LAW</t>
  </si>
  <si>
    <t>http://www.btcfeed.net/news/utahs-bitcoin-bill-close-voted-law/</t>
  </si>
  <si>
    <t>http://www.reddit.com/r/Bitcoin/comments/2yhbiv/utahs_bitcoin_bill_is_close_to_being_voted_into/</t>
  </si>
  <si>
    <t>March 10, 2015 at 03:36AM</t>
  </si>
  <si>
    <t>Brokerages allowing Bitcoin Investment Trust (GBTC) trading...</t>
  </si>
  <si>
    <t>As we wait for Bitcoin Investment Trust (GBTC) to go live in the USA, I have begun checking which brokerages will allow customers to trade it.Here's what I have, so far:ETrade : yesFidelity : noOptionsXpress : noScottrade : maybeTDAmeritrade : yesJust because a brokerage has a snapshot page for GBTC does not mean that its risk managers will let you trade it.Contact any brokerage firm that you plan to open an account with, or transfer your account to, to confirm the above. This information comes from customer support representatives, and I make no warranties on its accuracy.I'll edit as I learn more.</t>
  </si>
  <si>
    <t>http://www.reddit.com/r/Bitcoin/comments/2yhbcv/brokerages_allowing_bitcoin_investment_trust_gbtc/</t>
  </si>
  <si>
    <t>March 10, 2015 at 03:34AM</t>
  </si>
  <si>
    <t>orpel</t>
  </si>
  <si>
    <t>So did everyone in the US who files their own taxes see an option to declare bitcoin profits?</t>
  </si>
  <si>
    <t>I'm not from the US so I have no idea if it;s state level or whatever. Just trying to get an idea of how many people might have been introduced to bitcoin because of this over the last couple weeks/months.</t>
  </si>
  <si>
    <t>http://www.reddit.com/r/Bitcoin/comments/2yhb70/so_did_everyone_in_the_us_who_files_their_own/</t>
  </si>
  <si>
    <t>March 10, 2015 at 04:09AM</t>
  </si>
  <si>
    <t>Bitcoin startups aim to improve Africa's cross-border payments</t>
  </si>
  <si>
    <t>http://www.pcadvisor.co.uk/news/internet/3600985/bitcoin-startups-aim-to-improve-africas-cross-border-payments/</t>
  </si>
  <si>
    <t>http://www.reddit.com/r/Bitcoin/comments/2yhfwc/bitcoin_startups_aim_to_improve_africas/</t>
  </si>
  <si>
    <t>March 10, 2015 at 04:01AM</t>
  </si>
  <si>
    <t>http://i.imgur.com/37qABGA.jpg?1</t>
  </si>
  <si>
    <t>http://www.reddit.com/r/Bitcoin/comments/2yheop/its_awesome_to_see_my_sister_integrate_magic/</t>
  </si>
  <si>
    <t>March 10, 2015 at 03:59AM</t>
  </si>
  <si>
    <t>true-asset</t>
  </si>
  <si>
    <t>Bitcoin supply inflation is currently ~10%, but in 5 years it will be &amp;lt;1%, Hang tight!</t>
  </si>
  <si>
    <t>Graph of Bitcoin Inflation vs. Timehttp://www.mattwhitlock.com/Bitcoin%20Inflation%20logarithmic.pdf5 years is really not that long, bitcoin is already 6 years old and it still feels fresh.</t>
  </si>
  <si>
    <t>http://www.reddit.com/r/Bitcoin/comments/2yhegv/bitcoin_supply_inflation_is_currently_10_but_in_5/</t>
  </si>
  <si>
    <t>March 10, 2015 at 04:17AM</t>
  </si>
  <si>
    <t>Lets say everyone pays with bitcoin using their smartphone, but what if the thing runs out of battery?</t>
  </si>
  <si>
    <t>Doesn't this make bitcoin not being available 24/7?</t>
  </si>
  <si>
    <t>http://www.reddit.com/r/Bitcoin/comments/2yhgyq/lets_say_everyone_pays_with_bitcoin_using_their/</t>
  </si>
  <si>
    <t>March 10, 2015 at 04:14AM</t>
  </si>
  <si>
    <t>I'm back :)</t>
  </si>
  <si>
    <t>http://www.reddit.com/r/Bitcoin/comments/2yhglc/im_back/</t>
  </si>
  <si>
    <t>March 10, 2015 at 04:24AM</t>
  </si>
  <si>
    <t>Chuck536</t>
  </si>
  <si>
    <t>Bitcoin to Betfair - Trading, its all the same. Build a sustainable strategy and minimize risk.. Video post</t>
  </si>
  <si>
    <t>http://caanberry.com/betfair-strategy-build-trading-bank-little-risk/</t>
  </si>
  <si>
    <t>http://www.reddit.com/r/Bitcoin/comments/2yhhy8/bitcoin_to_betfair_trading_its_all_the_same_build/</t>
  </si>
  <si>
    <t>March 10, 2015 at 04:51AM</t>
  </si>
  <si>
    <t>prolo659</t>
  </si>
  <si>
    <t>How are pictures sent through the blockchain?</t>
  </si>
  <si>
    <t>I read an article about a Nelson Mandela picture being stored in the blockchain by using fake addresses.. would love to hear an explanation of how this works</t>
  </si>
  <si>
    <t>http://www.reddit.com/r/Bitcoin/comments/2yhliv/how_are_pictures_sent_through_the_blockchain/</t>
  </si>
  <si>
    <t>March 10, 2015 at 04:49AM</t>
  </si>
  <si>
    <t>zrzerbzbh</t>
  </si>
  <si>
    <t>Bitmain Looks To Make Bitcoin Cloud Mining Profitable Again</t>
  </si>
  <si>
    <t>http://www.miningpool.co.uk/bitmain-looks-make-bitcoin-cloud-mining-profitable/</t>
  </si>
  <si>
    <t>http://www.reddit.com/r/Bitcoin/comments/2yhl8f/bitmain_looks_to_make_bitcoin_cloud_mining/</t>
  </si>
  <si>
    <t>March 10, 2015 at 05:22AM</t>
  </si>
  <si>
    <t>Looks like Fidelity IS ready to go with Bitcoin ETF trading!</t>
  </si>
  <si>
    <t>http://i.imgur.com/RsRBHN6.png</t>
  </si>
  <si>
    <t>http://www.reddit.com/r/Bitcoin/comments/2yhpqz/looks_like_fidelity_is_ready_to_go_with_bitcoin/</t>
  </si>
  <si>
    <t>March 10, 2015 at 05:20AM</t>
  </si>
  <si>
    <t>The Church of the Flying Spaghetti Monster should take donations from Bitcoin and build the biggest Spaghetti Monster temple in Hollywood.</t>
  </si>
  <si>
    <t>You know it's time for this.</t>
  </si>
  <si>
    <t>http://www.reddit.com/r/Bitcoin/comments/2yhpk6/the_church_of_the_flying_spaghetti_monster_should/</t>
  </si>
  <si>
    <t>March 10, 2015 at 05:31AM</t>
  </si>
  <si>
    <t>Drifting price - YouTube Video</t>
  </si>
  <si>
    <t>https://www.youtube.com/watch?v=AphNZNeUiks</t>
  </si>
  <si>
    <t>http://www.reddit.com/r/Bitcoin/comments/2yhr1e/drifting_price_youtube_video/</t>
  </si>
  <si>
    <t>March 10, 2015 at 05:52AM</t>
  </si>
  <si>
    <t>bitbitcoins</t>
  </si>
  <si>
    <t>[Giveaway] The Best Faucet of the World - Claim every 5 minutes!!!</t>
  </si>
  <si>
    <t>https://cryptocointalk.com/topic/33080-giveaway-the-best-faucet-of-the-world-claim-every-5-minutes/</t>
  </si>
  <si>
    <t>http://www.reddit.com/r/Bitcoin/comments/2yhtxo/giveaway_the_best_faucet_of_the_world_claim_every/</t>
  </si>
  <si>
    <t>March 10, 2015 at 05:43AM</t>
  </si>
  <si>
    <t>satoshibet_admin</t>
  </si>
  <si>
    <t>We've got another BIG WIN on SatoshiBet! ur player doubled his money in less than an hour!</t>
  </si>
  <si>
    <t>https://blockchain.info/tx/769d8d45767becf691efef7b366a2ddcc708333ca26a0c9755bd7caa5c48dc13</t>
  </si>
  <si>
    <t>http://www.reddit.com/r/Bitcoin/comments/2yhsna/weve_got_another_big_win_on_satoshibet_ur_player/</t>
  </si>
  <si>
    <t>March 10, 2015 at 05:41AM</t>
  </si>
  <si>
    <t>MIT Bitcoin Expo Day 2</t>
  </si>
  <si>
    <t>http://youtu.be/96ULlHhia_Q</t>
  </si>
  <si>
    <t>http://www.reddit.com/r/Bitcoin/comments/2yhsfv/mit_bitcoin_expo_day_2/</t>
  </si>
  <si>
    <t>March 10, 2015 at 06:11AM</t>
  </si>
  <si>
    <t>Frankeh</t>
  </si>
  <si>
    <t>The Buttcoin Hotline voicemails are here! Listen to them now!</t>
  </si>
  <si>
    <t>https://soundcloud.com/butt-coin/sets/buttcoin-voicemail</t>
  </si>
  <si>
    <t>http://www.reddit.com/r/Bitcoin/comments/2yhwhr/the_buttcoin_hotline_voicemails_are_here_listen/</t>
  </si>
  <si>
    <t>March 10, 2015 at 05:57AM</t>
  </si>
  <si>
    <t>Nooku</t>
  </si>
  <si>
    <t>OK</t>
  </si>
  <si>
    <t>OK is one of the most used English words in the world.100 years ago, when the soldiers were counting the casualties they would write how many soldiers died that day. On a good day, it was Zero Kills, written as 0K.Some people started to read these documents as OK.That's where this famous work comes from.So OKCoin actually means zero kill coin and that doesn't make any sense to me.</t>
  </si>
  <si>
    <t>http://www.reddit.com/r/Bitcoin/comments/2yhulq/ok/</t>
  </si>
  <si>
    <t>March 10, 2015 at 06:24AM</t>
  </si>
  <si>
    <t>Electrum Wallet File Question</t>
  </si>
  <si>
    <t>I've been having issues opening my wallet file when I put it on my flash drive and I think it's because the file type is changing (for whatever reason). I use a mac and when I click get info on the file its "kind" is a Unix Executable File. I'm not sure why it's changing to this type of file but is there anyway i can change it to a file readable by electrum if I add text at the end of the file name or any another way? It looks like it's originally being saved as a TextEdit Document which works fine on electrum. It's when I move it, it changes... I think.</t>
  </si>
  <si>
    <t>http://www.reddit.com/r/Bitcoin/comments/2yhy6e/electrum_wallet_file_question/</t>
  </si>
  <si>
    <t>March 10, 2015 at 06:23AM</t>
  </si>
  <si>
    <t>$142,448.33: What You Need to Earn to Buy a Home in San Francisco | News Fix</t>
  </si>
  <si>
    <t>http://ww2.kqed.org/news/2015/03/09/you-need-to-earn-142000-dollars-to-buy-a-home-in-san-francisco</t>
  </si>
  <si>
    <t>http://www.reddit.com/r/Bitcoin/comments/2yhy4y/14244833_what_you_need_to_earn_to_buy_a_home_in/</t>
  </si>
  <si>
    <t>March 10, 2015 at 06:19AM</t>
  </si>
  <si>
    <t>nubiansufi</t>
  </si>
  <si>
    <t>Need 20BTC to start Venice Beach Sufi Ministry For the Homeless today</t>
  </si>
  <si>
    <t>Give 20BTC to:18nTF55Sz3UARHFS2zX3GSG4gaAp9NBUT4, help the RealBlackMessiah move from STL to Cali begin His Venice Beach Sufi Ministry Now! https://www.youtube.com/watch?v=8QD84yMulIk https://www.youtube.com/watch?v=HBUL6ytCgx4Venice Beach Sufi Ministry Donation Bitcoin Address:18nTF55Sz3UARHFS2zX3GSG4gaAp9NBUT4</t>
  </si>
  <si>
    <t>http://www.reddit.com/r/Bitcoin/comments/2yhxiu/need_20btc_to_start_venice_beach_sufi_ministry/</t>
  </si>
  <si>
    <t>March 10, 2015 at 06:42AM</t>
  </si>
  <si>
    <t>AdamtoZ</t>
  </si>
  <si>
    <t>Trying to commit a robbery on stolen twitter account via Bitcoin. (x-post from /r/Trap)</t>
  </si>
  <si>
    <t>http://i.imgur.com/uxpU8HR.png</t>
  </si>
  <si>
    <t>http://www.reddit.com/r/Bitcoin/comments/2yi0gx/trying_to_commit_a_robbery_on_stolen_twitter/</t>
  </si>
  <si>
    <t>March 10, 2015 at 06:41AM</t>
  </si>
  <si>
    <t>jintao2</t>
  </si>
  <si>
    <t>Mavericks of Crypto – Hedging vs BTC losses</t>
  </si>
  <si>
    <t>http://www.reddit.com/r/Bitcoin/comments/2yi0fa/mavericks_of_crypto_hedging_vs_btc_losses/</t>
  </si>
  <si>
    <t>March 10, 2015 at 06:38AM</t>
  </si>
  <si>
    <t>minastirith1</t>
  </si>
  <si>
    <t>Convincing eBay buyers to pay via BTC - 20% off</t>
  </si>
  <si>
    <t>Hi I'd like some advice on the following situation:I sell high value items on eBay. I would like to accept bitcoins as payment for my ebay transactions. I am sick to death of PayPal and their ridiculous fees and policies.What would be the easiest way to convince buyers to pay me via bitcoin instead of PayPal?I would be willing to give them up to a 20% discount on my listing price if they chose to pay via bitcoins. eg. $1000 listing or final sold price would be $800 using bitcoin.I know this is a massive incentive. However the problem is I still feel there may be reluctance in taking this offer up due to them not being familiar with bitcoins.Is there an absolute beginners step by step guide somewhere I can link them that explains the payment process? All the way from them buying BTC with fiat to paying me with their account?Also is there a way to use escrow to help them feel more secure?Any answers much appreciated.</t>
  </si>
  <si>
    <t>http://www.reddit.com/r/Bitcoin/comments/2yhzzl/convincing_ebay_buyers_to_pay_via_btc_20_off/</t>
  </si>
  <si>
    <t>March 10, 2015 at 06:31AM</t>
  </si>
  <si>
    <t>Draspur</t>
  </si>
  <si>
    <t>Replacements for coindl?</t>
  </si>
  <si>
    <t>So it looks like https://www.coindl.com/ is dead. I'm wondering if there are any alternatives?</t>
  </si>
  <si>
    <t>http://www.reddit.com/r/Bitcoin/comments/2yhz2y/replacements_for_coindl/</t>
  </si>
  <si>
    <t>March 10, 2015 at 06:28AM</t>
  </si>
  <si>
    <t>bit_merc</t>
  </si>
  <si>
    <t>bit-o'-coin day approaches</t>
  </si>
  <si>
    <t>http://imgur.com/S8Yp4tp</t>
  </si>
  <si>
    <t>http://www.reddit.com/r/Bitcoin/comments/2yhyp9/bitocoin_day_approaches/</t>
  </si>
  <si>
    <t>March 10, 2015 at 06:57AM</t>
  </si>
  <si>
    <t>VisibleButt</t>
  </si>
  <si>
    <t>Should hacking bitcoin be illegal?</t>
  </si>
  <si>
    <t>First off, let me state that I'm a staunch libertarian. I think that the US government is way too big and needs to be downsized considerably.As a libertarian, when I first heard about bitcoin I was immediately attracted to it. For the first time ever, it allowed people to invest in an asset that had a maximum fixed amount. With bitcoin, you can literally be your own bank.Now, I've been accumulating bitcoin for a while and in my opinion, it should be legal to hack bitcoin. Satoshi didn't look to the nanny state when creating bitcoin and a true bitizen should not look to the nanny state if he allows himself to become a victim of hacking.Libertarians believe in survival of the fittest and you shouldn't be running to the police if you can't figure out how to secure your own bitcoin.I'd be curious to know what this board thinks about whether it should be illegal to hack bitcoin. I think making hacking bitcoin illegal goes against libertarian principles. What say you?</t>
  </si>
  <si>
    <t>http://www.reddit.com/r/Bitcoin/comments/2yi2bd/should_hacking_bitcoin_be_illegal/</t>
  </si>
  <si>
    <t>March 10, 2015 at 06:55AM</t>
  </si>
  <si>
    <t>lunar725</t>
  </si>
  <si>
    <t>new page on PayPal mentions new Bitcoin integration</t>
  </si>
  <si>
    <t>http://i.imgur.com/A1iGvXI.jpg</t>
  </si>
  <si>
    <t>http://www.reddit.com/r/Bitcoin/comments/2yi22k/new_page_on_paypal_mentions_new_bitcoin/</t>
  </si>
  <si>
    <t>March 10, 2015 at 06:51AM</t>
  </si>
  <si>
    <t>jim152</t>
  </si>
  <si>
    <t>Bitcoin news</t>
  </si>
  <si>
    <t>http://www.bitcoinaliens.com/</t>
  </si>
  <si>
    <t>http://www.reddit.com/r/Bitcoin/comments/2yi1n8/bitcoin_news/</t>
  </si>
  <si>
    <t>March 10, 2015 at 06:44AM</t>
  </si>
  <si>
    <t>ergofobe</t>
  </si>
  <si>
    <t>Give thanks to the Buttcoiners!</t>
  </si>
  <si>
    <t>We should be thanking the Buttcoiners for using faulty logic to point out areas that Bitcoin novices might be confused. They (the trolls, not the novices) may have bad intentions when posting, but it would be easy for a novice to get the wrong idea. So rather than falling into troll-traps, we should rationally and calmly respond to their posts and use this as a way to explain to novices all the ways that the trolls are wrong, and how Bitcoin actually solves many of the problems they highlight.And every once in awhile a Buttcoiner makes a valid point, so we need to accept that as well and address these issues in Bitcoin when possible.</t>
  </si>
  <si>
    <t>http://www.reddit.com/r/Bitcoin/comments/2yi0qf/give_thanks_to_the_buttcoiners/</t>
  </si>
  <si>
    <t>June 09, 2015 at 09:22PM</t>
  </si>
  <si>
    <t>BTC247news</t>
  </si>
  <si>
    <t>‘Bitcoin Gambling Guide’ has Over 400 Bitcoin Gambling Platform Reviews</t>
  </si>
  <si>
    <t>http://bitcoinprbuzz.com/bitcoin-gambling-guide-pushes-ahead-with-over-400-bitcoin-gambling-platform-reviews/</t>
  </si>
  <si>
    <t>http://www.reddit.com/r/Bitcoin/comments/395yej/bitcoin_gambling_guide_has_over_400_bitcoin/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</si>
</sst>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ift.tt/1Asep6u" TargetMode="External"/><Relationship Id="rId391" Type="http://schemas.openxmlformats.org/officeDocument/2006/relationships/hyperlink" Target="http://ift.tt/1AseoiZ" TargetMode="External"/><Relationship Id="rId390" Type="http://schemas.openxmlformats.org/officeDocument/2006/relationships/hyperlink" Target="http://ift.tt/1EAwaqH" TargetMode="External"/><Relationship Id="rId2180" Type="http://schemas.openxmlformats.org/officeDocument/2006/relationships/hyperlink" Target="http://www.newsbtc.com/2015/03/06/bitcoin-price-technical-analysis-632015-gearing/" TargetMode="External"/><Relationship Id="rId2181" Type="http://schemas.openxmlformats.org/officeDocument/2006/relationships/hyperlink" Target="http://www.reddit.com/r/Bitcoin/comments/2y4xel/bitcoin_price_technical_analysis_for_632015/" TargetMode="External"/><Relationship Id="rId2182" Type="http://schemas.openxmlformats.org/officeDocument/2006/relationships/hyperlink" Target="http://www.reddit.com/r/Bitcoin/comments/2y4we6/guys_can_anyone_explain_adresses_to_me/" TargetMode="External"/><Relationship Id="rId2183" Type="http://schemas.openxmlformats.org/officeDocument/2006/relationships/hyperlink" Target="http://www.reddit.com/r/Bitcoin/comments/2y4vzn/rindiedev_had_an_idea_and_im_thinking_bitcoin/" TargetMode="External"/><Relationship Id="rId385" Type="http://schemas.openxmlformats.org/officeDocument/2006/relationships/hyperlink" Target="http://ift.tt/1aHxZHk" TargetMode="External"/><Relationship Id="rId2184" Type="http://schemas.openxmlformats.org/officeDocument/2006/relationships/hyperlink" Target="https://bip32jp.github.io/english/" TargetMode="External"/><Relationship Id="rId384" Type="http://schemas.openxmlformats.org/officeDocument/2006/relationships/hyperlink" Target="http://ift.tt/1FKJAP2" TargetMode="External"/><Relationship Id="rId2185" Type="http://schemas.openxmlformats.org/officeDocument/2006/relationships/hyperlink" Target="http://www.reddit.com/r/Bitcoin/comments/2y4yqv/just_added_mousekeyboard_input_gathering_for/" TargetMode="External"/><Relationship Id="rId383" Type="http://schemas.openxmlformats.org/officeDocument/2006/relationships/hyperlink" Target="http://ift.tt/1AKNckj" TargetMode="External"/><Relationship Id="rId2186" Type="http://schemas.openxmlformats.org/officeDocument/2006/relationships/hyperlink" Target="http://www.newsbtc.com/2015/03/06/utorrent-garbage-app-turns-bitcoin-miner/" TargetMode="External"/><Relationship Id="rId382" Type="http://schemas.openxmlformats.org/officeDocument/2006/relationships/hyperlink" Target="http://ift.tt/1FKJDdF" TargetMode="External"/><Relationship Id="rId2187" Type="http://schemas.openxmlformats.org/officeDocument/2006/relationships/hyperlink" Target="http://www.reddit.com/r/Bitcoin/comments/2y5126/utorrent_garbage_app_turns_out_to_be_a_bitcoin/" TargetMode="External"/><Relationship Id="rId389" Type="http://schemas.openxmlformats.org/officeDocument/2006/relationships/hyperlink" Target="http://ift.tt/1AKRCHU" TargetMode="External"/><Relationship Id="rId2188" Type="http://schemas.openxmlformats.org/officeDocument/2006/relationships/hyperlink" Target="https://bitcoinmagazine.com/19497/andreas-m-antonopoulos-keynote-bitcoin-future-payments-event-mars/" TargetMode="External"/><Relationship Id="rId388" Type="http://schemas.openxmlformats.org/officeDocument/2006/relationships/hyperlink" Target="http://ift.tt/1AKS2hz" TargetMode="External"/><Relationship Id="rId2189" Type="http://schemas.openxmlformats.org/officeDocument/2006/relationships/hyperlink" Target="http://www.reddit.com/r/Bitcoin/comments/2y50b0/andreas_m_antonopoulos_to_keynote_bitcoin_and_the/" TargetMode="External"/><Relationship Id="rId387" Type="http://schemas.openxmlformats.org/officeDocument/2006/relationships/hyperlink" Target="http://ift.tt/1AKRFU0" TargetMode="External"/><Relationship Id="rId386" Type="http://schemas.openxmlformats.org/officeDocument/2006/relationships/hyperlink" Target="http://ift.tt/1M0jvQ3" TargetMode="External"/><Relationship Id="rId381" Type="http://schemas.openxmlformats.org/officeDocument/2006/relationships/hyperlink" Target="http://ift.tt/1zQ8ucz" TargetMode="External"/><Relationship Id="rId380" Type="http://schemas.openxmlformats.org/officeDocument/2006/relationships/hyperlink" Target="http://ift.tt/1wEvwBK" TargetMode="External"/><Relationship Id="rId379" Type="http://schemas.openxmlformats.org/officeDocument/2006/relationships/hyperlink" Target="http://ift.tt/1AkPMJ4" TargetMode="External"/><Relationship Id="rId2170" Type="http://schemas.openxmlformats.org/officeDocument/2006/relationships/hyperlink" Target="http://pallthayer.dyndns.org/soundslikemoney/" TargetMode="External"/><Relationship Id="rId2171" Type="http://schemas.openxmlformats.org/officeDocument/2006/relationships/hyperlink" Target="http://www.reddit.com/r/Bitcoin/comments/2y4t42/bitcoin_art_what_do_bitcoin_transactions_sound/" TargetMode="External"/><Relationship Id="rId2172" Type="http://schemas.openxmlformats.org/officeDocument/2006/relationships/hyperlink" Target="http://www.nytimes.com/2015/03/06/business/dealbook/us-auction-suggests-lingering-interest-in-bitcoin.html?_r=0" TargetMode="External"/><Relationship Id="rId374" Type="http://schemas.openxmlformats.org/officeDocument/2006/relationships/hyperlink" Target="http://ift.tt/18cLwEV" TargetMode="External"/><Relationship Id="rId2173" Type="http://schemas.openxmlformats.org/officeDocument/2006/relationships/hyperlink" Target="http://www.reddit.com/r/Bitcoin/comments/2y4vmi/us_auction_suggests_lingering_interest_in_bitcoin/" TargetMode="External"/><Relationship Id="rId373" Type="http://schemas.openxmlformats.org/officeDocument/2006/relationships/hyperlink" Target="http://ift.tt/18cLvkn" TargetMode="External"/><Relationship Id="rId2174" Type="http://schemas.openxmlformats.org/officeDocument/2006/relationships/hyperlink" Target="http://www.newsbtc.com/2015/03/06/clef-enhanced-2fa-security/" TargetMode="External"/><Relationship Id="rId372" Type="http://schemas.openxmlformats.org/officeDocument/2006/relationships/hyperlink" Target="http://ift.tt/1DGo8e4" TargetMode="External"/><Relationship Id="rId2175" Type="http://schemas.openxmlformats.org/officeDocument/2006/relationships/hyperlink" Target="http://www.reddit.com/r/Bitcoin/comments/2y4ux6/clef_enhanced_2fa_security_inspired_by_bitcoin/" TargetMode="External"/><Relationship Id="rId371" Type="http://schemas.openxmlformats.org/officeDocument/2006/relationships/hyperlink" Target="http://ift.tt/1zv951W" TargetMode="External"/><Relationship Id="rId2176" Type="http://schemas.openxmlformats.org/officeDocument/2006/relationships/hyperlink" Target="http://www.engadget.com/2015/03/05/wankband-solo-sex-gadget-charger/" TargetMode="External"/><Relationship Id="rId378" Type="http://schemas.openxmlformats.org/officeDocument/2006/relationships/hyperlink" Target="http://ift.tt/1E72dzs" TargetMode="External"/><Relationship Id="rId2177" Type="http://schemas.openxmlformats.org/officeDocument/2006/relationships/hyperlink" Target="http://www.reddit.com/r/Bitcoin/comments/2y4xuz/if_only_one_could_mine_bitcoins_with_one_of_these/" TargetMode="External"/><Relationship Id="rId377" Type="http://schemas.openxmlformats.org/officeDocument/2006/relationships/hyperlink" Target="http://ift.tt/1zQ70yO" TargetMode="External"/><Relationship Id="rId2178" Type="http://schemas.openxmlformats.org/officeDocument/2006/relationships/hyperlink" Target="https://www.eventbrite.com/e/bitcoin-enforcement-and-the-crackdown-on-cybercrimes-tickets-15931520607" TargetMode="External"/><Relationship Id="rId376" Type="http://schemas.openxmlformats.org/officeDocument/2006/relationships/hyperlink" Target="http://ift.tt/1AKH4Zw" TargetMode="External"/><Relationship Id="rId2179" Type="http://schemas.openxmlformats.org/officeDocument/2006/relationships/hyperlink" Target="http://www.reddit.com/r/Bitcoin/comments/2y4xi9/bitcoin_enforcement_event_in_new_york_with_silk/" TargetMode="External"/><Relationship Id="rId375" Type="http://schemas.openxmlformats.org/officeDocument/2006/relationships/hyperlink" Target="http://ift.tt/18cRAwY" TargetMode="External"/><Relationship Id="rId2190" Type="http://schemas.openxmlformats.org/officeDocument/2006/relationships/hyperlink" Target="http://insidebitcoins.com/news/brian-fabian-crain-outlines-kamikaze-attack-on-bitcoin/30609" TargetMode="External"/><Relationship Id="rId2191" Type="http://schemas.openxmlformats.org/officeDocument/2006/relationships/hyperlink" Target="http://www.reddit.com/r/Bitcoin/comments/2y534p/brian_fabian_crain_outlines_kamikaze_attack_on/" TargetMode="External"/><Relationship Id="rId2192" Type="http://schemas.openxmlformats.org/officeDocument/2006/relationships/hyperlink" Target="http://cointelegraph.it/news/113628/blizzard-crea-la-sua-moneta-digitale-per-world-of-warcraft-ma-ancora-non-accetta-bitcoin" TargetMode="External"/><Relationship Id="rId2193" Type="http://schemas.openxmlformats.org/officeDocument/2006/relationships/hyperlink" Target="http://www.reddit.com/r/Bitcoin/comments/2y532s/blizzard_crea_la_sua_moneta_digitale_per_world_of/" TargetMode="External"/><Relationship Id="rId2194" Type="http://schemas.openxmlformats.org/officeDocument/2006/relationships/hyperlink" Target="http://www.reddit.com/r/Bitcoin/comments/2y532q/finally_a_website_where_you_can_buy_bitcoins_by/" TargetMode="External"/><Relationship Id="rId396" Type="http://schemas.openxmlformats.org/officeDocument/2006/relationships/hyperlink" Target="http://ift.tt/1K4gVea" TargetMode="External"/><Relationship Id="rId2195" Type="http://schemas.openxmlformats.org/officeDocument/2006/relationships/hyperlink" Target="https://letstalkbitcoin.com/blog/post/a-chinese-lawyers-thoughts-on-crypto" TargetMode="External"/><Relationship Id="rId395" Type="http://schemas.openxmlformats.org/officeDocument/2006/relationships/hyperlink" Target="http://ift.tt/1K4gXmq" TargetMode="External"/><Relationship Id="rId2196" Type="http://schemas.openxmlformats.org/officeDocument/2006/relationships/hyperlink" Target="http://www.reddit.com/r/Bitcoin/comments/2y52u0/a_chinese_lawyers_thoughts_on_bitcoincrypto/" TargetMode="External"/><Relationship Id="rId394" Type="http://schemas.openxmlformats.org/officeDocument/2006/relationships/hyperlink" Target="http://ift.tt/1E78xqL" TargetMode="External"/><Relationship Id="rId2197" Type="http://schemas.openxmlformats.org/officeDocument/2006/relationships/hyperlink" Target="http://i.imgur.com/TR4YP0D.jpg" TargetMode="External"/><Relationship Id="rId393" Type="http://schemas.openxmlformats.org/officeDocument/2006/relationships/hyperlink" Target="http://ift.tt/1AsepmX" TargetMode="External"/><Relationship Id="rId2198" Type="http://schemas.openxmlformats.org/officeDocument/2006/relationships/hyperlink" Target="http://www.reddit.com/r/Bitcoin/comments/2y55uc/plotted_13m_bitcoin_txns_found_some_interesting/" TargetMode="External"/><Relationship Id="rId2199" Type="http://schemas.openxmlformats.org/officeDocument/2006/relationships/hyperlink" Target="http://motherboard.vice.com/read/the-guy-who-ruined-dogecoin" TargetMode="External"/><Relationship Id="rId399" Type="http://schemas.openxmlformats.org/officeDocument/2006/relationships/hyperlink" Target="http://ift.tt/1aHItX0" TargetMode="External"/><Relationship Id="rId398" Type="http://schemas.openxmlformats.org/officeDocument/2006/relationships/hyperlink" Target="http://ift.tt/1K4gVeg" TargetMode="External"/><Relationship Id="rId397" Type="http://schemas.openxmlformats.org/officeDocument/2006/relationships/hyperlink" Target="http://ift.tt/1K41gM0" TargetMode="External"/><Relationship Id="rId1730" Type="http://schemas.openxmlformats.org/officeDocument/2006/relationships/hyperlink" Target="http://www.reddit.com/r/Bitcoin/comments/2y03pz/how_is_eggminercom_able_to_pay_it_users_it_gives/" TargetMode="External"/><Relationship Id="rId1731" Type="http://schemas.openxmlformats.org/officeDocument/2006/relationships/hyperlink" Target="http://www.reddit.com/r/Bitcoin/comments/2y059b/trying_to_understand_the_rationality_behind/" TargetMode="External"/><Relationship Id="rId1732" Type="http://schemas.openxmlformats.org/officeDocument/2006/relationships/hyperlink" Target="http://www.reddit.com/r/Bitcoin/comments/2y04ws/to_all_android_app_developers_a_request_from/" TargetMode="External"/><Relationship Id="rId1733" Type="http://schemas.openxmlformats.org/officeDocument/2006/relationships/hyperlink" Target="http://www.reddit.com/r/Bitcoin/comments/2y04tr/dream_said_304/" TargetMode="External"/><Relationship Id="rId1734" Type="http://schemas.openxmlformats.org/officeDocument/2006/relationships/hyperlink" Target="https://play.google.com/store/apps/details?id=com.coinjar.android.touch" TargetMode="External"/><Relationship Id="rId1735" Type="http://schemas.openxmlformats.org/officeDocument/2006/relationships/hyperlink" Target="http://www.reddit.com/r/Bitcoin/comments/2y062o/just_got_poked_by_asher_tan_coinjar_touch_is_live/" TargetMode="External"/><Relationship Id="rId1736" Type="http://schemas.openxmlformats.org/officeDocument/2006/relationships/hyperlink" Target="https://www.youtube.com/watch?v=9a9tSL_4NeI" TargetMode="External"/><Relationship Id="rId1737" Type="http://schemas.openxmlformats.org/officeDocument/2006/relationships/hyperlink" Target="http://www.reddit.com/r/Bitcoin/comments/2y05zt/james_angel_georgetown_university_on_government/" TargetMode="External"/><Relationship Id="rId1738" Type="http://schemas.openxmlformats.org/officeDocument/2006/relationships/hyperlink" Target="https://vimeo.com/121256817" TargetMode="External"/><Relationship Id="rId1739" Type="http://schemas.openxmlformats.org/officeDocument/2006/relationships/hyperlink" Target="http://www.reddit.com/r/Bitcoin/comments/2y07mu/chris_dixon_andreessen_horowitz_discusses/" TargetMode="External"/><Relationship Id="rId1720" Type="http://schemas.openxmlformats.org/officeDocument/2006/relationships/hyperlink" Target="https://blockchain.info/block/000000000000000007942dc5d7c5303f893d9f5d0d159cc60db93d372ef3ac24" TargetMode="External"/><Relationship Id="rId1721" Type="http://schemas.openxmlformats.org/officeDocument/2006/relationships/hyperlink" Target="http://www.reddit.com/r/Bitcoin/comments/2xztmq/talk_about_cheap_000024_transaction_fee/" TargetMode="External"/><Relationship Id="rId1722" Type="http://schemas.openxmlformats.org/officeDocument/2006/relationships/hyperlink" Target="http://www.netflix.com/WiMovie/70289294?trkid=222336&amp;movieid=70289294" TargetMode="External"/><Relationship Id="rId1723" Type="http://schemas.openxmlformats.org/officeDocument/2006/relationships/hyperlink" Target="http://www.reddit.com/r/Bitcoin/comments/2xzup0/federal_reserve_documentary_money_for_nothing/" TargetMode="External"/><Relationship Id="rId1724" Type="http://schemas.openxmlformats.org/officeDocument/2006/relationships/hyperlink" Target="http://www.lawgives.net/blog/should-you-report-bitcoin-on-your-tax-returns?utm_campaign=Bitcoin&amp;utm_content=12757350&amp;utm_medium=social&amp;utm_source=facebook" TargetMode="External"/><Relationship Id="rId1725" Type="http://schemas.openxmlformats.org/officeDocument/2006/relationships/hyperlink" Target="http://www.reddit.com/r/Bitcoin/comments/2xzwjo/reporting_bitcoin_on_your_taxes/" TargetMode="External"/><Relationship Id="rId1726" Type="http://schemas.openxmlformats.org/officeDocument/2006/relationships/hyperlink" Target="http://www.reddit.com/r/Bitcoin/comments/2y00jt/reliability_of_using_virwox_to_buy_bitcoin/" TargetMode="External"/><Relationship Id="rId1727" Type="http://schemas.openxmlformats.org/officeDocument/2006/relationships/hyperlink" Target="http://wrte.io/howitworks" TargetMode="External"/><Relationship Id="rId1728" Type="http://schemas.openxmlformats.org/officeDocument/2006/relationships/hyperlink" Target="http://www.reddit.com/r/Bitcoin/comments/2y025z/wrteio_charge_for_each_email_you_get/" TargetMode="External"/><Relationship Id="rId1729" Type="http://schemas.openxmlformats.org/officeDocument/2006/relationships/hyperlink" Target="http://eggminer.com/egg/11467355" TargetMode="External"/><Relationship Id="rId1752" Type="http://schemas.openxmlformats.org/officeDocument/2006/relationships/hyperlink" Target="http://www.reddit.com/r/Bitcoin/comments/2y0eti/thread_about_the_us_marshal_bitcoin_auction/" TargetMode="External"/><Relationship Id="rId1753" Type="http://schemas.openxmlformats.org/officeDocument/2006/relationships/hyperlink" Target="http://bit-post.com/featured/the-best-bitcoin-miner-4353" TargetMode="External"/><Relationship Id="rId1754" Type="http://schemas.openxmlformats.org/officeDocument/2006/relationships/hyperlink" Target="http://www.reddit.com/r/Bitcoin/comments/2y0edd/the_best_bitcoin_miner/" TargetMode="External"/><Relationship Id="rId1755" Type="http://schemas.openxmlformats.org/officeDocument/2006/relationships/hyperlink" Target="http://www.reddit.com/r/Bitcoin/comments/2y0e08/electrum_20_detected_as_trojan_by_avast_false/" TargetMode="External"/><Relationship Id="rId1756" Type="http://schemas.openxmlformats.org/officeDocument/2006/relationships/hyperlink" Target="http://www.buzzfeed.com/nicolasmedinamora/teenage-bitcoin-afficionado-reportedly-arrested-for-helping" TargetMode="External"/><Relationship Id="rId1757" Type="http://schemas.openxmlformats.org/officeDocument/2006/relationships/hyperlink" Target="http://www.reddit.com/r/Bitcoin/comments/2y0fwt/fud_article_teenage_bitcoin_afficionado/" TargetMode="External"/><Relationship Id="rId1758" Type="http://schemas.openxmlformats.org/officeDocument/2006/relationships/hyperlink" Target="http://www.reddit.com/r/Bitcoin/comments/2y0fpb/bread_wallet_payment_not_getting_verified/" TargetMode="External"/><Relationship Id="rId1759" Type="http://schemas.openxmlformats.org/officeDocument/2006/relationships/hyperlink" Target="https://www.youtube.com/watch?v=AlW-sBgXK6Y&amp;feature=em-uploademail" TargetMode="External"/><Relationship Id="rId1750" Type="http://schemas.openxmlformats.org/officeDocument/2006/relationships/hyperlink" Target="http://blog.coinify.com/post/112597243658/jackbitcoinexperiment?utm_source=blog&amp;utm_medium=social&amp;utm_content=ProjectIntro&amp;utm_campaign=LivingOnCrypto" TargetMode="External"/><Relationship Id="rId1751" Type="http://schemas.openxmlformats.org/officeDocument/2006/relationships/hyperlink" Target="http://www.reddit.com/r/Bitcoin/comments/2y0d81/will_jack_survive_one_month_on_bitcoin_follow/" TargetMode="External"/><Relationship Id="rId1741" Type="http://schemas.openxmlformats.org/officeDocument/2006/relationships/hyperlink" Target="http://www.reddit.com/r/Bitcoin/comments/2y08wa/support_production_of_psychedelics_with_bitcoin/" TargetMode="External"/><Relationship Id="rId1742" Type="http://schemas.openxmlformats.org/officeDocument/2006/relationships/hyperlink" Target="http://horoscope.cex.io/" TargetMode="External"/><Relationship Id="rId1743" Type="http://schemas.openxmlformats.org/officeDocument/2006/relationships/hyperlink" Target="http://www.reddit.com/r/Bitcoin/comments/2y09op/crypto_fortune_teller_from_cex_looks_pretty_neat/" TargetMode="External"/><Relationship Id="rId1744" Type="http://schemas.openxmlformats.org/officeDocument/2006/relationships/hyperlink" Target="http://www.elcapitalistainfiel.com.es/2015/03/fishbitfish-apuesta-y-gana-bitcoins-con.html" TargetMode="External"/><Relationship Id="rId1745" Type="http://schemas.openxmlformats.org/officeDocument/2006/relationships/hyperlink" Target="http://www.reddit.com/r/Bitcoin/comments/2y0akz/fishbitfish_apuesta_y_gana_bitcoins_con_peces_de/" TargetMode="External"/><Relationship Id="rId1746" Type="http://schemas.openxmlformats.org/officeDocument/2006/relationships/hyperlink" Target="https://w2.eff.org/Net_culture/Folklore/Humor/squish.hoax" TargetMode="External"/><Relationship Id="rId1747" Type="http://schemas.openxmlformats.org/officeDocument/2006/relationships/hyperlink" Target="http://www.reddit.com/r/Bitcoin/comments/2y0bs5/im_just_going_to_post_this_here_and_let_the/" TargetMode="External"/><Relationship Id="rId1748" Type="http://schemas.openxmlformats.org/officeDocument/2006/relationships/hyperlink" Target="http://www.reddit.com/r/Bitcoin/comments/2y0bov/bitcoin_today_thursday_march_05_2015/" TargetMode="External"/><Relationship Id="rId1749" Type="http://schemas.openxmlformats.org/officeDocument/2006/relationships/hyperlink" Target="http://www.reddit.com/r/Bitcoin/comments/2y0dhv/recent_mining_pie_chart/" TargetMode="External"/><Relationship Id="rId1740" Type="http://schemas.openxmlformats.org/officeDocument/2006/relationships/hyperlink" Target="http://www.emmasofia.org/donate-now/" TargetMode="External"/><Relationship Id="rId1710" Type="http://schemas.openxmlformats.org/officeDocument/2006/relationships/hyperlink" Target="http://www.reddit.com/r/Bitcoin/comments/2xzly0/at_what_us_dollar_value_could_no_one_manipulate/" TargetMode="External"/><Relationship Id="rId1711" Type="http://schemas.openxmlformats.org/officeDocument/2006/relationships/hyperlink" Target="http://www.reddit.com/r/Bitcoin/comments/2xzlsf/what_dictators_would_bitcoin_piss_off_the_most/" TargetMode="External"/><Relationship Id="rId1712" Type="http://schemas.openxmlformats.org/officeDocument/2006/relationships/hyperlink" Target="https://bitcoinmagazine.com/19479/bitcoin-center-nyc-takes-new-direction-launches-incubator/" TargetMode="External"/><Relationship Id="rId1713" Type="http://schemas.openxmlformats.org/officeDocument/2006/relationships/hyperlink" Target="http://www.reddit.com/r/Bitcoin/comments/2xzpgf/bitcoin_center_nyc_takes_new_direction_launches/" TargetMode="External"/><Relationship Id="rId1714" Type="http://schemas.openxmlformats.org/officeDocument/2006/relationships/hyperlink" Target="http://m.youtube.com/watch?v=x2zXtlcXzmU&amp;feature=em-upload_owner" TargetMode="External"/><Relationship Id="rId1715" Type="http://schemas.openxmlformats.org/officeDocument/2006/relationships/hyperlink" Target="http://www.reddit.com/r/Bitcoin/comments/2xzs3p/bitxbit_trailerteaser_for_upcoming_docuseries_for/" TargetMode="External"/><Relationship Id="rId1716" Type="http://schemas.openxmlformats.org/officeDocument/2006/relationships/hyperlink" Target="http://www.reddit.com/r/Bitcoin/comments/2xzrm0/to_xbt_or_to_%C6%80or_something_else/" TargetMode="External"/><Relationship Id="rId1717" Type="http://schemas.openxmlformats.org/officeDocument/2006/relationships/hyperlink" Target="http://www.activistpost.com/2015/03/why-banks-wont-be-able-to-out-innovate.html" TargetMode="External"/><Relationship Id="rId1718" Type="http://schemas.openxmlformats.org/officeDocument/2006/relationships/hyperlink" Target="http://www.reddit.com/r/Bitcoin/comments/2xzrk8/activist_post_why_the_banks_wont_be_able_to/" TargetMode="External"/><Relationship Id="rId1719" Type="http://schemas.openxmlformats.org/officeDocument/2006/relationships/hyperlink" Target="http://www.reddit.com/r/Bitcoin/comments/2xzufg/what_would_happen_if_google_indexed_the_blockchain/" TargetMode="External"/><Relationship Id="rId1700" Type="http://schemas.openxmlformats.org/officeDocument/2006/relationships/hyperlink" Target="http://www.sovereignman.com/trends/the-chinese-have-put-out-billboard-ads-announcing-the-renminbi-as-the-new-world-currency-16318/" TargetMode="External"/><Relationship Id="rId1701" Type="http://schemas.openxmlformats.org/officeDocument/2006/relationships/hyperlink" Target="http://www.reddit.com/r/Bitcoin/comments/2xzfmx/bank_of_china_put_out_billboard_announcing_the/" TargetMode="External"/><Relationship Id="rId1702" Type="http://schemas.openxmlformats.org/officeDocument/2006/relationships/hyperlink" Target="http://www.reddit.com/r/Bitcoin/comments/2xzfb0/didnt_take_too_long_huh/" TargetMode="External"/><Relationship Id="rId1703" Type="http://schemas.openxmlformats.org/officeDocument/2006/relationships/hyperlink" Target="http://fomocoin.com/octowl.html" TargetMode="External"/><Relationship Id="rId1704" Type="http://schemas.openxmlformats.org/officeDocument/2006/relationships/hyperlink" Target="http://www.reddit.com/r/Bitcoin/comments/2xze1k/btc_octowl_chart/" TargetMode="External"/><Relationship Id="rId1705" Type="http://schemas.openxmlformats.org/officeDocument/2006/relationships/hyperlink" Target="http://www.reddit.com/r/Bitcoin/comments/2xzh7m/help_with_bit_coins/" TargetMode="External"/><Relationship Id="rId1706" Type="http://schemas.openxmlformats.org/officeDocument/2006/relationships/hyperlink" Target="https://www.kickstarter.com/projects/863481492/united-6th-street-radio-revenue-software-for-inter" TargetMode="External"/><Relationship Id="rId1707" Type="http://schemas.openxmlformats.org/officeDocument/2006/relationships/hyperlink" Target="http://www.reddit.com/r/Bitcoin/comments/2xzkhv/should_internet_broadcasters_be_compensated_in_a/" TargetMode="External"/><Relationship Id="rId1708" Type="http://schemas.openxmlformats.org/officeDocument/2006/relationships/hyperlink" Target="http://www.mail-archive.com/bitcoin-development@lists.sourceforge.net/msg03307.html" TargetMode="External"/><Relationship Id="rId1709" Type="http://schemas.openxmlformats.org/officeDocument/2006/relationships/hyperlink" Target="http://www.reddit.com/r/Bitcoin/comments/2xzmgr/disentangling_cryptocoin_mining_timestamping/" TargetMode="External"/><Relationship Id="rId40" Type="http://schemas.openxmlformats.org/officeDocument/2006/relationships/hyperlink" Target="http://ift.tt/1aA5n2v" TargetMode="External"/><Relationship Id="rId42" Type="http://schemas.openxmlformats.org/officeDocument/2006/relationships/hyperlink" Target="http://ift.tt/1N1MynV" TargetMode="External"/><Relationship Id="rId41" Type="http://schemas.openxmlformats.org/officeDocument/2006/relationships/hyperlink" Target="http://ift.tt/188cP38" TargetMode="External"/><Relationship Id="rId44" Type="http://schemas.openxmlformats.org/officeDocument/2006/relationships/hyperlink" Target="http://ift.tt/1Bpq4Zi" TargetMode="External"/><Relationship Id="rId43" Type="http://schemas.openxmlformats.org/officeDocument/2006/relationships/hyperlink" Target="http://ift.tt/1wvTC1y" TargetMode="External"/><Relationship Id="rId46" Type="http://schemas.openxmlformats.org/officeDocument/2006/relationships/hyperlink" Target="http://ift.tt/1wvTChZ" TargetMode="External"/><Relationship Id="rId45" Type="http://schemas.openxmlformats.org/officeDocument/2006/relationships/hyperlink" Target="http://ift.tt/1Bpq4Zk" TargetMode="External"/><Relationship Id="rId48" Type="http://schemas.openxmlformats.org/officeDocument/2006/relationships/hyperlink" Target="http://ift.tt/1LUWVXc" TargetMode="External"/><Relationship Id="rId47" Type="http://schemas.openxmlformats.org/officeDocument/2006/relationships/hyperlink" Target="http://ift.tt/1Bpq3EH" TargetMode="External"/><Relationship Id="rId49" Type="http://schemas.openxmlformats.org/officeDocument/2006/relationships/hyperlink" Target="http://ift.tt/188cqOb" TargetMode="External"/><Relationship Id="rId31" Type="http://schemas.openxmlformats.org/officeDocument/2006/relationships/hyperlink" Target="http://ift.tt/1Al9GDv" TargetMode="External"/><Relationship Id="rId30" Type="http://schemas.openxmlformats.org/officeDocument/2006/relationships/hyperlink" Target="http://ift.tt/1LUoks6" TargetMode="External"/><Relationship Id="rId33" Type="http://schemas.openxmlformats.org/officeDocument/2006/relationships/hyperlink" Target="http://ift.tt/1N1ANgZ" TargetMode="External"/><Relationship Id="rId32" Type="http://schemas.openxmlformats.org/officeDocument/2006/relationships/hyperlink" Target="http://ift.tt/1N1AO4H" TargetMode="External"/><Relationship Id="rId35" Type="http://schemas.openxmlformats.org/officeDocument/2006/relationships/hyperlink" Target="http://ift.tt/1JYipGT" TargetMode="External"/><Relationship Id="rId34" Type="http://schemas.openxmlformats.org/officeDocument/2006/relationships/hyperlink" Target="http://ift.tt/1E1Gjfn" TargetMode="External"/><Relationship Id="rId37" Type="http://schemas.openxmlformats.org/officeDocument/2006/relationships/hyperlink" Target="http://ift.tt/1DCnE91" TargetMode="External"/><Relationship Id="rId36" Type="http://schemas.openxmlformats.org/officeDocument/2006/relationships/hyperlink" Target="http://ift.tt/1wwFQBp" TargetMode="External"/><Relationship Id="rId39" Type="http://schemas.openxmlformats.org/officeDocument/2006/relationships/hyperlink" Target="http://ift.tt/1C7Now7" TargetMode="External"/><Relationship Id="rId38" Type="http://schemas.openxmlformats.org/officeDocument/2006/relationships/hyperlink" Target="http://ift.tt/1azVy4E" TargetMode="External"/><Relationship Id="rId2203" Type="http://schemas.openxmlformats.org/officeDocument/2006/relationships/hyperlink" Target="http://www.reddit.com/r/Bitcoin/comments/2y57c9/popular_torrent_client_is_stealing_your_cpu/" TargetMode="External"/><Relationship Id="rId2204" Type="http://schemas.openxmlformats.org/officeDocument/2006/relationships/hyperlink" Target="http://www.lasvegassun.com/news/2015/mar/06/bitcoin-bust-poker-site-operator-under-investigati/" TargetMode="External"/><Relationship Id="rId20" Type="http://schemas.openxmlformats.org/officeDocument/2006/relationships/hyperlink" Target="http://ift.tt/1AkSzSj" TargetMode="External"/><Relationship Id="rId2205" Type="http://schemas.openxmlformats.org/officeDocument/2006/relationships/hyperlink" Target="http://www.reddit.com/r/Bitcoin/comments/2y575u/bitcoin_bust_poker_site_prompts_raid/" TargetMode="External"/><Relationship Id="rId2206" Type="http://schemas.openxmlformats.org/officeDocument/2006/relationships/hyperlink" Target="http://robmyers.org/blockchain-aesthetics/" TargetMode="External"/><Relationship Id="rId22" Type="http://schemas.openxmlformats.org/officeDocument/2006/relationships/hyperlink" Target="http://ift.tt/1wFkKNW" TargetMode="External"/><Relationship Id="rId2207" Type="http://schemas.openxmlformats.org/officeDocument/2006/relationships/hyperlink" Target="http://www.reddit.com/r/Bitcoin/comments/2y56uc/blockchain_aesthetics/" TargetMode="External"/><Relationship Id="rId21" Type="http://schemas.openxmlformats.org/officeDocument/2006/relationships/hyperlink" Target="http://ift.tt/1DC7hsZ" TargetMode="External"/><Relationship Id="rId2208" Type="http://schemas.openxmlformats.org/officeDocument/2006/relationships/hyperlink" Target="http://www.reddit.com/r/Bitcoin/comments/2y59ms/watch_out_for_counterfeit_bills/" TargetMode="External"/><Relationship Id="rId24" Type="http://schemas.openxmlformats.org/officeDocument/2006/relationships/hyperlink" Target="http://ift.tt/1vIzsWV" TargetMode="External"/><Relationship Id="rId2209" Type="http://schemas.openxmlformats.org/officeDocument/2006/relationships/hyperlink" Target="http://www.engadget.com/2015/03/06/utorrent-bitcoin-miner/?a_dgi=aolshare_reddit" TargetMode="External"/><Relationship Id="rId23" Type="http://schemas.openxmlformats.org/officeDocument/2006/relationships/hyperlink" Target="http://ift.tt/1DkqYD3" TargetMode="External"/><Relationship Id="rId26" Type="http://schemas.openxmlformats.org/officeDocument/2006/relationships/hyperlink" Target="http://ift.tt/1wvmiru" TargetMode="External"/><Relationship Id="rId25" Type="http://schemas.openxmlformats.org/officeDocument/2006/relationships/hyperlink" Target="http://ift.tt/1ATuHZI" TargetMode="External"/><Relationship Id="rId28" Type="http://schemas.openxmlformats.org/officeDocument/2006/relationships/hyperlink" Target="http://ift.tt/1LUolw9" TargetMode="External"/><Relationship Id="rId27" Type="http://schemas.openxmlformats.org/officeDocument/2006/relationships/hyperlink" Target="https://multimine.net" TargetMode="External"/><Relationship Id="rId29" Type="http://schemas.openxmlformats.org/officeDocument/2006/relationships/hyperlink" Target="http://ift.tt/1LQ5VwP" TargetMode="External"/><Relationship Id="rId2200" Type="http://schemas.openxmlformats.org/officeDocument/2006/relationships/hyperlink" Target="http://www.reddit.com/r/Bitcoin/comments/2y5506/the_guy_who_ruined_dogecoin_alex_green_from_moolah/" TargetMode="External"/><Relationship Id="rId2201" Type="http://schemas.openxmlformats.org/officeDocument/2006/relationships/hyperlink" Target="http://www.reddit.com/r/Bitcoin/comments/2y53xo/what_if_satoshi_suddenly_destroyed_his_bitcoins/" TargetMode="External"/><Relationship Id="rId2202" Type="http://schemas.openxmlformats.org/officeDocument/2006/relationships/hyperlink" Target="http://www.engadget.com/2015/03/06/utorrent-bitcoin-miner/" TargetMode="External"/><Relationship Id="rId11" Type="http://schemas.openxmlformats.org/officeDocument/2006/relationships/hyperlink" Target="http://ift.tt/1Bp3nEE" TargetMode="External"/><Relationship Id="rId10" Type="http://schemas.openxmlformats.org/officeDocument/2006/relationships/hyperlink" Target="http://ift.tt/1N1kLDO" TargetMode="External"/><Relationship Id="rId13" Type="http://schemas.openxmlformats.org/officeDocument/2006/relationships/hyperlink" Target="http://ift.tt/1DkqoVU" TargetMode="External"/><Relationship Id="rId12" Type="http://schemas.openxmlformats.org/officeDocument/2006/relationships/hyperlink" Target="http://ift.tt/1G22yUL" TargetMode="External"/><Relationship Id="rId15" Type="http://schemas.openxmlformats.org/officeDocument/2006/relationships/hyperlink" Target="http://btc.tip.me/" TargetMode="External"/><Relationship Id="rId14" Type="http://schemas.openxmlformats.org/officeDocument/2006/relationships/hyperlink" Target="http://ift.tt/1azl0az" TargetMode="External"/><Relationship Id="rId17" Type="http://schemas.openxmlformats.org/officeDocument/2006/relationships/hyperlink" Target="http://ift.tt/1JY2OXK" TargetMode="External"/><Relationship Id="rId16" Type="http://schemas.openxmlformats.org/officeDocument/2006/relationships/hyperlink" Target="http://ift.tt/1JY2OHw" TargetMode="External"/><Relationship Id="rId19" Type="http://schemas.openxmlformats.org/officeDocument/2006/relationships/hyperlink" Target="http://ift.tt/1zNr7xK" TargetMode="External"/><Relationship Id="rId18" Type="http://schemas.openxmlformats.org/officeDocument/2006/relationships/hyperlink" Target="http://ift.tt/1zNr7xI" TargetMode="External"/><Relationship Id="rId84" Type="http://schemas.openxmlformats.org/officeDocument/2006/relationships/hyperlink" Target="http://ift.tt/1wx3nCm" TargetMode="External"/><Relationship Id="rId1774" Type="http://schemas.openxmlformats.org/officeDocument/2006/relationships/hyperlink" Target="http://www.reddit.com/r/Bitcoin/comments/2y0hqo/virtexbitcoin_exchange_shuts_down_unexpectedly/" TargetMode="External"/><Relationship Id="rId83" Type="http://schemas.openxmlformats.org/officeDocument/2006/relationships/hyperlink" Target="http://ift.tt/1DD47oP" TargetMode="External"/><Relationship Id="rId1775" Type="http://schemas.openxmlformats.org/officeDocument/2006/relationships/hyperlink" Target="http://cointelegraph.com/news/113618/facebook-debate-prods-europes-largest-military-surplus-dealer-to-accept-bitcoin" TargetMode="External"/><Relationship Id="rId86" Type="http://schemas.openxmlformats.org/officeDocument/2006/relationships/hyperlink" Target="http://ift.tt/18xDKqg" TargetMode="External"/><Relationship Id="rId1776" Type="http://schemas.openxmlformats.org/officeDocument/2006/relationships/hyperlink" Target="http://www.reddit.com/r/Bitcoin/comments/2y0g4g/facebook_debate_prods_europes_largest_military/" TargetMode="External"/><Relationship Id="rId85" Type="http://schemas.openxmlformats.org/officeDocument/2006/relationships/hyperlink" Target="http://ift.tt/17EWSkW" TargetMode="External"/><Relationship Id="rId1777" Type="http://schemas.openxmlformats.org/officeDocument/2006/relationships/hyperlink" Target="http://www.reddit.com/r/Bitcoin/comments/2y0j94/will_do_everything_for_1_bitcoin_yes_everything/" TargetMode="External"/><Relationship Id="rId88" Type="http://schemas.openxmlformats.org/officeDocument/2006/relationships/hyperlink" Target="http://ift.tt/1BpUHhi" TargetMode="External"/><Relationship Id="rId1778" Type="http://schemas.openxmlformats.org/officeDocument/2006/relationships/hyperlink" Target="http://cointelegraph.it/news/113621/quadrigacx-diventer%C3%A0-il-primo-bitcoin-exchange-quotato-in-borsa" TargetMode="External"/><Relationship Id="rId87" Type="http://schemas.openxmlformats.org/officeDocument/2006/relationships/hyperlink" Target="http://ift.tt/1ACnbU9" TargetMode="External"/><Relationship Id="rId1779" Type="http://schemas.openxmlformats.org/officeDocument/2006/relationships/hyperlink" Target="http://www.reddit.com/r/Bitcoin/comments/2y0j17/quadrigacx_diventer%C3%A0_il_primo_bitcoin_exchange/" TargetMode="External"/><Relationship Id="rId89" Type="http://schemas.openxmlformats.org/officeDocument/2006/relationships/hyperlink" Target="http://ift.tt/1BMFSHp" TargetMode="External"/><Relationship Id="rId80" Type="http://schemas.openxmlformats.org/officeDocument/2006/relationships/hyperlink" Target="http://ift.tt/1Dlkmo1" TargetMode="External"/><Relationship Id="rId82" Type="http://schemas.openxmlformats.org/officeDocument/2006/relationships/hyperlink" Target="http://ift.tt/1AEKr3S" TargetMode="External"/><Relationship Id="rId81" Type="http://schemas.openxmlformats.org/officeDocument/2006/relationships/hyperlink" Target="http://ift.tt/1C8msw5" TargetMode="External"/><Relationship Id="rId1770" Type="http://schemas.openxmlformats.org/officeDocument/2006/relationships/hyperlink" Target="http://www.reddit.com/r/Bitcoin/comments/2y0g1o/first_annual_bitcoin_womens_day_is_coming_this/" TargetMode="External"/><Relationship Id="rId1771" Type="http://schemas.openxmlformats.org/officeDocument/2006/relationships/hyperlink" Target="http://www.reddit.com/r/Bitcoin/comments/2y0i32/encryptopedia_scientific_research_and_white/" TargetMode="External"/><Relationship Id="rId1772" Type="http://schemas.openxmlformats.org/officeDocument/2006/relationships/hyperlink" Target="http://www.telegraph.co.uk/technology/news/11451379/US-auctions-50000-Bitcoins-seized-from-Silk-Road.html" TargetMode="External"/><Relationship Id="rId1773" Type="http://schemas.openxmlformats.org/officeDocument/2006/relationships/hyperlink" Target="http://www.reddit.com/r/Bitcoin/comments/2y0hz5/us_auctions_50000_bitcoins_seized_from_silk_road/" TargetMode="External"/><Relationship Id="rId73" Type="http://schemas.openxmlformats.org/officeDocument/2006/relationships/hyperlink" Target="http://ift.tt/1LVsAHW" TargetMode="External"/><Relationship Id="rId1763" Type="http://schemas.openxmlformats.org/officeDocument/2006/relationships/hyperlink" Target="https://www.youtube.com/watch?v=NOd-elUg1Uw" TargetMode="External"/><Relationship Id="rId72" Type="http://schemas.openxmlformats.org/officeDocument/2006/relationships/hyperlink" Target="http://ift.tt/1N215Qn" TargetMode="External"/><Relationship Id="rId1764" Type="http://schemas.openxmlformats.org/officeDocument/2006/relationships/hyperlink" Target="http://www.reddit.com/r/Bitcoin/comments/2y0gbg/sf_bitcoin_devs_seminar_spv_nodes_in_javascript/" TargetMode="External"/><Relationship Id="rId75" Type="http://schemas.openxmlformats.org/officeDocument/2006/relationships/hyperlink" Target="http://ift.tt/1JYM56T" TargetMode="External"/><Relationship Id="rId1765" Type="http://schemas.openxmlformats.org/officeDocument/2006/relationships/hyperlink" Target="http://www.newsbtc.com/2015/03/05/megabigpower-buy-asics-failing-bitcoin-miners/" TargetMode="External"/><Relationship Id="rId74" Type="http://schemas.openxmlformats.org/officeDocument/2006/relationships/hyperlink" Target="http://ift.tt/1Am1SBz" TargetMode="External"/><Relationship Id="rId1766" Type="http://schemas.openxmlformats.org/officeDocument/2006/relationships/hyperlink" Target="http://www.reddit.com/r/Bitcoin/comments/2y0g7z/megabigpower_to_buy_asics_from_failing_bitcoin/" TargetMode="External"/><Relationship Id="rId77" Type="http://schemas.openxmlformats.org/officeDocument/2006/relationships/hyperlink" Target="http://ift.tt/1AU3ztC" TargetMode="External"/><Relationship Id="rId1767" Type="http://schemas.openxmlformats.org/officeDocument/2006/relationships/hyperlink" Target="http://www.cnn.com/2015/03/04/us/virginia-isis-arrest/index.html" TargetMode="External"/><Relationship Id="rId76" Type="http://schemas.openxmlformats.org/officeDocument/2006/relationships/hyperlink" Target="http://ift.tt/1LVAIs6" TargetMode="External"/><Relationship Id="rId1768" Type="http://schemas.openxmlformats.org/officeDocument/2006/relationships/hyperlink" Target="http://www.reddit.com/r/Bitcoin/comments/2y0g6p/writer_for_coin_brief_charged_with_being_isis/" TargetMode="External"/><Relationship Id="rId79" Type="http://schemas.openxmlformats.org/officeDocument/2006/relationships/hyperlink" Target="http://ift.tt/1Dlkm7n" TargetMode="External"/><Relationship Id="rId1769" Type="http://schemas.openxmlformats.org/officeDocument/2006/relationships/hyperlink" Target="https://www.cryptocoinsnews.com/first-annual-bitcoin-womens-day-coming-sunday/" TargetMode="External"/><Relationship Id="rId78" Type="http://schemas.openxmlformats.org/officeDocument/2006/relationships/hyperlink" Target="http://ift.tt/1C8msvZ" TargetMode="External"/><Relationship Id="rId71" Type="http://schemas.openxmlformats.org/officeDocument/2006/relationships/hyperlink" Target="http://ift.tt/1aAJYX6" TargetMode="External"/><Relationship Id="rId70" Type="http://schemas.openxmlformats.org/officeDocument/2006/relationships/hyperlink" Target="http://ift.tt/1JYJmu7" TargetMode="External"/><Relationship Id="rId1760" Type="http://schemas.openxmlformats.org/officeDocument/2006/relationships/hyperlink" Target="http://www.reddit.com/r/Bitcoin/comments/2y0fmo/silver_gold_or_real_estate_mike_maloney/" TargetMode="External"/><Relationship Id="rId1761" Type="http://schemas.openxmlformats.org/officeDocument/2006/relationships/hyperlink" Target="https://www.youtube.com/watch?v=hHavLeL5zYw" TargetMode="External"/><Relationship Id="rId1762" Type="http://schemas.openxmlformats.org/officeDocument/2006/relationships/hyperlink" Target="http://www.reddit.com/r/Bitcoin/comments/2y0gj2/traxxx_romay_bitcoin_broker_ep_full_official/" TargetMode="External"/><Relationship Id="rId62" Type="http://schemas.openxmlformats.org/officeDocument/2006/relationships/hyperlink" Target="http://ift.tt/1AEASC8" TargetMode="External"/><Relationship Id="rId1796" Type="http://schemas.openxmlformats.org/officeDocument/2006/relationships/hyperlink" Target="http://www.reddit.com/r/Bitcoin/comments/2y0p2m/what_blockchain_technology_could_mean_for_supply/" TargetMode="External"/><Relationship Id="rId61" Type="http://schemas.openxmlformats.org/officeDocument/2006/relationships/hyperlink" Target="http://ift.tt/1AEATWL" TargetMode="External"/><Relationship Id="rId1797" Type="http://schemas.openxmlformats.org/officeDocument/2006/relationships/hyperlink" Target="http://www.coinspeaker.com/2015/03/04/utah-passes-bitcoin-bill-7387/" TargetMode="External"/><Relationship Id="rId64" Type="http://schemas.openxmlformats.org/officeDocument/2006/relationships/hyperlink" Target="http://ift.tt/1wwn3Ao" TargetMode="External"/><Relationship Id="rId1798" Type="http://schemas.openxmlformats.org/officeDocument/2006/relationships/hyperlink" Target="http://www.coinspeaker.com/2015/03/04/utah-passes-bitcoin-bill-7387/" TargetMode="External"/><Relationship Id="rId63" Type="http://schemas.openxmlformats.org/officeDocument/2006/relationships/hyperlink" Target="http://ift.tt/1aAHdF9" TargetMode="External"/><Relationship Id="rId1799" Type="http://schemas.openxmlformats.org/officeDocument/2006/relationships/hyperlink" Target="http://www.reddit.com/r/Bitcoin/comments/2y0rdy/httpwwwcoinspeakercom20150304utahpassesbitcoinbill/" TargetMode="External"/><Relationship Id="rId66" Type="http://schemas.openxmlformats.org/officeDocument/2006/relationships/hyperlink" Target="http://ift.tt/1aAMCfl" TargetMode="External"/><Relationship Id="rId65" Type="http://schemas.openxmlformats.org/officeDocument/2006/relationships/hyperlink" Target="http://ift.tt/18xp3TT" TargetMode="External"/><Relationship Id="rId68" Type="http://schemas.openxmlformats.org/officeDocument/2006/relationships/hyperlink" Target="http://ift.tt/1DiWdOP" TargetMode="External"/><Relationship Id="rId67" Type="http://schemas.openxmlformats.org/officeDocument/2006/relationships/hyperlink" Target="http://ift.tt/17FAnfG" TargetMode="External"/><Relationship Id="rId60" Type="http://schemas.openxmlformats.org/officeDocument/2006/relationships/hyperlink" Target="http://ift.tt/1AEASC5" TargetMode="External"/><Relationship Id="rId69" Type="http://schemas.openxmlformats.org/officeDocument/2006/relationships/hyperlink" Target="http://ift.tt/1LVmfMM" TargetMode="External"/><Relationship Id="rId1790" Type="http://schemas.openxmlformats.org/officeDocument/2006/relationships/hyperlink" Target="https://www.kraken.com/img/kraken_preview.jpg" TargetMode="External"/><Relationship Id="rId1791" Type="http://schemas.openxmlformats.org/officeDocument/2006/relationships/hyperlink" Target="http://www.reddit.com/r/Bitcoin/comments/2y0o0e/new_upcoming_kraken_website_preview/" TargetMode="External"/><Relationship Id="rId1792" Type="http://schemas.openxmlformats.org/officeDocument/2006/relationships/hyperlink" Target="http://www.reddit.com/r/Bitcoin/comments/2y0ntu/bitcoin_and_deflationary_pressures/" TargetMode="External"/><Relationship Id="rId1793" Type="http://schemas.openxmlformats.org/officeDocument/2006/relationships/hyperlink" Target="http://www.btcreporter.com/2015/03/04/mystery-in-bitcoinland-the-disappearance-of-friedcat/" TargetMode="External"/><Relationship Id="rId1794" Type="http://schemas.openxmlformats.org/officeDocument/2006/relationships/hyperlink" Target="http://www.reddit.com/r/Bitcoin/comments/2y0qe1/mystery_in_bitcoinland_the_disappearance_of/" TargetMode="External"/><Relationship Id="rId1795" Type="http://schemas.openxmlformats.org/officeDocument/2006/relationships/hyperlink" Target="http://youtu.be/o-ZDnwzse_4?t=40m29s" TargetMode="External"/><Relationship Id="rId51" Type="http://schemas.openxmlformats.org/officeDocument/2006/relationships/hyperlink" Target="http://ift.tt/1DkS9gZ" TargetMode="External"/><Relationship Id="rId1785" Type="http://schemas.openxmlformats.org/officeDocument/2006/relationships/hyperlink" Target="http://www.youtube.com/attribution_link?a=sByaxeOX3Lc&amp;u=%2Fwatch%3Fv%3DO305BmU1VgQ%26feature%3Dshare" TargetMode="External"/><Relationship Id="rId50" Type="http://schemas.openxmlformats.org/officeDocument/2006/relationships/hyperlink" Target="http://ift.tt/1aAccB3" TargetMode="External"/><Relationship Id="rId1786" Type="http://schemas.openxmlformats.org/officeDocument/2006/relationships/hyperlink" Target="http://www.reddit.com/r/Bitcoin/comments/2y0k2d/bitcoin_impresses_tokyo_girls_with_no_tech/" TargetMode="External"/><Relationship Id="rId53" Type="http://schemas.openxmlformats.org/officeDocument/2006/relationships/hyperlink" Target="http://ift.tt/1aAbNPk" TargetMode="External"/><Relationship Id="rId1787" Type="http://schemas.openxmlformats.org/officeDocument/2006/relationships/hyperlink" Target="http://www.reddit.com/r/Bitcoin/comments/2y0m1o/ny_times_outdated_encryption_keys_leave_phones/" TargetMode="External"/><Relationship Id="rId52" Type="http://schemas.openxmlformats.org/officeDocument/2006/relationships/hyperlink" Target="http://ift.tt/1aAbNPg" TargetMode="External"/><Relationship Id="rId1788" Type="http://schemas.openxmlformats.org/officeDocument/2006/relationships/hyperlink" Target="http://www.coindesk.com/changetip-user-banned-isis/" TargetMode="External"/><Relationship Id="rId55" Type="http://schemas.openxmlformats.org/officeDocument/2006/relationships/hyperlink" Target="http://ift.tt/1BM5Af9" TargetMode="External"/><Relationship Id="rId1789" Type="http://schemas.openxmlformats.org/officeDocument/2006/relationships/hyperlink" Target="http://www.reddit.com/r/Bitcoin/comments/2y0oe7/centralized_changetip_service_begins_censoring/" TargetMode="External"/><Relationship Id="rId54" Type="http://schemas.openxmlformats.org/officeDocument/2006/relationships/hyperlink" Target="http://ift.tt/1BLVlr7" TargetMode="External"/><Relationship Id="rId57" Type="http://schemas.openxmlformats.org/officeDocument/2006/relationships/hyperlink" Target="http://ift.tt/1wwTgNU" TargetMode="External"/><Relationship Id="rId56" Type="http://schemas.openxmlformats.org/officeDocument/2006/relationships/hyperlink" Target="http://ift.tt/1DCLGk2" TargetMode="External"/><Relationship Id="rId59" Type="http://schemas.openxmlformats.org/officeDocument/2006/relationships/hyperlink" Target="http://ift.tt/1BMaB7s" TargetMode="External"/><Relationship Id="rId58" Type="http://schemas.openxmlformats.org/officeDocument/2006/relationships/hyperlink" Target="http://ift.tt/1LVe7ff" TargetMode="External"/><Relationship Id="rId1780" Type="http://schemas.openxmlformats.org/officeDocument/2006/relationships/hyperlink" Target="http://cointelegraph.uk/news/113619/the-bank-of-england-gives-digital-currencies-thumbs-up" TargetMode="External"/><Relationship Id="rId1781" Type="http://schemas.openxmlformats.org/officeDocument/2006/relationships/hyperlink" Target="http://www.reddit.com/r/Bitcoin/comments/2y0iwi/bank_of_england_gives_digital_currencies_thumbs_up/" TargetMode="External"/><Relationship Id="rId1782" Type="http://schemas.openxmlformats.org/officeDocument/2006/relationships/hyperlink" Target="http://www.reddit.com/r/Bitcoin/comments/2y0imf/can_you_see_the_qe/" TargetMode="External"/><Relationship Id="rId1783" Type="http://schemas.openxmlformats.org/officeDocument/2006/relationships/hyperlink" Target="https://www.cryptocoinsnews.com/wiper-messaging-app-offers-bitcoin-wallet-10-million-users" TargetMode="External"/><Relationship Id="rId1784" Type="http://schemas.openxmlformats.org/officeDocument/2006/relationships/hyperlink" Target="http://www.reddit.com/r/Bitcoin/comments/2y0ibq/wiper_messaging_app_offers_bitcoin_wallet_to_10/" TargetMode="External"/><Relationship Id="rId2269" Type="http://schemas.openxmlformats.org/officeDocument/2006/relationships/hyperlink" Target="http://www.reddit.com/r/Bitcoin/comments/2y5lhh/btcpoint_creates_10000_bitcoinenabled_atms_using/" TargetMode="External"/><Relationship Id="rId349" Type="http://schemas.openxmlformats.org/officeDocument/2006/relationships/hyperlink" Target="http://ift.tt/1vNHKNh" TargetMode="External"/><Relationship Id="rId348" Type="http://schemas.openxmlformats.org/officeDocument/2006/relationships/hyperlink" Target="http://ift.tt/1MY02RA" TargetMode="External"/><Relationship Id="rId347" Type="http://schemas.openxmlformats.org/officeDocument/2006/relationships/hyperlink" Target="http://ift.tt/1DpBpoU" TargetMode="External"/><Relationship Id="rId346" Type="http://schemas.openxmlformats.org/officeDocument/2006/relationships/hyperlink" Target="http://ift.tt/1K3xAyF" TargetMode="External"/><Relationship Id="rId2260" Type="http://schemas.openxmlformats.org/officeDocument/2006/relationships/hyperlink" Target="http://www.reddit.com/r/Bitcoin/comments/2y5paf/cheapair_allows_travel_to_cuba_with_bitcoin/" TargetMode="External"/><Relationship Id="rId341" Type="http://schemas.openxmlformats.org/officeDocument/2006/relationships/hyperlink" Target="http://ift.tt/1vLckXY" TargetMode="External"/><Relationship Id="rId2261" Type="http://schemas.openxmlformats.org/officeDocument/2006/relationships/hyperlink" Target="http://www.reddit.com/r/Bitcoin/comments/2y5oxa/bitpay_just_lost_my_business_after_almost_two/" TargetMode="External"/><Relationship Id="rId340" Type="http://schemas.openxmlformats.org/officeDocument/2006/relationships/hyperlink" Target="http://ift.tt/1wA5JQM" TargetMode="External"/><Relationship Id="rId2262" Type="http://schemas.openxmlformats.org/officeDocument/2006/relationships/hyperlink" Target="http://www.forbes.com/sites/kellyphillipserb/2015/03/06/paying-your-taxes-in-bitcoin-bill-would-make-it-easy/" TargetMode="External"/><Relationship Id="rId2263" Type="http://schemas.openxmlformats.org/officeDocument/2006/relationships/hyperlink" Target="http://www.reddit.com/r/Bitcoin/comments/2y5onn/paying_your_taxes_in_bitcoin_nh_bill_would_make/" TargetMode="External"/><Relationship Id="rId2264" Type="http://schemas.openxmlformats.org/officeDocument/2006/relationships/hyperlink" Target="http://www.reddit.com/r/Bitcoin/comments/2y5of8/coinbase_offline/" TargetMode="External"/><Relationship Id="rId345" Type="http://schemas.openxmlformats.org/officeDocument/2006/relationships/hyperlink" Target="http://ift.tt/1Bt6gUZ" TargetMode="External"/><Relationship Id="rId2265" Type="http://schemas.openxmlformats.org/officeDocument/2006/relationships/hyperlink" Target="http://www.eliptibox.com/" TargetMode="External"/><Relationship Id="rId344" Type="http://schemas.openxmlformats.org/officeDocument/2006/relationships/hyperlink" Target="http://ift.tt/1AVpH70" TargetMode="External"/><Relationship Id="rId2266" Type="http://schemas.openxmlformats.org/officeDocument/2006/relationships/hyperlink" Target="http://www.reddit.com/r/Bitcoin/comments/2y5ods/billion_dollars_couch_robbers_raises_great_point/" TargetMode="External"/><Relationship Id="rId343" Type="http://schemas.openxmlformats.org/officeDocument/2006/relationships/hyperlink" Target="http://ift.tt/1Arly7e" TargetMode="External"/><Relationship Id="rId2267" Type="http://schemas.openxmlformats.org/officeDocument/2006/relationships/hyperlink" Target="http://www.reddit.com/r/Bitcoin/comments/2y5ner/electrum_wallet_issues/" TargetMode="External"/><Relationship Id="rId342" Type="http://schemas.openxmlformats.org/officeDocument/2006/relationships/hyperlink" Target="http://ift.tt/1FKbDxY" TargetMode="External"/><Relationship Id="rId2268" Type="http://schemas.openxmlformats.org/officeDocument/2006/relationships/hyperlink" Target="http://www.coindesk.com/btcpoint-spanish-bank-network-bitcoin-atms/" TargetMode="External"/><Relationship Id="rId2258" Type="http://schemas.openxmlformats.org/officeDocument/2006/relationships/hyperlink" Target="http://www.reddit.com/r/Bitcoin/comments/2y5ph5/the_bitcoin_revolution_an_internet_of_money_free/" TargetMode="External"/><Relationship Id="rId2259" Type="http://schemas.openxmlformats.org/officeDocument/2006/relationships/hyperlink" Target="https://bitcoinmagazine.com/19505/cheapair-allows-travel-cuba-payment-bitcoin/" TargetMode="External"/><Relationship Id="rId338" Type="http://schemas.openxmlformats.org/officeDocument/2006/relationships/hyperlink" Target="http://ift.tt/1DFPrFo" TargetMode="External"/><Relationship Id="rId337" Type="http://schemas.openxmlformats.org/officeDocument/2006/relationships/hyperlink" Target="http://ift.tt/1wA6CbY" TargetMode="External"/><Relationship Id="rId336" Type="http://schemas.openxmlformats.org/officeDocument/2006/relationships/hyperlink" Target="http://ift.tt/1AeryAb" TargetMode="External"/><Relationship Id="rId335" Type="http://schemas.openxmlformats.org/officeDocument/2006/relationships/hyperlink" Target="http://ift.tt/1aGoF6l" TargetMode="External"/><Relationship Id="rId339" Type="http://schemas.openxmlformats.org/officeDocument/2006/relationships/hyperlink" Target="http://ift.tt/1DFPsJI" TargetMode="External"/><Relationship Id="rId330" Type="http://schemas.openxmlformats.org/officeDocument/2006/relationships/hyperlink" Target="http://ift.tt/1M02jKm" TargetMode="External"/><Relationship Id="rId2250" Type="http://schemas.openxmlformats.org/officeDocument/2006/relationships/hyperlink" Target="http://www.reddit.com/r/Bitcoin/comments/2y5lhh/btcpoint_creates_10000_bitcoinenabled_atms_using/" TargetMode="External"/><Relationship Id="rId2251" Type="http://schemas.openxmlformats.org/officeDocument/2006/relationships/hyperlink" Target="https://scotcoinx.com" TargetMode="External"/><Relationship Id="rId2252" Type="http://schemas.openxmlformats.org/officeDocument/2006/relationships/hyperlink" Target="http://www.reddit.com/r/Bitcoin/comments/2y5lb4/scotcoinx_bitcoin_scotcoin_20_cryptocurrency/" TargetMode="External"/><Relationship Id="rId2253" Type="http://schemas.openxmlformats.org/officeDocument/2006/relationships/hyperlink" Target="http://fusion.net/story/47172/the-young-stars-of-bitcoin/" TargetMode="External"/><Relationship Id="rId334" Type="http://schemas.openxmlformats.org/officeDocument/2006/relationships/hyperlink" Target="http://ift.tt/1DFJQPB" TargetMode="External"/><Relationship Id="rId2254" Type="http://schemas.openxmlformats.org/officeDocument/2006/relationships/hyperlink" Target="http://www.reddit.com/r/Bitcoin/comments/2y5ra0/at_home_with_silicon_valleys_young_bitcoin_stars/" TargetMode="External"/><Relationship Id="rId333" Type="http://schemas.openxmlformats.org/officeDocument/2006/relationships/hyperlink" Target="http://ift.tt/1aGoCrg" TargetMode="External"/><Relationship Id="rId2255" Type="http://schemas.openxmlformats.org/officeDocument/2006/relationships/hyperlink" Target="http://www.newsbtc.com/2015/03/06/bitcoin-chinese-law/" TargetMode="External"/><Relationship Id="rId332" Type="http://schemas.openxmlformats.org/officeDocument/2006/relationships/hyperlink" Target="http://ift.tt/1AJJ2Jm" TargetMode="External"/><Relationship Id="rId2256" Type="http://schemas.openxmlformats.org/officeDocument/2006/relationships/hyperlink" Target="http://www.reddit.com/r/Bitcoin/comments/2y5qz7/bitcoin_the_chinese_law/" TargetMode="External"/><Relationship Id="rId331" Type="http://schemas.openxmlformats.org/officeDocument/2006/relationships/hyperlink" Target="http://ift.tt/1zuuvfO" TargetMode="External"/><Relationship Id="rId2257" Type="http://schemas.openxmlformats.org/officeDocument/2006/relationships/hyperlink" Target="http://www.reddit.com/r/Bitcoin/comments/2y5pip/damn_you_round_numbers_24856871_just_wasnt/" TargetMode="External"/><Relationship Id="rId370" Type="http://schemas.openxmlformats.org/officeDocument/2006/relationships/hyperlink" Target="http://ift.tt/1ArNS9m" TargetMode="External"/><Relationship Id="rId369" Type="http://schemas.openxmlformats.org/officeDocument/2006/relationships/hyperlink" Target="http://ift.tt/1N5Dyhn" TargetMode="External"/><Relationship Id="rId368" Type="http://schemas.openxmlformats.org/officeDocument/2006/relationships/hyperlink" Target="http://ift.tt/1pJrIjY" TargetMode="External"/><Relationship Id="rId2280" Type="http://schemas.openxmlformats.org/officeDocument/2006/relationships/hyperlink" Target="http://www.reddit.com/r/Bitcoin/comments/2y5ypn/bitcoin_core_problem/" TargetMode="External"/><Relationship Id="rId2281" Type="http://schemas.openxmlformats.org/officeDocument/2006/relationships/hyperlink" Target="http://imgur.com/0k9aX8w" TargetMode="External"/><Relationship Id="rId2282" Type="http://schemas.openxmlformats.org/officeDocument/2006/relationships/hyperlink" Target="http://www.reddit.com/r/Bitcoin/comments/2y62xp/paypal_wants_to_be_worlds_leading_open_digital/" TargetMode="External"/><Relationship Id="rId363" Type="http://schemas.openxmlformats.org/officeDocument/2006/relationships/hyperlink" Target="http://ift.tt/18cBHql" TargetMode="External"/><Relationship Id="rId2283" Type="http://schemas.openxmlformats.org/officeDocument/2006/relationships/hyperlink" Target="http://fortune.com/2015/03/06/bitcoin-book-boom/" TargetMode="External"/><Relationship Id="rId362" Type="http://schemas.openxmlformats.org/officeDocument/2006/relationships/hyperlink" Target="http://ift.tt/1E6LV9O" TargetMode="External"/><Relationship Id="rId2284" Type="http://schemas.openxmlformats.org/officeDocument/2006/relationships/hyperlink" Target="http://www.reddit.com/r/Bitcoin/comments/2y620j/the_bitcoin_book_boom/" TargetMode="External"/><Relationship Id="rId361" Type="http://schemas.openxmlformats.org/officeDocument/2006/relationships/hyperlink" Target="http://ift.tt/1AKlzYL" TargetMode="External"/><Relationship Id="rId2285" Type="http://schemas.openxmlformats.org/officeDocument/2006/relationships/hyperlink" Target="http://www.reddit.com/r/Bitcoin/comments/2y60ox/sent_bitcoins_to_wallet_where_are_my_coins/" TargetMode="External"/><Relationship Id="rId360" Type="http://schemas.openxmlformats.org/officeDocument/2006/relationships/hyperlink" Target="http://ift.tt/1E6LXyr" TargetMode="External"/><Relationship Id="rId2286" Type="http://schemas.openxmlformats.org/officeDocument/2006/relationships/hyperlink" Target="http://www.reddit.com/r/Bitcoin/comments/2y60k3/comedy_centrals_nightoftoomanystars_telethon/" TargetMode="External"/><Relationship Id="rId367" Type="http://schemas.openxmlformats.org/officeDocument/2006/relationships/hyperlink" Target="http://ift.tt/1zv5JMx" TargetMode="External"/><Relationship Id="rId2287" Type="http://schemas.openxmlformats.org/officeDocument/2006/relationships/hyperlink" Target="http://www.reddit.com/r/Bitcoin/comments/2y63of/weed_for_bitcoin_in_washington_state/" TargetMode="External"/><Relationship Id="rId366" Type="http://schemas.openxmlformats.org/officeDocument/2006/relationships/hyperlink" Target="http://ift.tt/1G6MoK2" TargetMode="External"/><Relationship Id="rId2288" Type="http://schemas.openxmlformats.org/officeDocument/2006/relationships/hyperlink" Target="http://www.reddit.com/r/Bitcoin/comments/2y67kj/tinfoil_hat_time_is_bitcoin_the_perfect/" TargetMode="External"/><Relationship Id="rId365" Type="http://schemas.openxmlformats.org/officeDocument/2006/relationships/hyperlink" Target="http://ift.tt/1GD9s0o" TargetMode="External"/><Relationship Id="rId2289" Type="http://schemas.openxmlformats.org/officeDocument/2006/relationships/hyperlink" Target="http://www.lazypay.co.uk/" TargetMode="External"/><Relationship Id="rId364" Type="http://schemas.openxmlformats.org/officeDocument/2006/relationships/hyperlink" Target="http://ift.tt/1E66XUF" TargetMode="External"/><Relationship Id="rId95" Type="http://schemas.openxmlformats.org/officeDocument/2006/relationships/hyperlink" Target="http://ift.tt/188IPUN" TargetMode="External"/><Relationship Id="rId94" Type="http://schemas.openxmlformats.org/officeDocument/2006/relationships/hyperlink" Target="http://ift.tt/1wx8FO8" TargetMode="External"/><Relationship Id="rId97" Type="http://schemas.openxmlformats.org/officeDocument/2006/relationships/hyperlink" Target="http://ift.tt/18xEqf5" TargetMode="External"/><Relationship Id="rId96" Type="http://schemas.openxmlformats.org/officeDocument/2006/relationships/hyperlink" Target="http://ift.tt/1wwSZon" TargetMode="External"/><Relationship Id="rId99" Type="http://schemas.openxmlformats.org/officeDocument/2006/relationships/hyperlink" Target="http://ift.tt/1G2XoIj" TargetMode="External"/><Relationship Id="rId98" Type="http://schemas.openxmlformats.org/officeDocument/2006/relationships/hyperlink" Target="http://ift.tt/1wwT2jX" TargetMode="External"/><Relationship Id="rId91" Type="http://schemas.openxmlformats.org/officeDocument/2006/relationships/hyperlink" Target="http://ift.tt/1DDbwVa" TargetMode="External"/><Relationship Id="rId90" Type="http://schemas.openxmlformats.org/officeDocument/2006/relationships/hyperlink" Target="http://ift.tt/1BMFSHn" TargetMode="External"/><Relationship Id="rId93" Type="http://schemas.openxmlformats.org/officeDocument/2006/relationships/hyperlink" Target="http://ift.tt/1N2myZy" TargetMode="External"/><Relationship Id="rId92" Type="http://schemas.openxmlformats.org/officeDocument/2006/relationships/hyperlink" Target="http://ift.tt/1fnFZHz" TargetMode="External"/><Relationship Id="rId359" Type="http://schemas.openxmlformats.org/officeDocument/2006/relationships/hyperlink" Target="http://ift.tt/1GD6GYN" TargetMode="External"/><Relationship Id="rId358" Type="http://schemas.openxmlformats.org/officeDocument/2006/relationships/hyperlink" Target="http://ift.tt/1vO3ys5" TargetMode="External"/><Relationship Id="rId357" Type="http://schemas.openxmlformats.org/officeDocument/2006/relationships/hyperlink" Target="http://ift.tt/1GD6IQs" TargetMode="External"/><Relationship Id="rId2270" Type="http://schemas.openxmlformats.org/officeDocument/2006/relationships/hyperlink" Target="http://www.reddit.com/r/Bitcoin/comments/2y5uka/could_you_please_complete_this_survey_into/" TargetMode="External"/><Relationship Id="rId2271" Type="http://schemas.openxmlformats.org/officeDocument/2006/relationships/hyperlink" Target="http://coin-crypto.blogspot.com/2015/03/cara-mendapatkan-bitcoin-dogecoin.html" TargetMode="External"/><Relationship Id="rId352" Type="http://schemas.openxmlformats.org/officeDocument/2006/relationships/hyperlink" Target="http://ift.tt/1ArwnWF" TargetMode="External"/><Relationship Id="rId2272" Type="http://schemas.openxmlformats.org/officeDocument/2006/relationships/hyperlink" Target="http://www.reddit.com/r/Bitcoin/comments/2y5uj9/earn_cryptocurrency_just_chatting_with_bleutrade/" TargetMode="External"/><Relationship Id="rId351" Type="http://schemas.openxmlformats.org/officeDocument/2006/relationships/hyperlink" Target="http://ift.tt/1M0uqt0" TargetMode="External"/><Relationship Id="rId2273" Type="http://schemas.openxmlformats.org/officeDocument/2006/relationships/hyperlink" Target="https://www.fastmail.com/help/account/updown.html" TargetMode="External"/><Relationship Id="rId350" Type="http://schemas.openxmlformats.org/officeDocument/2006/relationships/hyperlink" Target="http://ift.tt/1aDWdCd" TargetMode="External"/><Relationship Id="rId2274" Type="http://schemas.openxmlformats.org/officeDocument/2006/relationships/hyperlink" Target="http://www.reddit.com/r/Bitcoin/comments/2y5teq/reminder_fastmailcom_accepts_bitcoin_payments_has/" TargetMode="External"/><Relationship Id="rId2275" Type="http://schemas.openxmlformats.org/officeDocument/2006/relationships/hyperlink" Target="http://www.reddit.com/r/Bitcoin/comments/2y5rl7/where_do_btc_vendors_get_their_btc/" TargetMode="External"/><Relationship Id="rId356" Type="http://schemas.openxmlformats.org/officeDocument/2006/relationships/hyperlink" Target="http://ift.tt/1DG9cg0" TargetMode="External"/><Relationship Id="rId2276" Type="http://schemas.openxmlformats.org/officeDocument/2006/relationships/hyperlink" Target="http://ablogaboutnothinginparticular.com/?p=3718" TargetMode="External"/><Relationship Id="rId355" Type="http://schemas.openxmlformats.org/officeDocument/2006/relationships/hyperlink" Target="http://ift.tt/1M0zMEL" TargetMode="External"/><Relationship Id="rId2277" Type="http://schemas.openxmlformats.org/officeDocument/2006/relationships/hyperlink" Target="http://www.reddit.com/r/Bitcoin/comments/2y5zz3/make_your_garage_sale_stand_out_with_bitcoin/" TargetMode="External"/><Relationship Id="rId354" Type="http://schemas.openxmlformats.org/officeDocument/2006/relationships/hyperlink" Target="http://ift.tt/1DG6eZ8" TargetMode="External"/><Relationship Id="rId2278" Type="http://schemas.openxmlformats.org/officeDocument/2006/relationships/hyperlink" Target="http://betanews.com/2015/03/06/reports-that-utorrent-silently-installs-bitcoin-crapware-are-crap/" TargetMode="External"/><Relationship Id="rId353" Type="http://schemas.openxmlformats.org/officeDocument/2006/relationships/hyperlink" Target="http://ift.tt/1vNVVlE" TargetMode="External"/><Relationship Id="rId2279" Type="http://schemas.openxmlformats.org/officeDocument/2006/relationships/hyperlink" Target="http://www.reddit.com/r/Bitcoin/comments/2y5zj0/reports_that_utorrent_silently_installs_bitcoin/" TargetMode="External"/><Relationship Id="rId2225" Type="http://schemas.openxmlformats.org/officeDocument/2006/relationships/hyperlink" Target="http://www.reddit.com/r/Bitcoin/comments/2y58n5/jaron_lukasiewicz_coinsetter_theprotocoltv/" TargetMode="External"/><Relationship Id="rId2226" Type="http://schemas.openxmlformats.org/officeDocument/2006/relationships/hyperlink" Target="http://moneyweek.com/bill-bonner-interview/" TargetMode="External"/><Relationship Id="rId2227" Type="http://schemas.openxmlformats.org/officeDocument/2006/relationships/hyperlink" Target="http://www.reddit.com/r/Bitcoin/comments/2y5ela/bill_bonner_hold_on_to_your_cash_the_real/" TargetMode="External"/><Relationship Id="rId2228" Type="http://schemas.openxmlformats.org/officeDocument/2006/relationships/hyperlink" Target="http://www.bitcoin-taxes.com/bitcoin-tax-software/" TargetMode="External"/><Relationship Id="rId2229" Type="http://schemas.openxmlformats.org/officeDocument/2006/relationships/hyperlink" Target="http://www.reddit.com/r/Bitcoin/comments/2y5dth/who_can_you_trust_to_do_taxes_a_review_of_bitcoin/" TargetMode="External"/><Relationship Id="rId305" Type="http://schemas.openxmlformats.org/officeDocument/2006/relationships/hyperlink" Target="http://ift.tt/1aFK3sz" TargetMode="External"/><Relationship Id="rId304" Type="http://schemas.openxmlformats.org/officeDocument/2006/relationships/hyperlink" Target="http://ift.tt/1FJHCOQ" TargetMode="External"/><Relationship Id="rId303" Type="http://schemas.openxmlformats.org/officeDocument/2006/relationships/hyperlink" Target="http://ift.tt/18bwBdX" TargetMode="External"/><Relationship Id="rId302" Type="http://schemas.openxmlformats.org/officeDocument/2006/relationships/hyperlink" Target="http://ift.tt/18AbCCN" TargetMode="External"/><Relationship Id="rId309" Type="http://schemas.openxmlformats.org/officeDocument/2006/relationships/hyperlink" Target="http://ift.tt/1AJ7SJB" TargetMode="External"/><Relationship Id="rId308" Type="http://schemas.openxmlformats.org/officeDocument/2006/relationships/hyperlink" Target="http://ift.tt/1awO1n7" TargetMode="External"/><Relationship Id="rId307" Type="http://schemas.openxmlformats.org/officeDocument/2006/relationships/hyperlink" Target="http://ift.tt/1FJJnM2" TargetMode="External"/><Relationship Id="rId306" Type="http://schemas.openxmlformats.org/officeDocument/2006/relationships/hyperlink" Target="http://ift.tt/1AqyTfT" TargetMode="External"/><Relationship Id="rId2220" Type="http://schemas.openxmlformats.org/officeDocument/2006/relationships/hyperlink" Target="http://www.theguardian.com/technology/2015/mar/06/tips-tricks-anonymous-privacy" TargetMode="External"/><Relationship Id="rId301" Type="http://schemas.openxmlformats.org/officeDocument/2006/relationships/hyperlink" Target="http://ift.tt/18AbCCL" TargetMode="External"/><Relationship Id="rId2221" Type="http://schemas.openxmlformats.org/officeDocument/2006/relationships/hyperlink" Target="http://www.reddit.com/r/Bitcoin/comments/2y5bqd/well_written_article_about_how_ro_stay_under_the/" TargetMode="External"/><Relationship Id="rId300" Type="http://schemas.openxmlformats.org/officeDocument/2006/relationships/hyperlink" Target="http://ift.tt/18bsoa7" TargetMode="External"/><Relationship Id="rId2222" Type="http://schemas.openxmlformats.org/officeDocument/2006/relationships/hyperlink" Target="http://www.reddit.com/r/Bitcoin/comments/2y59ms/watch_out_for_counterfeit_bills/" TargetMode="External"/><Relationship Id="rId2223" Type="http://schemas.openxmlformats.org/officeDocument/2006/relationships/hyperlink" Target="http://www.reddit.com/r/Bitcoin/comments/2y58x6/coinbase_and_circle_closed_my_account_i_think_due/" TargetMode="External"/><Relationship Id="rId2224" Type="http://schemas.openxmlformats.org/officeDocument/2006/relationships/hyperlink" Target="http://youtu.be/2qPLJZnQXK0" TargetMode="External"/><Relationship Id="rId2214" Type="http://schemas.openxmlformats.org/officeDocument/2006/relationships/hyperlink" Target="http://www.btcreporter.com/2015/03/06/the-rise-of-bitcoin-is-in-need-of-a-sequel/" TargetMode="External"/><Relationship Id="rId2215" Type="http://schemas.openxmlformats.org/officeDocument/2006/relationships/hyperlink" Target="http://www.reddit.com/r/Bitcoin/comments/2y58kc/the_rise_and_rise_of_bitcoin_is_in_need_of_a/" TargetMode="External"/><Relationship Id="rId2216" Type="http://schemas.openxmlformats.org/officeDocument/2006/relationships/hyperlink" Target="https://www.youtube.com/watch?v=2qPLJZnQXK0" TargetMode="External"/><Relationship Id="rId2217" Type="http://schemas.openxmlformats.org/officeDocument/2006/relationships/hyperlink" Target="http://www.reddit.com/r/Bitcoin/comments/2y5chv/video_jaron_lukasiewicz_of_nybased_bitcoin/" TargetMode="External"/><Relationship Id="rId2218" Type="http://schemas.openxmlformats.org/officeDocument/2006/relationships/hyperlink" Target="http://bit-post.com/events/bitcoin-news-roundup-march-6th-2015-4411" TargetMode="External"/><Relationship Id="rId2219" Type="http://schemas.openxmlformats.org/officeDocument/2006/relationships/hyperlink" Target="http://www.reddit.com/r/Bitcoin/comments/2y5bro/bitcoin_news_roundup/" TargetMode="External"/><Relationship Id="rId2210" Type="http://schemas.openxmlformats.org/officeDocument/2006/relationships/hyperlink" Target="http://www.reddit.com/r/Bitcoin/comments/2y58zs/popular_torrent_client_is_stealing_your_cpu/" TargetMode="External"/><Relationship Id="rId2211" Type="http://schemas.openxmlformats.org/officeDocument/2006/relationships/hyperlink" Target="http://www.reddit.com/r/Bitcoin/comments/2y58x6/coinbase_and_circle_closed_my_account_i_think_due/" TargetMode="External"/><Relationship Id="rId2212" Type="http://schemas.openxmlformats.org/officeDocument/2006/relationships/hyperlink" Target="http://youtu.be/2qPLJZnQXK0" TargetMode="External"/><Relationship Id="rId2213" Type="http://schemas.openxmlformats.org/officeDocument/2006/relationships/hyperlink" Target="http://www.reddit.com/r/Bitcoin/comments/2y58n5/jaron_lukasiewicz_coinsetter_theprotocoltv/" TargetMode="External"/><Relationship Id="rId2247" Type="http://schemas.openxmlformats.org/officeDocument/2006/relationships/hyperlink" Target="http://cointelegraph.com/en/news/113576/why-the-european-central-bank-is-paving-the-way-for-cryptocurrencies-op-ed" TargetMode="External"/><Relationship Id="rId2248" Type="http://schemas.openxmlformats.org/officeDocument/2006/relationships/hyperlink" Target="http://www.reddit.com/r/Bitcoin/comments/2y4y7t/why_the_european_central_bank_is_paving_the_way/" TargetMode="External"/><Relationship Id="rId2249" Type="http://schemas.openxmlformats.org/officeDocument/2006/relationships/hyperlink" Target="http://www.coindesk.com/btcpoint-spanish-bank-network-bitcoin-atms/" TargetMode="External"/><Relationship Id="rId327" Type="http://schemas.openxmlformats.org/officeDocument/2006/relationships/hyperlink" Target="http://ift.tt/1E5uq8f" TargetMode="External"/><Relationship Id="rId326" Type="http://schemas.openxmlformats.org/officeDocument/2006/relationships/hyperlink" Target="http://ift.tt/1Dp86CU" TargetMode="External"/><Relationship Id="rId325" Type="http://schemas.openxmlformats.org/officeDocument/2006/relationships/hyperlink" Target="http://ift.tt/1GCxJU6" TargetMode="External"/><Relationship Id="rId324" Type="http://schemas.openxmlformats.org/officeDocument/2006/relationships/hyperlink" Target="http://ift.tt/1aGaPB7" TargetMode="External"/><Relationship Id="rId329" Type="http://schemas.openxmlformats.org/officeDocument/2006/relationships/hyperlink" Target="http://ift.tt/1E5tJfe" TargetMode="External"/><Relationship Id="rId328" Type="http://schemas.openxmlformats.org/officeDocument/2006/relationships/hyperlink" Target="http://ift.tt/1aGhOdh" TargetMode="External"/><Relationship Id="rId2240" Type="http://schemas.openxmlformats.org/officeDocument/2006/relationships/hyperlink" Target="http://www.reddit.com/r/Bitcoin/comments/2y5g1n/utorrents_latest_update_installs_a_litecoin_miner/" TargetMode="External"/><Relationship Id="rId2241" Type="http://schemas.openxmlformats.org/officeDocument/2006/relationships/hyperlink" Target="http://www.reddit.com/r/Bitcoin/comments/2y5k0b/the_world_of_btc_help/" TargetMode="External"/><Relationship Id="rId2242" Type="http://schemas.openxmlformats.org/officeDocument/2006/relationships/hyperlink" Target="http://www.reddit.com/r/Bitcoin/comments/2y5jwk/could_bitcoin_be_theoretically_used_to_tip/" TargetMode="External"/><Relationship Id="rId323" Type="http://schemas.openxmlformats.org/officeDocument/2006/relationships/hyperlink" Target="http://ift.tt/1N531aI" TargetMode="External"/><Relationship Id="rId2243" Type="http://schemas.openxmlformats.org/officeDocument/2006/relationships/hyperlink" Target="http://www.btcfeed.net/educational/bitcoin-can-boost-freemium-games-bigtime/" TargetMode="External"/><Relationship Id="rId322" Type="http://schemas.openxmlformats.org/officeDocument/2006/relationships/hyperlink" Target="http://ift.tt/1DFByHn" TargetMode="External"/><Relationship Id="rId2244" Type="http://schemas.openxmlformats.org/officeDocument/2006/relationships/hyperlink" Target="http://www.reddit.com/r/Bitcoin/comments/2y5jf2/bitcoin_can_boost_freemium_games_bigtime/" TargetMode="External"/><Relationship Id="rId321" Type="http://schemas.openxmlformats.org/officeDocument/2006/relationships/hyperlink" Target="http://ift.tt/1AqRx7t" TargetMode="External"/><Relationship Id="rId2245" Type="http://schemas.openxmlformats.org/officeDocument/2006/relationships/hyperlink" Target="http://www.royalforkblog.com/btc-pgp/" TargetMode="External"/><Relationship Id="rId320" Type="http://schemas.openxmlformats.org/officeDocument/2006/relationships/hyperlink" Target="http://ift.tt/18bNghF" TargetMode="External"/><Relationship Id="rId2246" Type="http://schemas.openxmlformats.org/officeDocument/2006/relationships/hyperlink" Target="http://www.reddit.com/r/Bitcoin/comments/2y5ig2/btcpgp_send_pgp_encrypted_mail_on_the_bitcoin/" TargetMode="External"/><Relationship Id="rId2236" Type="http://schemas.openxmlformats.org/officeDocument/2006/relationships/hyperlink" Target="http://www.reddit.com/r/Bitcoin/comments/2y5gvk/decode_private_key/" TargetMode="External"/><Relationship Id="rId2237" Type="http://schemas.openxmlformats.org/officeDocument/2006/relationships/hyperlink" Target="http://www.reddit.com/r/Bitcoin/comments/2y5glt/most_financiers_and_bankers_are_still_extremely/" TargetMode="External"/><Relationship Id="rId2238" Type="http://schemas.openxmlformats.org/officeDocument/2006/relationships/hyperlink" Target="http://www.reddit.com/r/Bitcoin/comments/2y5gji/xapocom_user_blocked/" TargetMode="External"/><Relationship Id="rId2239" Type="http://schemas.openxmlformats.org/officeDocument/2006/relationships/hyperlink" Target="http://www.theverge.com/2015/3/6/8161251/utorrents-secret-bitcoin-miner-adware-malware" TargetMode="External"/><Relationship Id="rId316" Type="http://schemas.openxmlformats.org/officeDocument/2006/relationships/hyperlink" Target="http://ift.tt/1FJR30F" TargetMode="External"/><Relationship Id="rId315" Type="http://schemas.openxmlformats.org/officeDocument/2006/relationships/hyperlink" Target="http://ift.tt/1N55an0" TargetMode="External"/><Relationship Id="rId314" Type="http://schemas.openxmlformats.org/officeDocument/2006/relationships/hyperlink" Target="http://ift.tt/1DoMczH" TargetMode="External"/><Relationship Id="rId313" Type="http://schemas.openxmlformats.org/officeDocument/2006/relationships/hyperlink" Target="http://ift.tt/1FJMtzz" TargetMode="External"/><Relationship Id="rId319" Type="http://schemas.openxmlformats.org/officeDocument/2006/relationships/hyperlink" Target="http://ift.tt/1N56S7V" TargetMode="External"/><Relationship Id="rId318" Type="http://schemas.openxmlformats.org/officeDocument/2006/relationships/hyperlink" Target="http://ift.tt/1wzP4wI" TargetMode="External"/><Relationship Id="rId317" Type="http://schemas.openxmlformats.org/officeDocument/2006/relationships/hyperlink" Target="http://ift.tt/1wzP5AG" TargetMode="External"/><Relationship Id="rId2230" Type="http://schemas.openxmlformats.org/officeDocument/2006/relationships/hyperlink" Target="http://www.coinfinance.com/news/deutsche-bank-member-launches-brazilian-bitcoin-exchange" TargetMode="External"/><Relationship Id="rId2231" Type="http://schemas.openxmlformats.org/officeDocument/2006/relationships/hyperlink" Target="http://www.reddit.com/r/Bitcoin/comments/2y5d9v/deutsche_bank_member_launches_brazilian_bitcoin/" TargetMode="External"/><Relationship Id="rId312" Type="http://schemas.openxmlformats.org/officeDocument/2006/relationships/hyperlink" Target="https://okturtles.com/" TargetMode="External"/><Relationship Id="rId2232" Type="http://schemas.openxmlformats.org/officeDocument/2006/relationships/hyperlink" Target="http://youtu.be/BKJo9GLhV0c" TargetMode="External"/><Relationship Id="rId311" Type="http://schemas.openxmlformats.org/officeDocument/2006/relationships/hyperlink" Target="http://ift.tt/1aFRW13" TargetMode="External"/><Relationship Id="rId2233" Type="http://schemas.openxmlformats.org/officeDocument/2006/relationships/hyperlink" Target="http://www.reddit.com/r/Bitcoin/comments/2y5d2p/money_tech_bitcoin_safety_watch_full_video_at/" TargetMode="External"/><Relationship Id="rId310" Type="http://schemas.openxmlformats.org/officeDocument/2006/relationships/hyperlink" Target="http://ift.tt/1aFT057" TargetMode="External"/><Relationship Id="rId2234" Type="http://schemas.openxmlformats.org/officeDocument/2006/relationships/hyperlink" Target="http://joeleider.com/economics/replacing-the-fed-with-a-computer/" TargetMode="External"/><Relationship Id="rId2235" Type="http://schemas.openxmlformats.org/officeDocument/2006/relationships/hyperlink" Target="http://www.reddit.com/r/Bitcoin/comments/2y5gzh/replacing_the_fed_with_a_computer/" TargetMode="External"/><Relationship Id="rId297" Type="http://schemas.openxmlformats.org/officeDocument/2006/relationships/hyperlink" Target="http://ift.tt/1LZijwb" TargetMode="External"/><Relationship Id="rId296" Type="http://schemas.openxmlformats.org/officeDocument/2006/relationships/hyperlink" Target="http://ift.tt/1Cc7jtI" TargetMode="External"/><Relationship Id="rId295" Type="http://schemas.openxmlformats.org/officeDocument/2006/relationships/hyperlink" Target="http://democracyos.org/" TargetMode="External"/><Relationship Id="rId294" Type="http://schemas.openxmlformats.org/officeDocument/2006/relationships/hyperlink" Target="http://ift.tt/1DFb48N" TargetMode="External"/><Relationship Id="rId299" Type="http://schemas.openxmlformats.org/officeDocument/2006/relationships/hyperlink" Target="http://ift.tt/17MbjUX" TargetMode="External"/><Relationship Id="rId298" Type="http://schemas.openxmlformats.org/officeDocument/2006/relationships/hyperlink" Target="http://ift.tt/1AITH7g" TargetMode="External"/><Relationship Id="rId271" Type="http://schemas.openxmlformats.org/officeDocument/2006/relationships/hyperlink" Target="http://ift.tt/1E5Ict6" TargetMode="External"/><Relationship Id="rId270" Type="http://schemas.openxmlformats.org/officeDocument/2006/relationships/hyperlink" Target="http://ift.tt/1K1Ihla" TargetMode="External"/><Relationship Id="rId269" Type="http://schemas.openxmlformats.org/officeDocument/2006/relationships/hyperlink" Target="http://ift.tt/1LYWFpY" TargetMode="External"/><Relationship Id="rId264" Type="http://schemas.openxmlformats.org/officeDocument/2006/relationships/hyperlink" Target="http://ift.tt/1CaXnRc" TargetMode="External"/><Relationship Id="rId263" Type="http://schemas.openxmlformats.org/officeDocument/2006/relationships/hyperlink" Target="http://ift.tt/1AW0n0x" TargetMode="External"/><Relationship Id="rId262" Type="http://schemas.openxmlformats.org/officeDocument/2006/relationships/hyperlink" Target="http://ift.tt/1zsXTms" TargetMode="External"/><Relationship Id="rId261" Type="http://schemas.openxmlformats.org/officeDocument/2006/relationships/hyperlink" Target="http://ift.tt/1DnAxB1" TargetMode="External"/><Relationship Id="rId268" Type="http://schemas.openxmlformats.org/officeDocument/2006/relationships/hyperlink" Target="http://ift.tt/1vM7JEZ" TargetMode="External"/><Relationship Id="rId267" Type="http://schemas.openxmlformats.org/officeDocument/2006/relationships/hyperlink" Target="http://ift.tt/1LYYZxs" TargetMode="External"/><Relationship Id="rId266" Type="http://schemas.openxmlformats.org/officeDocument/2006/relationships/hyperlink" Target="http://ift.tt/1N4eyqI" TargetMode="External"/><Relationship Id="rId265" Type="http://schemas.openxmlformats.org/officeDocument/2006/relationships/hyperlink" Target="http://ift.tt/1GBlYgO" TargetMode="External"/><Relationship Id="rId260" Type="http://schemas.openxmlformats.org/officeDocument/2006/relationships/hyperlink" Target="http://ift.tt/1GBiYkH" TargetMode="External"/><Relationship Id="rId259" Type="http://schemas.openxmlformats.org/officeDocument/2006/relationships/hyperlink" Target="http://ift.tt/1CaZCUA" TargetMode="External"/><Relationship Id="rId258" Type="http://schemas.openxmlformats.org/officeDocument/2006/relationships/hyperlink" Target="http://ift.tt/1G4Ycwe" TargetMode="External"/><Relationship Id="rId2290" Type="http://schemas.openxmlformats.org/officeDocument/2006/relationships/hyperlink" Target="http://www.reddit.com/r/Bitcoin/comments/2y6685/lazypay_is_coming_soon/" TargetMode="External"/><Relationship Id="rId2291" Type="http://schemas.openxmlformats.org/officeDocument/2006/relationships/hyperlink" Target="https://www.zapchain.com/a/ohMzNWfo9d" TargetMode="External"/><Relationship Id="rId2292" Type="http://schemas.openxmlformats.org/officeDocument/2006/relationships/hyperlink" Target="http://www.reddit.com/r/Bitcoin/comments/2y69qw/how_can_we_market_coffeefoldappcom_to_people_with/" TargetMode="External"/><Relationship Id="rId2293" Type="http://schemas.openxmlformats.org/officeDocument/2006/relationships/hyperlink" Target="http://www.youtube.com/attribution_link?a=V7wg5wvk0IQ&amp;u=%2Fwatch%3Fv%3DZMwFduJaXeY%26feature%3Dshare" TargetMode="External"/><Relationship Id="rId253" Type="http://schemas.openxmlformats.org/officeDocument/2006/relationships/hyperlink" Target="http://ift.tt/1K1mkD1" TargetMode="External"/><Relationship Id="rId2294" Type="http://schemas.openxmlformats.org/officeDocument/2006/relationships/hyperlink" Target="http://www.reddit.com/r/Bitcoin/comments/2y69f2/decentral_talk_live_feat_anne_connelly_of/" TargetMode="External"/><Relationship Id="rId252" Type="http://schemas.openxmlformats.org/officeDocument/2006/relationships/hyperlink" Target="http://ift.tt/1LYuZBD" TargetMode="External"/><Relationship Id="rId2295" Type="http://schemas.openxmlformats.org/officeDocument/2006/relationships/hyperlink" Target="http://bitcoinomics.net/?p=979" TargetMode="External"/><Relationship Id="rId251" Type="http://schemas.openxmlformats.org/officeDocument/2006/relationships/hyperlink" Target="http://ift.tt/1AHhp3K" TargetMode="External"/><Relationship Id="rId2296" Type="http://schemas.openxmlformats.org/officeDocument/2006/relationships/hyperlink" Target="http://www.reddit.com/r/Bitcoin/comments/2y6c94/robocoin_fades_from_the_spotlight_other_atm/" TargetMode="External"/><Relationship Id="rId250" Type="http://schemas.openxmlformats.org/officeDocument/2006/relationships/hyperlink" Target="http://ift.tt/1Ap02zS" TargetMode="External"/><Relationship Id="rId2297" Type="http://schemas.openxmlformats.org/officeDocument/2006/relationships/hyperlink" Target="http://www.reddit.com/r/Bitcoin/comments/2y6avz/how_can_a_person_pay_me_with_their_credit_card/" TargetMode="External"/><Relationship Id="rId257" Type="http://schemas.openxmlformats.org/officeDocument/2006/relationships/hyperlink" Target="http://ift.tt/1zsWble" TargetMode="External"/><Relationship Id="rId2298" Type="http://schemas.openxmlformats.org/officeDocument/2006/relationships/hyperlink" Target="http://imgur.com/zDUNpRT" TargetMode="External"/><Relationship Id="rId256" Type="http://schemas.openxmlformats.org/officeDocument/2006/relationships/hyperlink" Target="http://ift.tt/1LYIHEO" TargetMode="External"/><Relationship Id="rId2299" Type="http://schemas.openxmlformats.org/officeDocument/2006/relationships/hyperlink" Target="http://www.reddit.com/r/Bitcoin/comments/2y6aac/td_ameritrade_is_live_with_gbtc_and_accepting_bids/" TargetMode="External"/><Relationship Id="rId255" Type="http://schemas.openxmlformats.org/officeDocument/2006/relationships/hyperlink" Target="http://ift.tt/1K1lg1Q" TargetMode="External"/><Relationship Id="rId254" Type="http://schemas.openxmlformats.org/officeDocument/2006/relationships/hyperlink" Target="http://ift.tt/1LYtBPC" TargetMode="External"/><Relationship Id="rId293" Type="http://schemas.openxmlformats.org/officeDocument/2006/relationships/hyperlink" Target="http://ift.tt/1FJBEO7" TargetMode="External"/><Relationship Id="rId292" Type="http://schemas.openxmlformats.org/officeDocument/2006/relationships/hyperlink" Target="http://ift.tt/1K2GrAG" TargetMode="External"/><Relationship Id="rId291" Type="http://schemas.openxmlformats.org/officeDocument/2006/relationships/hyperlink" Target="http://ift.tt/1M0hdOW" TargetMode="External"/><Relationship Id="rId290" Type="http://schemas.openxmlformats.org/officeDocument/2006/relationships/hyperlink" Target="http://ift.tt/1M0hgu0" TargetMode="External"/><Relationship Id="rId286" Type="http://schemas.openxmlformats.org/officeDocument/2006/relationships/hyperlink" Target="http://ift.tt/1AIHX4N" TargetMode="External"/><Relationship Id="rId285" Type="http://schemas.openxmlformats.org/officeDocument/2006/relationships/hyperlink" Target="http://ift.tt/1CbK2Im" TargetMode="External"/><Relationship Id="rId284" Type="http://schemas.openxmlformats.org/officeDocument/2006/relationships/hyperlink" Target="http://ift.tt/1Aq58Mm" TargetMode="External"/><Relationship Id="rId283" Type="http://schemas.openxmlformats.org/officeDocument/2006/relationships/hyperlink" Target="http://ift.tt/18b9wbo" TargetMode="External"/><Relationship Id="rId289" Type="http://schemas.openxmlformats.org/officeDocument/2006/relationships/hyperlink" Target="http://ift.tt/1vML0sn" TargetMode="External"/><Relationship Id="rId288" Type="http://schemas.openxmlformats.org/officeDocument/2006/relationships/hyperlink" Target="http://ift.tt/1AIKT1j" TargetMode="External"/><Relationship Id="rId287" Type="http://schemas.openxmlformats.org/officeDocument/2006/relationships/hyperlink" Target="http://ift.tt/1K2DYpP" TargetMode="External"/><Relationship Id="rId282" Type="http://schemas.openxmlformats.org/officeDocument/2006/relationships/hyperlink" Target="http://ift.tt/1AIsul3" TargetMode="External"/><Relationship Id="rId281" Type="http://schemas.openxmlformats.org/officeDocument/2006/relationships/hyperlink" Target="http://ift.tt/1Dl0MIj" TargetMode="External"/><Relationship Id="rId280" Type="http://schemas.openxmlformats.org/officeDocument/2006/relationships/hyperlink" Target="http://ift.tt/1E4I23R" TargetMode="External"/><Relationship Id="rId275" Type="http://schemas.openxmlformats.org/officeDocument/2006/relationships/hyperlink" Target="http://ift.tt/1LZxSlU" TargetMode="External"/><Relationship Id="rId274" Type="http://schemas.openxmlformats.org/officeDocument/2006/relationships/hyperlink" Target="http://ift.tt/1wB8Dit" TargetMode="External"/><Relationship Id="rId273" Type="http://schemas.openxmlformats.org/officeDocument/2006/relationships/hyperlink" Target="http://ift.tt/1Cbdtu6" TargetMode="External"/><Relationship Id="rId272" Type="http://schemas.openxmlformats.org/officeDocument/2006/relationships/hyperlink" Target="http://ift.tt/1AHWRbw" TargetMode="External"/><Relationship Id="rId279" Type="http://schemas.openxmlformats.org/officeDocument/2006/relationships/hyperlink" Target="http://cheapcccam.cf" TargetMode="External"/><Relationship Id="rId278" Type="http://schemas.openxmlformats.org/officeDocument/2006/relationships/hyperlink" Target="http://ift.tt/1AIhyE0" TargetMode="External"/><Relationship Id="rId277" Type="http://schemas.openxmlformats.org/officeDocument/2006/relationships/hyperlink" Target="http://ift.tt/1DnYurX" TargetMode="External"/><Relationship Id="rId276" Type="http://schemas.openxmlformats.org/officeDocument/2006/relationships/hyperlink" Target="http://ift.tt/1LZxRyn" TargetMode="External"/><Relationship Id="rId1851" Type="http://schemas.openxmlformats.org/officeDocument/2006/relationships/hyperlink" Target="http://blog.coin.co/2015/03/coin-cos-new-products-week-2-bitcoin-billpay/" TargetMode="External"/><Relationship Id="rId1852" Type="http://schemas.openxmlformats.org/officeDocument/2006/relationships/hyperlink" Target="http://www.reddit.com/r/Bitcoin/comments/2y1f6j/pay_bills_with_bitcoin/" TargetMode="External"/><Relationship Id="rId1853" Type="http://schemas.openxmlformats.org/officeDocument/2006/relationships/hyperlink" Target="https://www.youtube.com/watch?v=tKQ214Ghdhw&amp;t=57" TargetMode="External"/><Relationship Id="rId1854" Type="http://schemas.openxmlformats.org/officeDocument/2006/relationships/hyperlink" Target="http://www.reddit.com/r/Bitcoin/comments/2y1f15/is_a_decentralized_bitcoinfiat_exchange_possible/" TargetMode="External"/><Relationship Id="rId1855" Type="http://schemas.openxmlformats.org/officeDocument/2006/relationships/hyperlink" Target="http://www.meetup.com/DEC_TECH/events/220935201/?gj=rcs.a&amp;a=co2.a_grp&amp;rv=rcs.a" TargetMode="External"/><Relationship Id="rId1856" Type="http://schemas.openxmlformats.org/officeDocument/2006/relationships/hyperlink" Target="http://www.reddit.com/r/Bitcoin/comments/2y1ek1/bitcoin_the_future_of_payments_ft_andreas_m/" TargetMode="External"/><Relationship Id="rId1857" Type="http://schemas.openxmlformats.org/officeDocument/2006/relationships/hyperlink" Target="http://www.reddit.com/r/Bitcoin/comments/2y1e8j/any_musicans_or_bands_into_bitcoin/" TargetMode="External"/><Relationship Id="rId1858" Type="http://schemas.openxmlformats.org/officeDocument/2006/relationships/hyperlink" Target="http://blog.bitpay.com/2015/03/05/bitcore-wallet.html" TargetMode="External"/><Relationship Id="rId1859" Type="http://schemas.openxmlformats.org/officeDocument/2006/relationships/hyperlink" Target="http://www.reddit.com/r/Bitcoin/comments/2y1dxa/announcing_the_bitcore_wallet_suite_bitpay/" TargetMode="External"/><Relationship Id="rId1850" Type="http://schemas.openxmlformats.org/officeDocument/2006/relationships/hyperlink" Target="http://www.reddit.com/r/Bitcoin/comments/2y1gew/money_tech_new_bitcoin_trading_platform_watch/" TargetMode="External"/><Relationship Id="rId1840" Type="http://schemas.openxmlformats.org/officeDocument/2006/relationships/hyperlink" Target="http://www.reddit.com/r/Bitcoin/comments/2y17hp/research_tracks_bitcoin_mining_from_hobby_to_big/" TargetMode="External"/><Relationship Id="rId1841" Type="http://schemas.openxmlformats.org/officeDocument/2006/relationships/hyperlink" Target="http://www.rmhcofalbany.org/news-events.cfm/articleid/84562" TargetMode="External"/><Relationship Id="rId1842" Type="http://schemas.openxmlformats.org/officeDocument/2006/relationships/hyperlink" Target="http://www.reddit.com/r/Bitcoin/comments/2y16vs/our_local_ronald_mcdonald_house_has_launched_a/" TargetMode="External"/><Relationship Id="rId1843" Type="http://schemas.openxmlformats.org/officeDocument/2006/relationships/hyperlink" Target="http://www.coinbuzz.com/2015/03/04/cant-touch-mercury-exchange/" TargetMode="External"/><Relationship Id="rId1844" Type="http://schemas.openxmlformats.org/officeDocument/2006/relationships/hyperlink" Target="http://www.reddit.com/r/Bitcoin/comments/2y16ds/this_is_huge_for_bitcoin_mercury_first_fully/" TargetMode="External"/><Relationship Id="rId1845" Type="http://schemas.openxmlformats.org/officeDocument/2006/relationships/hyperlink" Target="http://cointelegraph.com/news/113622/mar-5-digest-coin-brief-editor-arrested-over-isis-link-silk-road-btc-auction-begins-today" TargetMode="External"/><Relationship Id="rId1846" Type="http://schemas.openxmlformats.org/officeDocument/2006/relationships/hyperlink" Target="http://www.reddit.com/r/Bitcoin/comments/2y15y0/coin_brief_editor_arrested_over_isis_link/" TargetMode="External"/><Relationship Id="rId1847" Type="http://schemas.openxmlformats.org/officeDocument/2006/relationships/hyperlink" Target="https://www.facebook.com/video.php?v=10152692435662807" TargetMode="External"/><Relationship Id="rId1848" Type="http://schemas.openxmlformats.org/officeDocument/2006/relationships/hyperlink" Target="http://www.reddit.com/r/Bitcoin/comments/2y14nv/college_humor_spreads_the_word_on_bitcoin/" TargetMode="External"/><Relationship Id="rId1849" Type="http://schemas.openxmlformats.org/officeDocument/2006/relationships/hyperlink" Target="http://youtu.be/MzGOAQJ6_9o" TargetMode="External"/><Relationship Id="rId1873" Type="http://schemas.openxmlformats.org/officeDocument/2006/relationships/hyperlink" Target="http://www.reddit.com/r/Bitcoin/comments/2y1mla/mercury_decentralized_exchange/" TargetMode="External"/><Relationship Id="rId1874" Type="http://schemas.openxmlformats.org/officeDocument/2006/relationships/hyperlink" Target="http://www.reddit.com/r/Bitcoin/comments/2y1m53/advice_for_an_essay/" TargetMode="External"/><Relationship Id="rId1875" Type="http://schemas.openxmlformats.org/officeDocument/2006/relationships/hyperlink" Target="http://www.eluniversal.com.mx/noticias.html" TargetMode="External"/><Relationship Id="rId1876" Type="http://schemas.openxmlformats.org/officeDocument/2006/relationships/hyperlink" Target="http://www.reddit.com/r/Bitcoin/comments/2y1lpl/somewhat_positive_bitcoin_article_appears_in_the/" TargetMode="External"/><Relationship Id="rId1877" Type="http://schemas.openxmlformats.org/officeDocument/2006/relationships/hyperlink" Target="http://www.reddit.com/r/Bitcoin/comments/2y1l78/trouble_signing_transaction_with_electrum/" TargetMode="External"/><Relationship Id="rId1878" Type="http://schemas.openxmlformats.org/officeDocument/2006/relationships/hyperlink" Target="http://www.reuters.com/article/2015/03/05/us-bitcoin-auction-idUSKBN0M11WJ20150305" TargetMode="External"/><Relationship Id="rId1879" Type="http://schemas.openxmlformats.org/officeDocument/2006/relationships/hyperlink" Target="http://www.reddit.com/r/Bitcoin/comments/2y1l2a/us_begins_auction_for_50000_bitcoins/" TargetMode="External"/><Relationship Id="rId1870" Type="http://schemas.openxmlformats.org/officeDocument/2006/relationships/hyperlink" Target="https://www.youtube.com/watch?v=KYFhcBEzxGQ&amp;feature=em-uploademail" TargetMode="External"/><Relationship Id="rId1871" Type="http://schemas.openxmlformats.org/officeDocument/2006/relationships/hyperlink" Target="http://www.reddit.com/r/Bitcoin/comments/2y1mw8/bitcoin_world_tour_california/" TargetMode="External"/><Relationship Id="rId1872" Type="http://schemas.openxmlformats.org/officeDocument/2006/relationships/hyperlink" Target="http://mercuryex.com" TargetMode="External"/><Relationship Id="rId1862" Type="http://schemas.openxmlformats.org/officeDocument/2006/relationships/hyperlink" Target="http://www.reddit.com/r/Bitcoin/comments/2y1jyd/virtex_goes_offline_without_warning_customers/" TargetMode="External"/><Relationship Id="rId1863" Type="http://schemas.openxmlformats.org/officeDocument/2006/relationships/hyperlink" Target="http://www.reddit.com/r/Bitcoin/comments/2y1op5/has_somebody_heard_anything_from_matt_miller/" TargetMode="External"/><Relationship Id="rId1864" Type="http://schemas.openxmlformats.org/officeDocument/2006/relationships/hyperlink" Target="https://www.usaa.com/inet/pages/enterprise_howto_biometrics_landing_mkt?EID=mkt_ent_esg_bio_M_0215-06&amp;akredirect=true" TargetMode="External"/><Relationship Id="rId1865" Type="http://schemas.openxmlformats.org/officeDocument/2006/relationships/hyperlink" Target="http://www.reddit.com/r/Bitcoin/comments/2y1o3t/usaa_is_proud_to_be_the_first_us_financial/" TargetMode="External"/><Relationship Id="rId1866" Type="http://schemas.openxmlformats.org/officeDocument/2006/relationships/hyperlink" Target="http://www.reddit.com/r/Bitcoin/comments/2y1nul/thoughts_on_kraken/" TargetMode="External"/><Relationship Id="rId1867" Type="http://schemas.openxmlformats.org/officeDocument/2006/relationships/hyperlink" Target="http://www.reddit.com/r/Bitcoin/comments/2y1nmt/trying_to_sign_my_boss_up_with_bitpay_at_a_major/" TargetMode="External"/><Relationship Id="rId1868" Type="http://schemas.openxmlformats.org/officeDocument/2006/relationships/hyperlink" Target="http://www.reddit.com/r/Bitcoin/comments/2y1nhg/eli5_what_does_it_mean_when_your_node_relays_a/" TargetMode="External"/><Relationship Id="rId1869" Type="http://schemas.openxmlformats.org/officeDocument/2006/relationships/hyperlink" Target="http://www.reddit.com/r/Bitcoin/comments/2y1ndq/falling_price_manipultions/" TargetMode="External"/><Relationship Id="rId1860" Type="http://schemas.openxmlformats.org/officeDocument/2006/relationships/hyperlink" Target="http://www.reddit.com/r/Bitcoin/comments/2y1kuf/opinions_about_the_wallet_bither/" TargetMode="External"/><Relationship Id="rId1861" Type="http://schemas.openxmlformats.org/officeDocument/2006/relationships/hyperlink" Target="http://bitcoinist.net/virtex-shuts-down-customers-lose-funds/" TargetMode="External"/><Relationship Id="rId1810" Type="http://schemas.openxmlformats.org/officeDocument/2006/relationships/hyperlink" Target="http://www.prweb.com/releases/2015/03/prweb12563247.htm" TargetMode="External"/><Relationship Id="rId1811" Type="http://schemas.openxmlformats.org/officeDocument/2006/relationships/hyperlink" Target="http://www.reddit.com/r/Bitcoin/comments/2y0ve6/andreas_m_antonopoulos_is_heading_to_mars/" TargetMode="External"/><Relationship Id="rId1812" Type="http://schemas.openxmlformats.org/officeDocument/2006/relationships/hyperlink" Target="https://en.bitcoin.it/wiki/Units" TargetMode="External"/><Relationship Id="rId1813" Type="http://schemas.openxmlformats.org/officeDocument/2006/relationships/hyperlink" Target="http://www.reddit.com/r/Bitcoin/comments/2y0vec/lukejr_put_tonal_back_on_the_bitcoin_wikis_units/" TargetMode="External"/><Relationship Id="rId1814" Type="http://schemas.openxmlformats.org/officeDocument/2006/relationships/hyperlink" Target="http://www.reddit.com/r/Bitcoin/comments/2y0v0t/my_idea_to_really_kickstart_the_bitcoin_economy/" TargetMode="External"/><Relationship Id="rId1815" Type="http://schemas.openxmlformats.org/officeDocument/2006/relationships/hyperlink" Target="http://www.reddit.com/r/Bitcoin/comments/2y0uww/what_if_satoshi_were_a_woman/" TargetMode="External"/><Relationship Id="rId1816" Type="http://schemas.openxmlformats.org/officeDocument/2006/relationships/hyperlink" Target="https://www.cryptocoinsnews.com/first-annual-bitcoin-womens-day-coming-sunday" TargetMode="External"/><Relationship Id="rId1817" Type="http://schemas.openxmlformats.org/officeDocument/2006/relationships/hyperlink" Target="http://www.reddit.com/r/Bitcoin/comments/2y0qi7/first_annual_bitcoin_womens_day_is_coming_this/" TargetMode="External"/><Relationship Id="rId1818" Type="http://schemas.openxmlformats.org/officeDocument/2006/relationships/hyperlink" Target="http://www.reddit.com/r/Bitcoin/comments/2y0z5g/bitcoin_network_overloaded_4_mb_of_transactions/" TargetMode="External"/><Relationship Id="rId1819" Type="http://schemas.openxmlformats.org/officeDocument/2006/relationships/hyperlink" Target="http://www.reddit.com/r/Bitcoin/comments/2y0z1x/when_will_silberts_gbtcbtcv_start_trading/" TargetMode="External"/><Relationship Id="rId1800" Type="http://schemas.openxmlformats.org/officeDocument/2006/relationships/hyperlink" Target="http://www.reddit.com/r/Bitcoin/comments/2y0u9i/kraken_prepares_for_margin_trading_and_launches/" TargetMode="External"/><Relationship Id="rId1801" Type="http://schemas.openxmlformats.org/officeDocument/2006/relationships/hyperlink" Target="http://www.washingtonpost.com/local/crime/northern-va-teen-thought-to-have-helped-man-join-islamic-state/2015/03/04/51c7ec34-c1e6-11e4-ad5c-3b8ce89f1b89_story.html" TargetMode="External"/><Relationship Id="rId1802" Type="http://schemas.openxmlformats.org/officeDocument/2006/relationships/hyperlink" Target="http://www.reddit.com/r/Bitcoin/comments/2y0td8/teen_who_wrote_for_coinbrief_arrested_for_giving/" TargetMode="External"/><Relationship Id="rId1803" Type="http://schemas.openxmlformats.org/officeDocument/2006/relationships/hyperlink" Target="http://www.reddit.com/r/Bitcoin/comments/2y0syc/how_to_create_incentives_for_people_to_relay/" TargetMode="External"/><Relationship Id="rId1804" Type="http://schemas.openxmlformats.org/officeDocument/2006/relationships/hyperlink" Target="https://www.linkedin.com/pulse/why-greece-should-switch-bitcoin-wences-casares" TargetMode="External"/><Relationship Id="rId1805" Type="http://schemas.openxmlformats.org/officeDocument/2006/relationships/hyperlink" Target="http://www.reddit.com/r/Bitcoin/comments/2y0svq/why_greece_and_any_country_shouldnt_make_bitcoin/" TargetMode="External"/><Relationship Id="rId1806" Type="http://schemas.openxmlformats.org/officeDocument/2006/relationships/hyperlink" Target="https://www.bitconsultants.org/fundraiser" TargetMode="External"/><Relationship Id="rId1807" Type="http://schemas.openxmlformats.org/officeDocument/2006/relationships/hyperlink" Target="http://www.reddit.com/r/Bitcoin/comments/2y0ss6/bitcoin_education_fundraiser_show_your_support/" TargetMode="External"/><Relationship Id="rId1808" Type="http://schemas.openxmlformats.org/officeDocument/2006/relationships/hyperlink" Target="https://www.ecb.europa.eu/pub/pdf/other/virtualcurrencyschemesen.pdf" TargetMode="External"/><Relationship Id="rId1809" Type="http://schemas.openxmlformats.org/officeDocument/2006/relationships/hyperlink" Target="http://www.reddit.com/r/Bitcoin/comments/2y0vx6/european_central_bank_virtual_currency_schemes_a/" TargetMode="External"/><Relationship Id="rId1830" Type="http://schemas.openxmlformats.org/officeDocument/2006/relationships/hyperlink" Target="http://www.reddit.com/r/Bitcoin/comments/2y1c2s/trezor_wont_connect_i_suspect_its_microusb_input/" TargetMode="External"/><Relationship Id="rId1831" Type="http://schemas.openxmlformats.org/officeDocument/2006/relationships/hyperlink" Target="http://www.reddit.com/r/Bitcoin/comments/2y1bmp/mobile_platform_idea/" TargetMode="External"/><Relationship Id="rId1832" Type="http://schemas.openxmlformats.org/officeDocument/2006/relationships/hyperlink" Target="http://www.reddit.com/r/Bitcoin/comments/2y1agl/is_it_possible_to_learn_who_created_a_bitcoin/" TargetMode="External"/><Relationship Id="rId1833" Type="http://schemas.openxmlformats.org/officeDocument/2006/relationships/hyperlink" Target="http://www.reddit.com/r/Bitcoin/comments/2y1a4h/conspiracy_corner/" TargetMode="External"/><Relationship Id="rId1834" Type="http://schemas.openxmlformats.org/officeDocument/2006/relationships/hyperlink" Target="https://www.bitconsultants.org/fundraiser" TargetMode="External"/><Relationship Id="rId1835" Type="http://schemas.openxmlformats.org/officeDocument/2006/relationships/hyperlink" Target="http://www.reddit.com/r/Bitcoin/comments/2y18zb/bitcoin_education_fundraiser_show_your_support/" TargetMode="External"/><Relationship Id="rId1836" Type="http://schemas.openxmlformats.org/officeDocument/2006/relationships/hyperlink" Target="http://www.reddit.com/r/Bitcoin/comments/2y18js/some_striking_similarities_between_bitcoin_and_god/" TargetMode="External"/><Relationship Id="rId1837" Type="http://schemas.openxmlformats.org/officeDocument/2006/relationships/hyperlink" Target="http://cointelegraph.com/news/113623/japans-new-crypto-exchange-aims-to-fill-mtgox-vacuum-improve-bitcoins-image" TargetMode="External"/><Relationship Id="rId1838" Type="http://schemas.openxmlformats.org/officeDocument/2006/relationships/hyperlink" Target="http://www.reddit.com/r/Bitcoin/comments/2y17mk/japans_new_cryptoexchange_aims_to_fill_mtgox/" TargetMode="External"/><Relationship Id="rId1839" Type="http://schemas.openxmlformats.org/officeDocument/2006/relationships/hyperlink" Target="http://www.coindesk.com/research-tracks-bitcoin-mining-growth-from-hobby-to-big-business/" TargetMode="External"/><Relationship Id="rId1820" Type="http://schemas.openxmlformats.org/officeDocument/2006/relationships/hyperlink" Target="http://www.reddit.com/r/Bitcoin/comments/2y0yqm/okpaycom_scam_the_steal_your_money_and_documents/" TargetMode="External"/><Relationship Id="rId1821" Type="http://schemas.openxmlformats.org/officeDocument/2006/relationships/hyperlink" Target="http://www.reddit.com/r/Bitcoin/comments/2y0y7y/over_the_last_4_years_transactions_per_day_has/" TargetMode="External"/><Relationship Id="rId1822" Type="http://schemas.openxmlformats.org/officeDocument/2006/relationships/hyperlink" Target="http://www.reddit.com/r/Bitcoin/comments/2y0xn9/do_i_get_this_wrong_or_do_they_auction_the_big/" TargetMode="External"/><Relationship Id="rId1823" Type="http://schemas.openxmlformats.org/officeDocument/2006/relationships/hyperlink" Target="http://bitcoin-betting-guide.com/james-cannings-blog/bitcoin-allows-me-to-be-the-change-i-want-to-see-in-the-world/" TargetMode="External"/><Relationship Id="rId1824" Type="http://schemas.openxmlformats.org/officeDocument/2006/relationships/hyperlink" Target="http://www.reddit.com/r/Bitcoin/comments/2y10sw/bitcoin_allows_me_to_be_the_change_i_want_to_see/" TargetMode="External"/><Relationship Id="rId1825" Type="http://schemas.openxmlformats.org/officeDocument/2006/relationships/hyperlink" Target="http://www.freebanking.org/2015/03/04/backing-shmacking/" TargetMode="External"/><Relationship Id="rId1826" Type="http://schemas.openxmlformats.org/officeDocument/2006/relationships/hyperlink" Target="http://www.reddit.com/r/Bitcoin/comments/2y107y/george_selgin_explains_why_the_no_backing/" TargetMode="External"/><Relationship Id="rId1827" Type="http://schemas.openxmlformats.org/officeDocument/2006/relationships/hyperlink" Target="http://www.reddit.com/r/Bitcoin/comments/2y13rp/so_i_received_a_funny_email_yesterday_from/" TargetMode="External"/><Relationship Id="rId1828" Type="http://schemas.openxmlformats.org/officeDocument/2006/relationships/hyperlink" Target="http://i.imgur.com/Ezrg7fl.jpg" TargetMode="External"/><Relationship Id="rId1829" Type="http://schemas.openxmlformats.org/officeDocument/2006/relationships/hyperlink" Target="http://www.reddit.com/r/Bitcoin/comments/2y12zp/guess_who_had_a_nibble_at_2341_eur_from_this_bad/" TargetMode="External"/><Relationship Id="rId2302" Type="http://schemas.openxmlformats.org/officeDocument/2006/relationships/hyperlink" Target="http://i.imgur.com/u27gCuZ.png" TargetMode="External"/><Relationship Id="rId2303" Type="http://schemas.openxmlformats.org/officeDocument/2006/relationships/hyperlink" Target="http://www.reddit.com/r/Bitcoin/comments/2y6e37/bfl_says_theyre_going_to_mine_bitcoins_for/" TargetMode="External"/><Relationship Id="rId2304" Type="http://schemas.openxmlformats.org/officeDocument/2006/relationships/hyperlink" Target="http://streettalklive.com/images/1dailyxchange/misc/Gallup-Business-Deaths-030515.jpg" TargetMode="External"/><Relationship Id="rId2305" Type="http://schemas.openxmlformats.org/officeDocument/2006/relationships/hyperlink" Target="http://www.reddit.com/r/Bitcoin/comments/2y6gi7/the_fiat_economy_is_encouraging/" TargetMode="External"/><Relationship Id="rId2306" Type="http://schemas.openxmlformats.org/officeDocument/2006/relationships/hyperlink" Target="http://www.coindesk.com/bitcoin-micropayments-debut-on-new-wave-of-chat-platforms/" TargetMode="External"/><Relationship Id="rId2307" Type="http://schemas.openxmlformats.org/officeDocument/2006/relationships/hyperlink" Target="http://www.reddit.com/r/Bitcoin/comments/2y6f8w/bitcoin_micropayments_debut_on_new_wave_of_chat/" TargetMode="External"/><Relationship Id="rId2308" Type="http://schemas.openxmlformats.org/officeDocument/2006/relationships/hyperlink" Target="http://www.reddit.com/r/Bitcoin/comments/2y6i90/transfering_code_to_a_different_wallet/" TargetMode="External"/><Relationship Id="rId2309" Type="http://schemas.openxmlformats.org/officeDocument/2006/relationships/hyperlink" Target="http://www.reddit.com/r/Bitcoin/comments/2y6hhu/i_am_a_philosopher_student_and_i_need_help_to/" TargetMode="External"/><Relationship Id="rId2300" Type="http://schemas.openxmlformats.org/officeDocument/2006/relationships/hyperlink" Target="http://www.reddit.com/r/Bitcoin/comments/2y6a8y/as_promised_weve_lowered_our_fees_again/" TargetMode="External"/><Relationship Id="rId2301" Type="http://schemas.openxmlformats.org/officeDocument/2006/relationships/hyperlink" Target="http://www.reddit.com/r/Bitcoin/comments/2y6emj/can_anyone_tell_us_the_status_of_gbtc_on_the/" TargetMode="External"/><Relationship Id="rId2324" Type="http://schemas.openxmlformats.org/officeDocument/2006/relationships/hyperlink" Target="http://www.reddit.com/r/Bitcoin/comments/2y6nqq/apple_pay_stung_by_lowtech_fraudsters/" TargetMode="External"/><Relationship Id="rId2325" Type="http://schemas.openxmlformats.org/officeDocument/2006/relationships/hyperlink" Target="http://www.weinvestbitcoins.com" TargetMode="External"/><Relationship Id="rId2326" Type="http://schemas.openxmlformats.org/officeDocument/2006/relationships/hyperlink" Target="http://www.reddit.com/r/Bitcoin/comments/2y6nlv/new_international_bitcoin_investing_firm_is/" TargetMode="External"/><Relationship Id="rId2327" Type="http://schemas.openxmlformats.org/officeDocument/2006/relationships/hyperlink" Target="http://www.reddit.com/r/Bitcoin/comments/2y6mhk/health_conscious_san_diego_bitcoin_community/" TargetMode="External"/><Relationship Id="rId2328" Type="http://schemas.openxmlformats.org/officeDocument/2006/relationships/hyperlink" Target="http://www.reddit.com/r/Bitcoin/comments/2y6m08/stop_saying_bitcoins_future_is_unclear_without/" TargetMode="External"/><Relationship Id="rId2329" Type="http://schemas.openxmlformats.org/officeDocument/2006/relationships/hyperlink" Target="http://np.reddit.com/r/DIY/comments/2y4leg/paper_combination_lock/" TargetMode="External"/><Relationship Id="rId2320" Type="http://schemas.openxmlformats.org/officeDocument/2006/relationships/hyperlink" Target="http://www.reddit.com/r/Bitcoin/comments/2y6j0k/former_gaw_exec_8_million_zenminer_investment_a/" TargetMode="External"/><Relationship Id="rId2321" Type="http://schemas.openxmlformats.org/officeDocument/2006/relationships/hyperlink" Target="http://www.youtube.com/attribution_link?a=W4ZSQ2UevY0&amp;u=%2Fwatch%3Fv%3DQjhEAUGIc5c%26feature%3Dshare" TargetMode="External"/><Relationship Id="rId2322" Type="http://schemas.openxmlformats.org/officeDocument/2006/relationships/hyperlink" Target="http://www.reddit.com/r/Bitcoin/comments/2y6oai/the_type_of_people_most_us_deal_with/" TargetMode="External"/><Relationship Id="rId2323" Type="http://schemas.openxmlformats.org/officeDocument/2006/relationships/hyperlink" Target="http://www.wsj.com/articles/apple-pay-stung-bylow-techfraudsters-1425603036" TargetMode="External"/><Relationship Id="rId2313" Type="http://schemas.openxmlformats.org/officeDocument/2006/relationships/hyperlink" Target="http://dfep0xlbws1ys.cloudfront.net/thumbsc3/3b/c33b5658954bd4f796cdd43e3f8932f2.jpg" TargetMode="External"/><Relationship Id="rId2314" Type="http://schemas.openxmlformats.org/officeDocument/2006/relationships/hyperlink" Target="http://www.reddit.com/r/Bitcoin/comments/2y6kma/when_it_comes_to_bitcoin_and_altcoins_i_see_it/" TargetMode="External"/><Relationship Id="rId2315" Type="http://schemas.openxmlformats.org/officeDocument/2006/relationships/hyperlink" Target="http://www.reddit.com/r/Bitcoin/comments/2y6ke6/is_it_possible_to_export_data_from_blockchain_to/" TargetMode="External"/><Relationship Id="rId2316" Type="http://schemas.openxmlformats.org/officeDocument/2006/relationships/hyperlink" Target="http://www.reddit.com/r/Bitcoin/comments/2y6k2g/who_is_bitcoin_auction_winner/" TargetMode="External"/><Relationship Id="rId2317" Type="http://schemas.openxmlformats.org/officeDocument/2006/relationships/hyperlink" Target="http://www.btcfeed.net/news/bitcoin-prices-inch-forward-amid-international-acceptance/" TargetMode="External"/><Relationship Id="rId2318" Type="http://schemas.openxmlformats.org/officeDocument/2006/relationships/hyperlink" Target="http://www.reddit.com/r/Bitcoin/comments/2y6jyn/bitcoin_prices_inch_forward_amid_international/" TargetMode="External"/><Relationship Id="rId2319" Type="http://schemas.openxmlformats.org/officeDocument/2006/relationships/hyperlink" Target="http://www.coindesk.com/gaw-8-million-zenminer-investment-lie/" TargetMode="External"/><Relationship Id="rId2310" Type="http://schemas.openxmlformats.org/officeDocument/2006/relationships/hyperlink" Target="http://www.bloomberg.com/news/articles/2015-03-06/secondmarket-failed-to-win-bitcoins-in-latest-government-auction" TargetMode="External"/><Relationship Id="rId2311" Type="http://schemas.openxmlformats.org/officeDocument/2006/relationships/hyperlink" Target="http://www.reddit.com/r/Bitcoin/comments/2y6ha9/second_market_failed_to_win_bitcoins_in_latest/" TargetMode="External"/><Relationship Id="rId2312" Type="http://schemas.openxmlformats.org/officeDocument/2006/relationships/hyperlink" Target="http://www.reddit.com/r/Bitcoin/comments/2y6gqv/can_someone_eli5_why_buying_bitcoin_on_coinbase/" TargetMode="External"/><Relationship Id="rId1895" Type="http://schemas.openxmlformats.org/officeDocument/2006/relationships/hyperlink" Target="http://www.zerohedge.com/news/2015-03-05/eurusd-hits-109-handle-lowest-sept-2003" TargetMode="External"/><Relationship Id="rId1896" Type="http://schemas.openxmlformats.org/officeDocument/2006/relationships/hyperlink" Target="http://www.reddit.com/r/Bitcoin/comments/2y1yox/bitcoin_not_the_only_volatile_currency_draghis/" TargetMode="External"/><Relationship Id="rId1897" Type="http://schemas.openxmlformats.org/officeDocument/2006/relationships/hyperlink" Target="http://www.reddit.com/r/Bitcoin/comments/2y1ynu/get_005_btc_for_free_it_takes_just_20_seconds/" TargetMode="External"/><Relationship Id="rId1898" Type="http://schemas.openxmlformats.org/officeDocument/2006/relationships/hyperlink" Target="http://ablogaboutnothinginparticular.com/?p=3712" TargetMode="External"/><Relationship Id="rId1899" Type="http://schemas.openxmlformats.org/officeDocument/2006/relationships/hyperlink" Target="http://www.reddit.com/r/Bitcoin/comments/2y1xlu/capitalism_needs_cryptocurrencies/" TargetMode="External"/><Relationship Id="rId1890" Type="http://schemas.openxmlformats.org/officeDocument/2006/relationships/hyperlink" Target="http://www.reddit.com/r/Bitcoin/comments/2y1rab/killer_app_for_bitcoin_true/" TargetMode="External"/><Relationship Id="rId1891" Type="http://schemas.openxmlformats.org/officeDocument/2006/relationships/hyperlink" Target="http://www.reddit.com/r/Bitcoin/comments/2y1qgl/i_used_to_be_mad_but_now_i_just_laugh/" TargetMode="External"/><Relationship Id="rId1892" Type="http://schemas.openxmlformats.org/officeDocument/2006/relationships/hyperlink" Target="http://www.reddit.com/r/Bitcoin/comments/2y1phg/trustless_bitcoin_exchange_mercury_launches/" TargetMode="External"/><Relationship Id="rId1893" Type="http://schemas.openxmlformats.org/officeDocument/2006/relationships/hyperlink" Target="https://twitter.com/IHaveBitcoins/status/573568079839432705" TargetMode="External"/><Relationship Id="rId1894" Type="http://schemas.openxmlformats.org/officeDocument/2006/relationships/hyperlink" Target="http://www.reddit.com/r/Bitcoin/comments/2y1zbf/nsfw_bitcoin_and_the_reserve_bank_of_india/" TargetMode="External"/><Relationship Id="rId1884" Type="http://schemas.openxmlformats.org/officeDocument/2006/relationships/hyperlink" Target="http://www.androidauthority.com/softcard-shut-down-march-31st-592918/" TargetMode="External"/><Relationship Id="rId1885" Type="http://schemas.openxmlformats.org/officeDocument/2006/relationships/hyperlink" Target="http://www.reddit.com/r/Bitcoin/comments/2y1t7c/softcard_to_shut_down_march_31st_shifts_focus_to/" TargetMode="External"/><Relationship Id="rId1886" Type="http://schemas.openxmlformats.org/officeDocument/2006/relationships/hyperlink" Target="http://www.reddit.com/r/Bitcoin/comments/2y1szf/my_post_on_bitpays_bitcore_wallet_suite_was_hidden/" TargetMode="External"/><Relationship Id="rId1887" Type="http://schemas.openxmlformats.org/officeDocument/2006/relationships/hyperlink" Target="https://vine.co/v/O0VDlEuPQ65" TargetMode="External"/><Relationship Id="rId1888" Type="http://schemas.openxmlformats.org/officeDocument/2006/relationships/hyperlink" Target="http://www.reddit.com/r/Bitcoin/comments/2y1sxp/watch_ihbs_vine_global_bitcoin_index/" TargetMode="External"/><Relationship Id="rId1889" Type="http://schemas.openxmlformats.org/officeDocument/2006/relationships/hyperlink" Target="http://www.reddit.com/r/Bitcoin/comments/2y1ss2/the_robocoin_atm_at_the_d_casino_and_hotel_in_las/" TargetMode="External"/><Relationship Id="rId1880" Type="http://schemas.openxmlformats.org/officeDocument/2006/relationships/hyperlink" Target="http://www.reddit.com/r/Bitcoin/comments/2y1kw7/buy_code_at_store_and_get_coins_from_code_cant/" TargetMode="External"/><Relationship Id="rId1881" Type="http://schemas.openxmlformats.org/officeDocument/2006/relationships/hyperlink" Target="http://www.reddit.com/r/Bitcoin/comments/2y1kuf/opinions_about_the_wallet_bither/" TargetMode="External"/><Relationship Id="rId1882" Type="http://schemas.openxmlformats.org/officeDocument/2006/relationships/hyperlink" Target="http://www.reddit.com/r/Bitcoin/comments/2y1tsx/btc_price_will_drop/" TargetMode="External"/><Relationship Id="rId1883" Type="http://schemas.openxmlformats.org/officeDocument/2006/relationships/hyperlink" Target="http://www.reddit.com/r/Bitcoin/comments/2y1tsl/how_to_prove_bitcoin_assets_for_home_loan/" TargetMode="External"/><Relationship Id="rId1059" Type="http://schemas.openxmlformats.org/officeDocument/2006/relationships/hyperlink" Target="http://ift.tt/1Ee8GXW" TargetMode="External"/><Relationship Id="rId228" Type="http://schemas.openxmlformats.org/officeDocument/2006/relationships/hyperlink" Target="http://ift.tt/1AotDtd" TargetMode="External"/><Relationship Id="rId227" Type="http://schemas.openxmlformats.org/officeDocument/2006/relationships/hyperlink" Target="http://ift.tt/1AotF4h" TargetMode="External"/><Relationship Id="rId226" Type="http://schemas.openxmlformats.org/officeDocument/2006/relationships/hyperlink" Target="http://ift.tt/1AotF4j" TargetMode="External"/><Relationship Id="rId225" Type="http://schemas.openxmlformats.org/officeDocument/2006/relationships/hyperlink" Target="http://ift.tt/18yT7yD" TargetMode="External"/><Relationship Id="rId2380" Type="http://schemas.openxmlformats.org/officeDocument/2006/relationships/hyperlink" Target="http://www.reddit.com/r/Bitcoin/comments/2y71jg/if_everything_else_fails_bitcoin_can_always_scale/" TargetMode="External"/><Relationship Id="rId229" Type="http://schemas.openxmlformats.org/officeDocument/2006/relationships/hyperlink" Target="http://ift.tt/1G4knm8" TargetMode="External"/><Relationship Id="rId1050" Type="http://schemas.openxmlformats.org/officeDocument/2006/relationships/hyperlink" Target="http://ift.tt/Zf2Oey" TargetMode="External"/><Relationship Id="rId2381" Type="http://schemas.openxmlformats.org/officeDocument/2006/relationships/hyperlink" Target="http://fortune.com/2015/03/06/kubler-ross-model-stages-bitcoin/" TargetMode="External"/><Relationship Id="rId220" Type="http://schemas.openxmlformats.org/officeDocument/2006/relationships/hyperlink" Target="http://ift.tt/1DmQMys" TargetMode="External"/><Relationship Id="rId1051" Type="http://schemas.openxmlformats.org/officeDocument/2006/relationships/hyperlink" Target="http://ift.tt/1wQjXYn" TargetMode="External"/><Relationship Id="rId2382" Type="http://schemas.openxmlformats.org/officeDocument/2006/relationships/hyperlink" Target="http://www.reddit.com/r/Bitcoin/comments/2y71c6/the_five_stages_of_bitcoin_understanding/" TargetMode="External"/><Relationship Id="rId1052" Type="http://schemas.openxmlformats.org/officeDocument/2006/relationships/hyperlink" Target="http://ift.tt/1wQk1HE" TargetMode="External"/><Relationship Id="rId2383" Type="http://schemas.openxmlformats.org/officeDocument/2006/relationships/hyperlink" Target="http://www.reddit.com/r/Bitcoin/comments/2y73b5/can_everyone_please_stop_using_mpesa_as_an_example/" TargetMode="External"/><Relationship Id="rId1053" Type="http://schemas.openxmlformats.org/officeDocument/2006/relationships/hyperlink" Target="http://ift.tt/1FRx4NC" TargetMode="External"/><Relationship Id="rId2384" Type="http://schemas.openxmlformats.org/officeDocument/2006/relationships/hyperlink" Target="http://www.reddit.com/r/Bitcoin/comments/2y75wz/why_wont_bitcoin_just_fn_die/" TargetMode="External"/><Relationship Id="rId1054" Type="http://schemas.openxmlformats.org/officeDocument/2006/relationships/hyperlink" Target="http://ift.tt/1FRx4NE" TargetMode="External"/><Relationship Id="rId2385" Type="http://schemas.openxmlformats.org/officeDocument/2006/relationships/hyperlink" Target="http://mining.securepayment.cc/pools/ppcoin/" TargetMode="External"/><Relationship Id="rId224" Type="http://schemas.openxmlformats.org/officeDocument/2006/relationships/hyperlink" Target="http://ift.tt/1aDiPTh" TargetMode="External"/><Relationship Id="rId1055" Type="http://schemas.openxmlformats.org/officeDocument/2006/relationships/hyperlink" Target="http://ift.tt/18JfVfc" TargetMode="External"/><Relationship Id="rId2386" Type="http://schemas.openxmlformats.org/officeDocument/2006/relationships/hyperlink" Target="http://www.reddit.com/r/Bitcoin/comments/2y75rg/this_pool_gives_you_96_of_the_blocks_you_mine/" TargetMode="External"/><Relationship Id="rId223" Type="http://schemas.openxmlformats.org/officeDocument/2006/relationships/hyperlink" Target="http://ift.tt/1DmQPtU" TargetMode="External"/><Relationship Id="rId1056" Type="http://schemas.openxmlformats.org/officeDocument/2006/relationships/hyperlink" Target="http://ift.tt/18JfVvw" TargetMode="External"/><Relationship Id="rId2387" Type="http://schemas.openxmlformats.org/officeDocument/2006/relationships/hyperlink" Target="http://i.imgur.com/QLVWwjB.png" TargetMode="External"/><Relationship Id="rId222" Type="http://schemas.openxmlformats.org/officeDocument/2006/relationships/hyperlink" Target="http://ift.tt/1aDiRdQ" TargetMode="External"/><Relationship Id="rId1057" Type="http://schemas.openxmlformats.org/officeDocument/2006/relationships/hyperlink" Target="http://ift.tt/18JoiHx" TargetMode="External"/><Relationship Id="rId2388" Type="http://schemas.openxmlformats.org/officeDocument/2006/relationships/hyperlink" Target="http://www.reddit.com/r/Bitcoin/comments/2y75ra/mastering_bitcoin_1_on_amazon_online_trading/" TargetMode="External"/><Relationship Id="rId221" Type="http://schemas.openxmlformats.org/officeDocument/2006/relationships/hyperlink" Target="http://ift.tt/1DmQOGy" TargetMode="External"/><Relationship Id="rId1058" Type="http://schemas.openxmlformats.org/officeDocument/2006/relationships/hyperlink" Target="http://ift.tt/18Jojvd" TargetMode="External"/><Relationship Id="rId2389" Type="http://schemas.openxmlformats.org/officeDocument/2006/relationships/hyperlink" Target="http://www.reddit.com/r/Bitcoin/comments/2y75or/just_reached_5000_in_my_savings_account_next_goal/" TargetMode="External"/><Relationship Id="rId1048" Type="http://schemas.openxmlformats.org/officeDocument/2006/relationships/hyperlink" Target="http://ift.tt/1AURXrL" TargetMode="External"/><Relationship Id="rId2379" Type="http://schemas.openxmlformats.org/officeDocument/2006/relationships/hyperlink" Target="http://i.imgur.com/zw1n9Tk.gif" TargetMode="External"/><Relationship Id="rId1049" Type="http://schemas.openxmlformats.org/officeDocument/2006/relationships/hyperlink" Target="http://ift.tt/1zEdfEQ" TargetMode="External"/><Relationship Id="rId217" Type="http://schemas.openxmlformats.org/officeDocument/2006/relationships/hyperlink" Target="http://ift.tt/1EWCSp1" TargetMode="External"/><Relationship Id="rId216" Type="http://schemas.openxmlformats.org/officeDocument/2006/relationships/hyperlink" Target="http://ift.tt/1aDiPTh" TargetMode="External"/><Relationship Id="rId215" Type="http://schemas.openxmlformats.org/officeDocument/2006/relationships/hyperlink" Target="http://ift.tt/1DmQPtU" TargetMode="External"/><Relationship Id="rId214" Type="http://schemas.openxmlformats.org/officeDocument/2006/relationships/hyperlink" Target="http://ift.tt/1aDiRdQ" TargetMode="External"/><Relationship Id="rId219" Type="http://schemas.openxmlformats.org/officeDocument/2006/relationships/hyperlink" Target="http://ift.tt/1wxasmh" TargetMode="External"/><Relationship Id="rId218" Type="http://schemas.openxmlformats.org/officeDocument/2006/relationships/hyperlink" Target="http://ift.tt/1N3zaiU" TargetMode="External"/><Relationship Id="rId2370" Type="http://schemas.openxmlformats.org/officeDocument/2006/relationships/hyperlink" Target="http://www.reddit.com/r/Bitcoin/comments/2y6vkm/a_cartoon_in_my_local_paper/" TargetMode="External"/><Relationship Id="rId1040" Type="http://schemas.openxmlformats.org/officeDocument/2006/relationships/hyperlink" Target="http://ift.tt/18J1IyS" TargetMode="External"/><Relationship Id="rId2371" Type="http://schemas.openxmlformats.org/officeDocument/2006/relationships/hyperlink" Target="http://www.reddit.com/r/Bitcoin/comments/2y6z8j/bank_to_bank_transfer_with_btc/" TargetMode="External"/><Relationship Id="rId1041" Type="http://schemas.openxmlformats.org/officeDocument/2006/relationships/hyperlink" Target="http://ift.tt/1zE9IXj" TargetMode="External"/><Relationship Id="rId2372" Type="http://schemas.openxmlformats.org/officeDocument/2006/relationships/hyperlink" Target="http://www.reddit.com/r/Bitcoin/comments/2y6yxo/status_of_bitcoin_in_brazil_right_now/" TargetMode="External"/><Relationship Id="rId1042" Type="http://schemas.openxmlformats.org/officeDocument/2006/relationships/hyperlink" Target="http://ift.tt/1BCCHjV" TargetMode="External"/><Relationship Id="rId2373" Type="http://schemas.openxmlformats.org/officeDocument/2006/relationships/hyperlink" Target="http://www.atmmarketplace.com/articles/bitcoin-and-cash-like-peanut-butter-and-jelly/" TargetMode="External"/><Relationship Id="rId1043" Type="http://schemas.openxmlformats.org/officeDocument/2006/relationships/hyperlink" Target="http://ift.tt/1zUfqVS" TargetMode="External"/><Relationship Id="rId2374" Type="http://schemas.openxmlformats.org/officeDocument/2006/relationships/hyperlink" Target="http://www.reddit.com/r/Bitcoin/comments/2y6yt3/jordon_kelly_is_back_at_it_this_time_introducing/" TargetMode="External"/><Relationship Id="rId213" Type="http://schemas.openxmlformats.org/officeDocument/2006/relationships/hyperlink" Target="http://ift.tt/1DmQOGy" TargetMode="External"/><Relationship Id="rId1044" Type="http://schemas.openxmlformats.org/officeDocument/2006/relationships/hyperlink" Target="http://ift.tt/1Gfm7sM" TargetMode="External"/><Relationship Id="rId2375" Type="http://schemas.openxmlformats.org/officeDocument/2006/relationships/hyperlink" Target="http://www.phneep.com/wp-content/uploads/2015/02/Thats_Not_A_Currency.gif" TargetMode="External"/><Relationship Id="rId212" Type="http://schemas.openxmlformats.org/officeDocument/2006/relationships/hyperlink" Target="http://ift.tt/1DmQMys" TargetMode="External"/><Relationship Id="rId1045" Type="http://schemas.openxmlformats.org/officeDocument/2006/relationships/hyperlink" Target="http://ift.tt/1ABuzKM" TargetMode="External"/><Relationship Id="rId2376" Type="http://schemas.openxmlformats.org/officeDocument/2006/relationships/hyperlink" Target="http://www.reddit.com/r/Bitcoin/comments/2y6yq2/thats_not_a_currency/" TargetMode="External"/><Relationship Id="rId211" Type="http://schemas.openxmlformats.org/officeDocument/2006/relationships/hyperlink" Target="http://ift.tt/1wxasmh" TargetMode="External"/><Relationship Id="rId1046" Type="http://schemas.openxmlformats.org/officeDocument/2006/relationships/hyperlink" Target="http://ift.tt/1GI7bkk" TargetMode="External"/><Relationship Id="rId2377" Type="http://schemas.openxmlformats.org/officeDocument/2006/relationships/hyperlink" Target="http://www.reddit.com/r/Bitcoin/comments/2y6zyc/what_is_considered_the_limit_of_a_micropayment/" TargetMode="External"/><Relationship Id="rId210" Type="http://schemas.openxmlformats.org/officeDocument/2006/relationships/hyperlink" Target="http://ift.tt/1AoeRCU" TargetMode="External"/><Relationship Id="rId1047" Type="http://schemas.openxmlformats.org/officeDocument/2006/relationships/hyperlink" Target="http://ift.tt/1zEdfoq" TargetMode="External"/><Relationship Id="rId2378" Type="http://schemas.openxmlformats.org/officeDocument/2006/relationships/hyperlink" Target="http://www.reddit.com/r/Bitcoin/comments/2y72ia/wwwprepaidbitcoin_is_a_scam_do_not_use_this/" TargetMode="External"/><Relationship Id="rId249" Type="http://schemas.openxmlformats.org/officeDocument/2006/relationships/hyperlink" Target="http://ift.tt/1LYhQbL" TargetMode="External"/><Relationship Id="rId248" Type="http://schemas.openxmlformats.org/officeDocument/2006/relationships/hyperlink" Target="http://ift.tt/1aDWdCd" TargetMode="External"/><Relationship Id="rId247" Type="http://schemas.openxmlformats.org/officeDocument/2006/relationships/hyperlink" Target="http://ift.tt/1LYhPVp" TargetMode="External"/><Relationship Id="rId1070" Type="http://schemas.openxmlformats.org/officeDocument/2006/relationships/hyperlink" Target="http://ift.tt/1Kdjb32" TargetMode="External"/><Relationship Id="rId1071" Type="http://schemas.openxmlformats.org/officeDocument/2006/relationships/hyperlink" Target="http://ift.tt/1DEUIL2" TargetMode="External"/><Relationship Id="rId1072" Type="http://schemas.openxmlformats.org/officeDocument/2006/relationships/hyperlink" Target="http://ift.tt/1DEUIL7" TargetMode="External"/><Relationship Id="rId242" Type="http://schemas.openxmlformats.org/officeDocument/2006/relationships/hyperlink" Target="http://ift.tt/1G4Cokd" TargetMode="External"/><Relationship Id="rId1073" Type="http://schemas.openxmlformats.org/officeDocument/2006/relationships/hyperlink" Target="http://ift.tt/1BD0gJi" TargetMode="External"/><Relationship Id="rId241" Type="http://schemas.openxmlformats.org/officeDocument/2006/relationships/hyperlink" Target="http://ift.tt/1zsu1H9" TargetMode="External"/><Relationship Id="rId1074" Type="http://schemas.openxmlformats.org/officeDocument/2006/relationships/hyperlink" Target="http://ift.tt/1HXitWm" TargetMode="External"/><Relationship Id="rId240" Type="http://schemas.openxmlformats.org/officeDocument/2006/relationships/hyperlink" Target="http://ift.tt/1E3H6N0" TargetMode="External"/><Relationship Id="rId1075" Type="http://schemas.openxmlformats.org/officeDocument/2006/relationships/hyperlink" Target="http://ift.tt/1AVeCnH" TargetMode="External"/><Relationship Id="rId1076" Type="http://schemas.openxmlformats.org/officeDocument/2006/relationships/hyperlink" Target="http://ift.tt/1DPiwyd" TargetMode="External"/><Relationship Id="rId246" Type="http://schemas.openxmlformats.org/officeDocument/2006/relationships/hyperlink" Target="http://ift.tt/1AoTcu8" TargetMode="External"/><Relationship Id="rId1077" Type="http://schemas.openxmlformats.org/officeDocument/2006/relationships/hyperlink" Target="http://ift.tt/1wH9dRs" TargetMode="External"/><Relationship Id="rId245" Type="http://schemas.openxmlformats.org/officeDocument/2006/relationships/hyperlink" Target="http://ift.tt/1aDTeJP" TargetMode="External"/><Relationship Id="rId1078" Type="http://schemas.openxmlformats.org/officeDocument/2006/relationships/hyperlink" Target="http://ift.tt/1DPitTf" TargetMode="External"/><Relationship Id="rId244" Type="http://schemas.openxmlformats.org/officeDocument/2006/relationships/hyperlink" Target="http://ift.tt/1LYfGZO" TargetMode="External"/><Relationship Id="rId1079" Type="http://schemas.openxmlformats.org/officeDocument/2006/relationships/hyperlink" Target="http://ift.tt/1DF60is" TargetMode="External"/><Relationship Id="rId243" Type="http://schemas.openxmlformats.org/officeDocument/2006/relationships/hyperlink" Target="http://ift.tt/1K1c4KW" TargetMode="External"/><Relationship Id="rId239" Type="http://schemas.openxmlformats.org/officeDocument/2006/relationships/hyperlink" Target="http://ift.tt/1CaqTqf" TargetMode="External"/><Relationship Id="rId238" Type="http://schemas.openxmlformats.org/officeDocument/2006/relationships/hyperlink" Target="http://ift.tt/1AH00by" TargetMode="External"/><Relationship Id="rId237" Type="http://schemas.openxmlformats.org/officeDocument/2006/relationships/hyperlink" Target="http://ift.tt/1LY4lZK" TargetMode="External"/><Relationship Id="rId236" Type="http://schemas.openxmlformats.org/officeDocument/2006/relationships/hyperlink" Target="http://ift.tt/1aDDJ4P" TargetMode="External"/><Relationship Id="rId2390" Type="http://schemas.openxmlformats.org/officeDocument/2006/relationships/hyperlink" Target="https://metronotes.co/blog/2015/03/06/Metronotes-XMN-Production.html" TargetMode="External"/><Relationship Id="rId1060" Type="http://schemas.openxmlformats.org/officeDocument/2006/relationships/hyperlink" Target="http://ift.tt/1FNJMNu" TargetMode="External"/><Relationship Id="rId2391" Type="http://schemas.openxmlformats.org/officeDocument/2006/relationships/hyperlink" Target="http://www.reddit.com/r/Bitcoin/comments/2y75fv/the_metronotes_production_target_has_been_reached/" TargetMode="External"/><Relationship Id="rId1061" Type="http://schemas.openxmlformats.org/officeDocument/2006/relationships/hyperlink" Target="http://ift.tt/1zUSFRU" TargetMode="External"/><Relationship Id="rId2392" Type="http://schemas.openxmlformats.org/officeDocument/2006/relationships/hyperlink" Target="http://www.usatoday.com/story/news/2015/03/06/ulbricht-seeks-new-trial/24530919/" TargetMode="External"/><Relationship Id="rId231" Type="http://schemas.openxmlformats.org/officeDocument/2006/relationships/hyperlink" Target="http://ift.tt/1wyaZo4" TargetMode="External"/><Relationship Id="rId1062" Type="http://schemas.openxmlformats.org/officeDocument/2006/relationships/hyperlink" Target="http://ift.tt/1DP7mK0" TargetMode="External"/><Relationship Id="rId2393" Type="http://schemas.openxmlformats.org/officeDocument/2006/relationships/hyperlink" Target="http://www.reddit.com/r/Bitcoin/comments/2y7598/convicted_silk_road_founder_seeks_new_trial/" TargetMode="External"/><Relationship Id="rId230" Type="http://schemas.openxmlformats.org/officeDocument/2006/relationships/hyperlink" Target="http://ift.tt/1aDvDZM" TargetMode="External"/><Relationship Id="rId1063" Type="http://schemas.openxmlformats.org/officeDocument/2006/relationships/hyperlink" Target="http://ift.tt/1BCPoet" TargetMode="External"/><Relationship Id="rId2394" Type="http://schemas.openxmlformats.org/officeDocument/2006/relationships/hyperlink" Target="http://www.reddit.com/r/Bitcoin/comments/2y754x/mutual_aid_society/" TargetMode="External"/><Relationship Id="rId1064" Type="http://schemas.openxmlformats.org/officeDocument/2006/relationships/hyperlink" Target="http://ift.tt/1Ncof6B" TargetMode="External"/><Relationship Id="rId2395" Type="http://schemas.openxmlformats.org/officeDocument/2006/relationships/hyperlink" Target="http://imgur.com/fRngaik" TargetMode="External"/><Relationship Id="rId1065" Type="http://schemas.openxmlformats.org/officeDocument/2006/relationships/hyperlink" Target="http://ift.tt/1BCPouV" TargetMode="External"/><Relationship Id="rId2396" Type="http://schemas.openxmlformats.org/officeDocument/2006/relationships/hyperlink" Target="http://www.reddit.com/r/Bitcoin/comments/2y74f7/they_told_me_shibes_from_rdogecoin_were_dumb/" TargetMode="External"/><Relationship Id="rId235" Type="http://schemas.openxmlformats.org/officeDocument/2006/relationships/hyperlink" Target="http://ift.tt/1aDDJ4R" TargetMode="External"/><Relationship Id="rId1066" Type="http://schemas.openxmlformats.org/officeDocument/2006/relationships/hyperlink" Target="http://ift.tt/1wQlVYC" TargetMode="External"/><Relationship Id="rId2397" Type="http://schemas.openxmlformats.org/officeDocument/2006/relationships/hyperlink" Target="https://soundcloud.com/decentralize-podcast/episode-20-paul-puey" TargetMode="External"/><Relationship Id="rId234" Type="http://schemas.openxmlformats.org/officeDocument/2006/relationships/hyperlink" Target="http://ift.tt/1aDDKWk" TargetMode="External"/><Relationship Id="rId1067" Type="http://schemas.openxmlformats.org/officeDocument/2006/relationships/hyperlink" Target="http://ift.tt/1M39fET" TargetMode="External"/><Relationship Id="rId2398" Type="http://schemas.openxmlformats.org/officeDocument/2006/relationships/hyperlink" Target="http://www.reddit.com/r/Bitcoin/comments/2y77bd/decentralize_this_week_with_airbitz_ceo_paul_puey/" TargetMode="External"/><Relationship Id="rId233" Type="http://schemas.openxmlformats.org/officeDocument/2006/relationships/hyperlink" Target="http://ift.tt/1AozX3V" TargetMode="External"/><Relationship Id="rId1068" Type="http://schemas.openxmlformats.org/officeDocument/2006/relationships/hyperlink" Target="http://ift.tt/1ABW6fe" TargetMode="External"/><Relationship Id="rId2399" Type="http://schemas.openxmlformats.org/officeDocument/2006/relationships/hyperlink" Target="http://www.nobelprize.org/nobel_prizes/economic-sciences/laureates/" TargetMode="External"/><Relationship Id="rId232" Type="http://schemas.openxmlformats.org/officeDocument/2006/relationships/hyperlink" Target="http://ift.tt/1DEiLMI" TargetMode="External"/><Relationship Id="rId1069" Type="http://schemas.openxmlformats.org/officeDocument/2006/relationships/hyperlink" Target="http://ift.tt/18Jpfjg" TargetMode="External"/><Relationship Id="rId1015" Type="http://schemas.openxmlformats.org/officeDocument/2006/relationships/hyperlink" Target="http://ift.tt/1DNYYKF" TargetMode="External"/><Relationship Id="rId2346" Type="http://schemas.openxmlformats.org/officeDocument/2006/relationships/hyperlink" Target="http://www.reddit.com/r/Bitcoin/comments/2y6r7g/did_anyone_see_this_article_about_gawzenminer/" TargetMode="External"/><Relationship Id="rId1016" Type="http://schemas.openxmlformats.org/officeDocument/2006/relationships/hyperlink" Target="http://ift.tt/1DDqMig" TargetMode="External"/><Relationship Id="rId2347" Type="http://schemas.openxmlformats.org/officeDocument/2006/relationships/hyperlink" Target="http://reason.com/archives/2015/03/06/the-blockchain-a-supercomputer-for-reali" TargetMode="External"/><Relationship Id="rId1017" Type="http://schemas.openxmlformats.org/officeDocument/2006/relationships/hyperlink" Target="http://ift.tt/1DDpTGw" TargetMode="External"/><Relationship Id="rId2348" Type="http://schemas.openxmlformats.org/officeDocument/2006/relationships/hyperlink" Target="http://www.reddit.com/r/Bitcoin/comments/2y6r3m/the_blockchain_a_supercomputer_for_reality/" TargetMode="External"/><Relationship Id="rId1018" Type="http://schemas.openxmlformats.org/officeDocument/2006/relationships/hyperlink" Target="http://ift.tt/1wPBaB9" TargetMode="External"/><Relationship Id="rId2349" Type="http://schemas.openxmlformats.org/officeDocument/2006/relationships/hyperlink" Target="http://www.coinbuzz.com/2015/03/06/texas-bitcoin-conference-announces-1-million-prizes/" TargetMode="External"/><Relationship Id="rId1019" Type="http://schemas.openxmlformats.org/officeDocument/2006/relationships/hyperlink" Target="http://ift.tt/1vSr4UX" TargetMode="External"/><Relationship Id="rId2340" Type="http://schemas.openxmlformats.org/officeDocument/2006/relationships/hyperlink" Target="http://www.reddit.com/r/Bitcoin/comments/2y6sct/protonmail_now_accepting_bitcoin_donations/" TargetMode="External"/><Relationship Id="rId1010" Type="http://schemas.openxmlformats.org/officeDocument/2006/relationships/hyperlink" Target="http://ift.tt/1AAWWJg" TargetMode="External"/><Relationship Id="rId2341" Type="http://schemas.openxmlformats.org/officeDocument/2006/relationships/hyperlink" Target="https://bitcoinmagazine.com/19512/us-marshals-auction-participant-price-not-significantly-market/" TargetMode="External"/><Relationship Id="rId1011" Type="http://schemas.openxmlformats.org/officeDocument/2006/relationships/hyperlink" Target="http://ift.tt/18CKpMv" TargetMode="External"/><Relationship Id="rId2342" Type="http://schemas.openxmlformats.org/officeDocument/2006/relationships/hyperlink" Target="http://www.reddit.com/r/Bitcoin/comments/2y6s92/us_marshals_auction_participant_price_not/" TargetMode="External"/><Relationship Id="rId1012" Type="http://schemas.openxmlformats.org/officeDocument/2006/relationships/hyperlink" Target="http://ift.tt/1F4o3Rk" TargetMode="External"/><Relationship Id="rId2343" Type="http://schemas.openxmlformats.org/officeDocument/2006/relationships/hyperlink" Target="http://blog.coincreator.net/jekyll/update/2015/03/07/delayed_transaction.html" TargetMode="External"/><Relationship Id="rId1013" Type="http://schemas.openxmlformats.org/officeDocument/2006/relationships/hyperlink" Target="http://ift.tt/1DOgrmr" TargetMode="External"/><Relationship Id="rId2344" Type="http://schemas.openxmlformats.org/officeDocument/2006/relationships/hyperlink" Target="http://www.reddit.com/r/Bitcoin/comments/2y6rzh/creating_a_delayed_bitcoin_transaction/" TargetMode="External"/><Relationship Id="rId1014" Type="http://schemas.openxmlformats.org/officeDocument/2006/relationships/hyperlink" Target="http://ift.tt/1vXx7Yr" TargetMode="External"/><Relationship Id="rId2345" Type="http://schemas.openxmlformats.org/officeDocument/2006/relationships/hyperlink" Target="http://i.imgur.com/wbsNHbG.jpg" TargetMode="External"/><Relationship Id="rId1004" Type="http://schemas.openxmlformats.org/officeDocument/2006/relationships/hyperlink" Target="http://ift.tt/1Kc3uJp" TargetMode="External"/><Relationship Id="rId2335" Type="http://schemas.openxmlformats.org/officeDocument/2006/relationships/hyperlink" Target="http://www.coindesk.com/search/lightiningrich2012%40outlook.com/" TargetMode="External"/><Relationship Id="rId1005" Type="http://schemas.openxmlformats.org/officeDocument/2006/relationships/hyperlink" Target="http://ift.tt/1Edm2Us" TargetMode="External"/><Relationship Id="rId2336" Type="http://schemas.openxmlformats.org/officeDocument/2006/relationships/hyperlink" Target="http://www.reddit.com/r/Bitcoin/comments/2y6q6q/search_results_for_lightiningrich2012outlookcom/" TargetMode="External"/><Relationship Id="rId1006" Type="http://schemas.openxmlformats.org/officeDocument/2006/relationships/hyperlink" Target="http://ift.tt/1DCPvDs" TargetMode="External"/><Relationship Id="rId2337" Type="http://schemas.openxmlformats.org/officeDocument/2006/relationships/hyperlink" Target="http://www.youtube.com/attribution_link?a=4uU42UVl37w&amp;u=%2Fwatch%3Fv%3D2qPLJZnQXK0%26feature%3Dshare" TargetMode="External"/><Relationship Id="rId1007" Type="http://schemas.openxmlformats.org/officeDocument/2006/relationships/hyperlink" Target="http://ift.tt/1DCXf8m" TargetMode="External"/><Relationship Id="rId2338" Type="http://schemas.openxmlformats.org/officeDocument/2006/relationships/hyperlink" Target="http://www.reddit.com/r/Bitcoin/comments/2y6prx/you_dont_own_your_money_anymore_interview_with/" TargetMode="External"/><Relationship Id="rId1008" Type="http://schemas.openxmlformats.org/officeDocument/2006/relationships/hyperlink" Target="http://ift.tt/1AU27J0" TargetMode="External"/><Relationship Id="rId2339" Type="http://schemas.openxmlformats.org/officeDocument/2006/relationships/hyperlink" Target="http://i.imgur.com/V6iLrIw.png" TargetMode="External"/><Relationship Id="rId1009" Type="http://schemas.openxmlformats.org/officeDocument/2006/relationships/hyperlink" Target="http://ift.tt/18IIJ7A" TargetMode="External"/><Relationship Id="rId2330" Type="http://schemas.openxmlformats.org/officeDocument/2006/relationships/hyperlink" Target="http://www.reddit.com/r/Bitcoin/comments/2y6l92/the_best_place_to_hide_your_paper_wallet_xpost_diy/" TargetMode="External"/><Relationship Id="rId1000" Type="http://schemas.openxmlformats.org/officeDocument/2006/relationships/hyperlink" Target="http://ift.tt/18IxAnh" TargetMode="External"/><Relationship Id="rId2331" Type="http://schemas.openxmlformats.org/officeDocument/2006/relationships/hyperlink" Target="http://redd.it/2y6js2" TargetMode="External"/><Relationship Id="rId1001" Type="http://schemas.openxmlformats.org/officeDocument/2006/relationships/hyperlink" Target="http://ift.tt/1zBficZ" TargetMode="External"/><Relationship Id="rId2332" Type="http://schemas.openxmlformats.org/officeDocument/2006/relationships/hyperlink" Target="http://www.reddit.com/r/Bitcoin/comments/2y6l03/darkwallet_question_is_it_safe_to_leave_funds/" TargetMode="External"/><Relationship Id="rId1002" Type="http://schemas.openxmlformats.org/officeDocument/2006/relationships/hyperlink" Target="http://ift.tt/1aJEpFF" TargetMode="External"/><Relationship Id="rId2333" Type="http://schemas.openxmlformats.org/officeDocument/2006/relationships/hyperlink" Target="http://bitcoin-fortune.com" TargetMode="External"/><Relationship Id="rId1003" Type="http://schemas.openxmlformats.org/officeDocument/2006/relationships/hyperlink" Target="http://ift.tt/1DCQBPB" TargetMode="External"/><Relationship Id="rId2334" Type="http://schemas.openxmlformats.org/officeDocument/2006/relationships/hyperlink" Target="http://www.reddit.com/r/Bitcoin/comments/2y6qbl/bitcoin_fortune_a_provably_fair_lottery_game/" TargetMode="External"/><Relationship Id="rId1037" Type="http://schemas.openxmlformats.org/officeDocument/2006/relationships/hyperlink" Target="http://ift.tt/1DOAOQj" TargetMode="External"/><Relationship Id="rId2368" Type="http://schemas.openxmlformats.org/officeDocument/2006/relationships/hyperlink" Target="http://www.reddit.com/r/Bitcoin/comments/2y6vtr/this_week_in_bitcoin_the_first_publicly_traded/" TargetMode="External"/><Relationship Id="rId1038" Type="http://schemas.openxmlformats.org/officeDocument/2006/relationships/hyperlink" Target="http://ift.tt/1vXN155" TargetMode="External"/><Relationship Id="rId2369" Type="http://schemas.openxmlformats.org/officeDocument/2006/relationships/hyperlink" Target="http://i.imgur.com/8fIUnI3.jpg" TargetMode="External"/><Relationship Id="rId1039" Type="http://schemas.openxmlformats.org/officeDocument/2006/relationships/hyperlink" Target="http://ift.tt/1F4ABZ4" TargetMode="External"/><Relationship Id="rId206" Type="http://schemas.openxmlformats.org/officeDocument/2006/relationships/hyperlink" Target="http://ift.tt/1vL1mBO" TargetMode="External"/><Relationship Id="rId205" Type="http://schemas.openxmlformats.org/officeDocument/2006/relationships/hyperlink" Target="http://ift.tt/1vKRUhK" TargetMode="External"/><Relationship Id="rId204" Type="http://schemas.openxmlformats.org/officeDocument/2006/relationships/hyperlink" Target="http://ift.tt/1EWwmi2" TargetMode="External"/><Relationship Id="rId203" Type="http://schemas.openxmlformats.org/officeDocument/2006/relationships/hyperlink" Target="http://ift.tt/1G44Q5P" TargetMode="External"/><Relationship Id="rId209" Type="http://schemas.openxmlformats.org/officeDocument/2006/relationships/hyperlink" Target="http://ift.tt/1N3u06D" TargetMode="External"/><Relationship Id="rId208" Type="http://schemas.openxmlformats.org/officeDocument/2006/relationships/hyperlink" Target="http://ift.tt/1N3vfmc" TargetMode="External"/><Relationship Id="rId207" Type="http://schemas.openxmlformats.org/officeDocument/2006/relationships/hyperlink" Target="http://ift.tt/189IxNs" TargetMode="External"/><Relationship Id="rId2360" Type="http://schemas.openxmlformats.org/officeDocument/2006/relationships/hyperlink" Target="http://www.reddit.com/r/Bitcoin/comments/2y6x21/former_gaw_exec_8m_zenminer_investment_a_total/" TargetMode="External"/><Relationship Id="rId1030" Type="http://schemas.openxmlformats.org/officeDocument/2006/relationships/hyperlink" Target="http://ift.tt/18INXQO" TargetMode="External"/><Relationship Id="rId2361" Type="http://schemas.openxmlformats.org/officeDocument/2006/relationships/hyperlink" Target="https://medium.com/@chrispacia/subspace-73059a1cff71" TargetMode="External"/><Relationship Id="rId1031" Type="http://schemas.openxmlformats.org/officeDocument/2006/relationships/hyperlink" Target="http://ift.tt/1DNYYKF" TargetMode="External"/><Relationship Id="rId2362" Type="http://schemas.openxmlformats.org/officeDocument/2006/relationships/hyperlink" Target="http://www.reddit.com/r/Bitcoin/comments/2y6x19/subspace_a_messaging_layer_for_bitcoin/" TargetMode="External"/><Relationship Id="rId1032" Type="http://schemas.openxmlformats.org/officeDocument/2006/relationships/hyperlink" Target="http://ift.tt/1DDqMig" TargetMode="External"/><Relationship Id="rId2363" Type="http://schemas.openxmlformats.org/officeDocument/2006/relationships/hyperlink" Target="http://i.imgur.com/TAHgUPy.jpg" TargetMode="External"/><Relationship Id="rId202" Type="http://schemas.openxmlformats.org/officeDocument/2006/relationships/hyperlink" Target="http://ift.tt/189DZGW" TargetMode="External"/><Relationship Id="rId1033" Type="http://schemas.openxmlformats.org/officeDocument/2006/relationships/hyperlink" Target="http://ift.tt/1DDpTGw" TargetMode="External"/><Relationship Id="rId2364" Type="http://schemas.openxmlformats.org/officeDocument/2006/relationships/hyperlink" Target="http://www.reddit.com/r/Bitcoin/comments/2y6wdu/they_tried_the_same_with_the_internet/" TargetMode="External"/><Relationship Id="rId201" Type="http://schemas.openxmlformats.org/officeDocument/2006/relationships/hyperlink" Target="http://ift.tt/1zrOoUR" TargetMode="External"/><Relationship Id="rId1034" Type="http://schemas.openxmlformats.org/officeDocument/2006/relationships/hyperlink" Target="http://ift.tt/1wPBaB9" TargetMode="External"/><Relationship Id="rId2365" Type="http://schemas.openxmlformats.org/officeDocument/2006/relationships/hyperlink" Target="http://www.reddit.com/r/Bitcoin/comments/2y6w7n/does_anyone_know_bitcoin_faucet_rotator_creator/" TargetMode="External"/><Relationship Id="rId200" Type="http://schemas.openxmlformats.org/officeDocument/2006/relationships/hyperlink" Target="http://ift.tt/1aCZDVQ" TargetMode="External"/><Relationship Id="rId1035" Type="http://schemas.openxmlformats.org/officeDocument/2006/relationships/hyperlink" Target="http://ift.tt/1vSr4UX" TargetMode="External"/><Relationship Id="rId2366" Type="http://schemas.openxmlformats.org/officeDocument/2006/relationships/hyperlink" Target="http://www.reddit.com/r/Bitcoin/comments/2y6w6h/mechanism_to_prove_domain_name_public_key_with/" TargetMode="External"/><Relationship Id="rId1036" Type="http://schemas.openxmlformats.org/officeDocument/2006/relationships/hyperlink" Target="http://ift.tt/1AUjRnv" TargetMode="External"/><Relationship Id="rId2367" Type="http://schemas.openxmlformats.org/officeDocument/2006/relationships/hyperlink" Target="http://www.futurism.co/wp-content/uploads/2015/03/Bitcoin_March6th_15.jpg" TargetMode="External"/><Relationship Id="rId1026" Type="http://schemas.openxmlformats.org/officeDocument/2006/relationships/hyperlink" Target="http://ift.tt/1EdDAQn" TargetMode="External"/><Relationship Id="rId2357" Type="http://schemas.openxmlformats.org/officeDocument/2006/relationships/hyperlink" Target="http://www.youtube.com/attribution_link?a=NQqGB38VVZQ&amp;u=%2Fplaylist%3Flist%3DPL3_AE0lVbbbP_jcEr3trYiDATz3k8JAOk" TargetMode="External"/><Relationship Id="rId1027" Type="http://schemas.openxmlformats.org/officeDocument/2006/relationships/hyperlink" Target="http://ift.tt/1EdDbNC" TargetMode="External"/><Relationship Id="rId2358" Type="http://schemas.openxmlformats.org/officeDocument/2006/relationships/hyperlink" Target="http://www.reddit.com/r/Bitcoin/comments/2y6x3e/tools_for_the_future_2_is_next_monday_playlist/" TargetMode="External"/><Relationship Id="rId1028" Type="http://schemas.openxmlformats.org/officeDocument/2006/relationships/hyperlink" Target="http://ift.tt/1AB3zLy" TargetMode="External"/><Relationship Id="rId2359" Type="http://schemas.openxmlformats.org/officeDocument/2006/relationships/hyperlink" Target="http://cryptohoot.com/former-gaw-exec-8m-zenminer-investment-a-total-lie/" TargetMode="External"/><Relationship Id="rId1029" Type="http://schemas.openxmlformats.org/officeDocument/2006/relationships/hyperlink" Target="http://ift.tt/18INXQM" TargetMode="External"/><Relationship Id="rId2350" Type="http://schemas.openxmlformats.org/officeDocument/2006/relationships/hyperlink" Target="http://www.reddit.com/r/Bitcoin/comments/2y6qov/texas_bitcoin_conference_announces_1_million_in/" TargetMode="External"/><Relationship Id="rId1020" Type="http://schemas.openxmlformats.org/officeDocument/2006/relationships/hyperlink" Target="http://ift.tt/1AUjRnv" TargetMode="External"/><Relationship Id="rId2351" Type="http://schemas.openxmlformats.org/officeDocument/2006/relationships/hyperlink" Target="http://www.meetup.com/London-bitcoin-meetup/events/220704337/" TargetMode="External"/><Relationship Id="rId1021" Type="http://schemas.openxmlformats.org/officeDocument/2006/relationships/hyperlink" Target="http://ift.tt/1wPz8Rp" TargetMode="External"/><Relationship Id="rId2352" Type="http://schemas.openxmlformats.org/officeDocument/2006/relationships/hyperlink" Target="http://www.reddit.com/r/Bitcoin/comments/2y6u4l/coinscrum_proof_of_work_present_tools_for_the/" TargetMode="External"/><Relationship Id="rId1022" Type="http://schemas.openxmlformats.org/officeDocument/2006/relationships/hyperlink" Target="http://ift.tt/1BxomFi" TargetMode="External"/><Relationship Id="rId2353" Type="http://schemas.openxmlformats.org/officeDocument/2006/relationships/hyperlink" Target="http://np.www.reddit.com/r/sysadmin/comments/2y5ll8/why_did_the_tsa_just_take_my_users_rsa_token/" TargetMode="External"/><Relationship Id="rId1023" Type="http://schemas.openxmlformats.org/officeDocument/2006/relationships/hyperlink" Target="http://ift.tt/18IR9vN" TargetMode="External"/><Relationship Id="rId2354" Type="http://schemas.openxmlformats.org/officeDocument/2006/relationships/hyperlink" Target="http://www.reddit.com/r/Bitcoin/comments/2y6tn2/warning_psa_do_not_travel_without_proper_trezor/" TargetMode="External"/><Relationship Id="rId1024" Type="http://schemas.openxmlformats.org/officeDocument/2006/relationships/hyperlink" Target="http://ift.tt/1DBPpvP" TargetMode="External"/><Relationship Id="rId2355" Type="http://schemas.openxmlformats.org/officeDocument/2006/relationships/hyperlink" Target="http://www.reddit.com/r/Bitcoin/comments/2y6t6x/first_restaurantbar_in_staten_island_to_accept/" TargetMode="External"/><Relationship Id="rId1025" Type="http://schemas.openxmlformats.org/officeDocument/2006/relationships/hyperlink" Target="http://ift.tt/1BCm0oE" TargetMode="External"/><Relationship Id="rId2356" Type="http://schemas.openxmlformats.org/officeDocument/2006/relationships/hyperlink" Target="http://www.reddit.com/r/Bitcoin/comments/2y6sgi/how_do_we_know_that_satoshi_nakamoto_has_1000000/" TargetMode="External"/><Relationship Id="rId1910" Type="http://schemas.openxmlformats.org/officeDocument/2006/relationships/hyperlink" Target="http://www.reddit.com/r/Bitcoin/comments/2y233g/bitcoin_remittance_company_abra_wins_launch/" TargetMode="External"/><Relationship Id="rId1911" Type="http://schemas.openxmlformats.org/officeDocument/2006/relationships/hyperlink" Target="http://www.reddit.com/r/Bitcoin/comments/2y22yq/are_we_reaching_a_point_where_not_speculation_but/" TargetMode="External"/><Relationship Id="rId1912" Type="http://schemas.openxmlformats.org/officeDocument/2006/relationships/hyperlink" Target="http://www.reddit.com/r/Bitcoin/comments/2y22qw/would_this_make_my_bitcoin_payments_anonymous/" TargetMode="External"/><Relationship Id="rId1913" Type="http://schemas.openxmlformats.org/officeDocument/2006/relationships/hyperlink" Target="http://www.bloomberg.com/news/articles/2015-03-05/secondmarket-among-bidders-in-third-silk-road-bitcoin-auction" TargetMode="External"/><Relationship Id="rId1914" Type="http://schemas.openxmlformats.org/officeDocument/2006/relationships/hyperlink" Target="http://www.reddit.com/r/Bitcoin/comments/2y225q/bidders_in_third_silk_road_bitcoin_auction/" TargetMode="External"/><Relationship Id="rId1915" Type="http://schemas.openxmlformats.org/officeDocument/2006/relationships/hyperlink" Target="http://www.reddit.com/r/Bitcoin/comments/2y210h/finally_found_a_valid_use_case_for_bitcoin_its/" TargetMode="External"/><Relationship Id="rId1916" Type="http://schemas.openxmlformats.org/officeDocument/2006/relationships/hyperlink" Target="https://medium.com/@TheAlexGalaxy/jesus-would-have-loved-bitcoin-bd0f0f885d8" TargetMode="External"/><Relationship Id="rId1917" Type="http://schemas.openxmlformats.org/officeDocument/2006/relationships/hyperlink" Target="http://www.reddit.com/r/Bitcoin/comments/2y20ut/jesus_would_have_loved_bitcoin/" TargetMode="External"/><Relationship Id="rId1918" Type="http://schemas.openxmlformats.org/officeDocument/2006/relationships/hyperlink" Target="https://plus.google.com/events/cnrcq0t3ei8iint9q3nhaf64tn0" TargetMode="External"/><Relationship Id="rId1919" Type="http://schemas.openxmlformats.org/officeDocument/2006/relationships/hyperlink" Target="http://www.reddit.com/r/Bitcoin/comments/2y20if/in_ten_minutes_8_pm_gmt_3_pm_est_live_cast_with/" TargetMode="External"/><Relationship Id="rId1900" Type="http://schemas.openxmlformats.org/officeDocument/2006/relationships/hyperlink" Target="https://twitter.com/samalter/status/573562556754739200" TargetMode="External"/><Relationship Id="rId1901" Type="http://schemas.openxmlformats.org/officeDocument/2006/relationships/hyperlink" Target="http://www.reddit.com/r/Bitcoin/comments/2y1wp8/just_had_girl_scout_cookies_delivered_in_5/" TargetMode="External"/><Relationship Id="rId1902" Type="http://schemas.openxmlformats.org/officeDocument/2006/relationships/hyperlink" Target="https://www.spoonrocket.com/" TargetMode="External"/><Relationship Id="rId1903" Type="http://schemas.openxmlformats.org/officeDocument/2006/relationships/hyperlink" Target="http://www.reddit.com/r/Bitcoin/comments/2y1uxp/you_can_order_girl_scout_cookies_with_bitcoin_on/" TargetMode="External"/><Relationship Id="rId1904" Type="http://schemas.openxmlformats.org/officeDocument/2006/relationships/hyperlink" Target="https://www.zapchain.com/a/50SCzIpPOU" TargetMode="External"/><Relationship Id="rId1905" Type="http://schemas.openxmlformats.org/officeDocument/2006/relationships/hyperlink" Target="http://www.reddit.com/r/Bitcoin/comments/2y1ulo/what_are_some_security_practices_you_do_in_order/" TargetMode="External"/><Relationship Id="rId1906" Type="http://schemas.openxmlformats.org/officeDocument/2006/relationships/hyperlink" Target="https://www.youtube.com/watch?v=Xpw7b-zsnKw" TargetMode="External"/><Relationship Id="rId1907" Type="http://schemas.openxmlformats.org/officeDocument/2006/relationships/hyperlink" Target="http://www.reddit.com/r/Bitcoin/comments/2y1u8p/smoke_for_my_glaucoma_bitcoin_bitcoinsmusic/" TargetMode="External"/><Relationship Id="rId1908" Type="http://schemas.openxmlformats.org/officeDocument/2006/relationships/hyperlink" Target="http://www.reddit.com/r/Bitcoin/comments/2y23zr/does_smart_property_implementation_kill_bitcoins/" TargetMode="External"/><Relationship Id="rId1909" Type="http://schemas.openxmlformats.org/officeDocument/2006/relationships/hyperlink" Target="https://www.youtube.com/watch?v=jxQPTNwbNAI&amp;t=6h23m30s" TargetMode="External"/><Relationship Id="rId1090" Type="http://schemas.openxmlformats.org/officeDocument/2006/relationships/hyperlink" Target="http://ift.tt/1DFdgLc" TargetMode="External"/><Relationship Id="rId1091" Type="http://schemas.openxmlformats.org/officeDocument/2006/relationships/hyperlink" Target="http://ift.tt/1BD9TYk" TargetMode="External"/><Relationship Id="rId1092" Type="http://schemas.openxmlformats.org/officeDocument/2006/relationships/hyperlink" Target="http://ift.tt/1zEB67A" TargetMode="External"/><Relationship Id="rId1093" Type="http://schemas.openxmlformats.org/officeDocument/2006/relationships/hyperlink" Target="http://ift.tt/1NcDBYX" TargetMode="External"/><Relationship Id="rId1094" Type="http://schemas.openxmlformats.org/officeDocument/2006/relationships/hyperlink" Target="http://ift.tt/1GMWrS1" TargetMode="External"/><Relationship Id="rId1095" Type="http://schemas.openxmlformats.org/officeDocument/2006/relationships/hyperlink" Target="http://ift.tt/1NcDCff" TargetMode="External"/><Relationship Id="rId1096" Type="http://schemas.openxmlformats.org/officeDocument/2006/relationships/hyperlink" Target="http://ift.tt/1DPtKTz" TargetMode="External"/><Relationship Id="rId1097" Type="http://schemas.openxmlformats.org/officeDocument/2006/relationships/hyperlink" Target="http://ift.tt/1NcDCfh" TargetMode="External"/><Relationship Id="rId1098" Type="http://schemas.openxmlformats.org/officeDocument/2006/relationships/hyperlink" Target="http://ift.tt/1DPtKTB" TargetMode="External"/><Relationship Id="rId1099" Type="http://schemas.openxmlformats.org/officeDocument/2006/relationships/hyperlink" Target="http://ift.tt/1zV8MPp" TargetMode="External"/><Relationship Id="rId1080" Type="http://schemas.openxmlformats.org/officeDocument/2006/relationships/hyperlink" Target="http://ift.tt/1DF60yJ" TargetMode="External"/><Relationship Id="rId1081" Type="http://schemas.openxmlformats.org/officeDocument/2006/relationships/hyperlink" Target="http://ift.tt/1BD65qj" TargetMode="External"/><Relationship Id="rId1082" Type="http://schemas.openxmlformats.org/officeDocument/2006/relationships/hyperlink" Target="http://ift.tt/1BD68lI" TargetMode="External"/><Relationship Id="rId1083" Type="http://schemas.openxmlformats.org/officeDocument/2006/relationships/hyperlink" Target="http://ift.tt/1DF4Z9V" TargetMode="External"/><Relationship Id="rId1084" Type="http://schemas.openxmlformats.org/officeDocument/2006/relationships/hyperlink" Target="http://ift.tt/1Kdp6F2" TargetMode="External"/><Relationship Id="rId1085" Type="http://schemas.openxmlformats.org/officeDocument/2006/relationships/hyperlink" Target="http://ift.tt/1Kdp6F4" TargetMode="External"/><Relationship Id="rId1086" Type="http://schemas.openxmlformats.org/officeDocument/2006/relationships/hyperlink" Target="http://ift.tt/18JDVyI" TargetMode="External"/><Relationship Id="rId1087" Type="http://schemas.openxmlformats.org/officeDocument/2006/relationships/hyperlink" Target="http://ift.tt/1DEYG6c" TargetMode="External"/><Relationship Id="rId1088" Type="http://schemas.openxmlformats.org/officeDocument/2006/relationships/hyperlink" Target="http://ift.tt/1DPxkgr" TargetMode="External"/><Relationship Id="rId1089" Type="http://schemas.openxmlformats.org/officeDocument/2006/relationships/hyperlink" Target="http://ift.tt/1CpY21o" TargetMode="External"/><Relationship Id="rId1972" Type="http://schemas.openxmlformats.org/officeDocument/2006/relationships/hyperlink" Target="http://www.reddit.com/r/Bitcoin/comments/2y2li0/just_bought_coins_for_the_first_time_on_coinbase/" TargetMode="External"/><Relationship Id="rId1973" Type="http://schemas.openxmlformats.org/officeDocument/2006/relationships/hyperlink" Target="http://www.electricrenaissance.com" TargetMode="External"/><Relationship Id="rId1974" Type="http://schemas.openxmlformats.org/officeDocument/2006/relationships/hyperlink" Target="http://www.reddit.com/r/Bitcoin/comments/2y2l7l/scifi_poetry_epic_the_electric_renaissance_free/" TargetMode="External"/><Relationship Id="rId1975" Type="http://schemas.openxmlformats.org/officeDocument/2006/relationships/hyperlink" Target="http://laissezsquares.com/podcast/trekenomics-why-do-all-these-red-shirts-still-work-an-interview-with-dr-antony-davies/" TargetMode="External"/><Relationship Id="rId1976" Type="http://schemas.openxmlformats.org/officeDocument/2006/relationships/hyperlink" Target="http://www.reddit.com/r/Bitcoin/comments/2y2kvh/trekenomics_future_economics_with_professor/" TargetMode="External"/><Relationship Id="rId1977" Type="http://schemas.openxmlformats.org/officeDocument/2006/relationships/hyperlink" Target="http://www.coinsetter.com/blog/2015/03/05/coinsetter-referral-program-earn-referred-trading-fees/" TargetMode="External"/><Relationship Id="rId1978" Type="http://schemas.openxmlformats.org/officeDocument/2006/relationships/hyperlink" Target="http://www.reddit.com/r/Bitcoin/comments/2y2kr4/new_coinsetter_referral_program_earn_25_of/" TargetMode="External"/><Relationship Id="rId1979" Type="http://schemas.openxmlformats.org/officeDocument/2006/relationships/hyperlink" Target="http://www.reddit.com/r/Bitcoin/comments/2y2nue/eli5_how_do_thieves_use_bitcoins_after_stealing/" TargetMode="External"/><Relationship Id="rId1970" Type="http://schemas.openxmlformats.org/officeDocument/2006/relationships/hyperlink" Target="https://buyabitcoin.com.au/banks-bitcoin-starting-witness-capitulation/" TargetMode="External"/><Relationship Id="rId1971" Type="http://schemas.openxmlformats.org/officeDocument/2006/relationships/hyperlink" Target="http://www.reddit.com/r/Bitcoin/comments/2y2lif/banks_and_bitcoin_are_we_witnessing_the/" TargetMode="External"/><Relationship Id="rId1961" Type="http://schemas.openxmlformats.org/officeDocument/2006/relationships/hyperlink" Target="https://medium.com/@getmoneymarket/6-inches-wide-a-millimeter-deep-c1dc38d9d5e7" TargetMode="External"/><Relationship Id="rId1962" Type="http://schemas.openxmlformats.org/officeDocument/2006/relationships/hyperlink" Target="http://www.reddit.com/r/Bitcoin/comments/2y2f63/6_inches_wide_a_millimeter_deep_bitcoin_is_still/" TargetMode="External"/><Relationship Id="rId1963" Type="http://schemas.openxmlformats.org/officeDocument/2006/relationships/hyperlink" Target="https://twitter.com/CharlieShrem/status/573593839098859520" TargetMode="External"/><Relationship Id="rId1964" Type="http://schemas.openxmlformats.org/officeDocument/2006/relationships/hyperlink" Target="http://www.reddit.com/r/Bitcoin/comments/2y2ezv/bitcoin_officially_recognised_as_lawful_virtual/" TargetMode="External"/><Relationship Id="rId1965" Type="http://schemas.openxmlformats.org/officeDocument/2006/relationships/hyperlink" Target="http://www.reddit.com/r/Bitcoin/comments/2y2em9/coinbase_exchange_totally_inferior_to_bitstamp/" TargetMode="External"/><Relationship Id="rId1966" Type="http://schemas.openxmlformats.org/officeDocument/2006/relationships/hyperlink" Target="https://vine.co/v/O0Y0MrxttVH" TargetMode="External"/><Relationship Id="rId1967" Type="http://schemas.openxmlformats.org/officeDocument/2006/relationships/hyperlink" Target="http://www.reddit.com/r/Bitcoin/comments/2y2ef1/watch_ihbs_vine_global_bitcoin_news_ihb/" TargetMode="External"/><Relationship Id="rId1968" Type="http://schemas.openxmlformats.org/officeDocument/2006/relationships/hyperlink" Target="http://www.btcfeed.net/news/exclusive-interview-owner-fxcompared/" TargetMode="External"/><Relationship Id="rId1969" Type="http://schemas.openxmlformats.org/officeDocument/2006/relationships/hyperlink" Target="http://www.reddit.com/r/Bitcoin/comments/2y2ecu/exclusive_interview_with_the_owner_of_fxcompared/" TargetMode="External"/><Relationship Id="rId1960" Type="http://schemas.openxmlformats.org/officeDocument/2006/relationships/hyperlink" Target="http://www.reddit.com/r/Bitcoin/comments/2y2fuh/study_bitcoin_becoming_less_attractive_target_for/" TargetMode="External"/><Relationship Id="rId1994" Type="http://schemas.openxmlformats.org/officeDocument/2006/relationships/hyperlink" Target="http://www.reddit.com/r/Bitcoin/comments/2y2vk5/what_could_bitcoin_do_for_south_america/" TargetMode="External"/><Relationship Id="rId1995" Type="http://schemas.openxmlformats.org/officeDocument/2006/relationships/hyperlink" Target="https://coinreport.net/australian-senate-committee-continues-inquiry-digital-currencies/" TargetMode="External"/><Relationship Id="rId1996" Type="http://schemas.openxmlformats.org/officeDocument/2006/relationships/hyperlink" Target="http://www.reddit.com/r/Bitcoin/comments/2y2vh2/australian_senate_committee_continues_inquiry_on/" TargetMode="External"/><Relationship Id="rId1997" Type="http://schemas.openxmlformats.org/officeDocument/2006/relationships/hyperlink" Target="http://www.btcfeed.net/uncategorized/bitcoin-regulatory-landscape-australia/" TargetMode="External"/><Relationship Id="rId1998" Type="http://schemas.openxmlformats.org/officeDocument/2006/relationships/hyperlink" Target="http://www.reddit.com/r/Bitcoin/comments/2y2vgx/the_bitcoin_regulatory_landscape_in_australia/" TargetMode="External"/><Relationship Id="rId1999" Type="http://schemas.openxmlformats.org/officeDocument/2006/relationships/hyperlink" Target="http://allcoinsnews.com/2015/03/05/monetas-cto-chris-odom-banks-will-race-to-the-blockchain-insidebitcoins/" TargetMode="External"/><Relationship Id="rId1990" Type="http://schemas.openxmlformats.org/officeDocument/2006/relationships/hyperlink" Target="http://www.reddit.com/r/Bitcoin/comments/2y2s3q/our_voip_company_will_accept_bitcoin_but_we_need/" TargetMode="External"/><Relationship Id="rId1991" Type="http://schemas.openxmlformats.org/officeDocument/2006/relationships/hyperlink" Target="http://www.reddit.com/r/Bitcoin/comments/2y2r2m/zero_fee_transaction_time_approximately_72_hours/" TargetMode="External"/><Relationship Id="rId1992" Type="http://schemas.openxmlformats.org/officeDocument/2006/relationships/hyperlink" Target="http://www.reddit.com/r/Bitcoin/comments/2y2w5c/ive_slowly_been_growing_my_btc_holdings_for_free/" TargetMode="External"/><Relationship Id="rId1993" Type="http://schemas.openxmlformats.org/officeDocument/2006/relationships/hyperlink" Target="https://medium.com/@JDcarlu/what-bitcoin-could-do-for-south-america-2487a323a77d" TargetMode="External"/><Relationship Id="rId1983" Type="http://schemas.openxmlformats.org/officeDocument/2006/relationships/hyperlink" Target="http://www.reddit.com/r/Bitcoin/comments/2y2nc9/new_bitcoin_inspector_releases_details_on_mtgox/" TargetMode="External"/><Relationship Id="rId1984" Type="http://schemas.openxmlformats.org/officeDocument/2006/relationships/hyperlink" Target="http://www.reddit.com/r/Bitcoin/comments/2y2mqz/old_iphone_as_cold_storage/" TargetMode="External"/><Relationship Id="rId1985" Type="http://schemas.openxmlformats.org/officeDocument/2006/relationships/hyperlink" Target="http://www.reddit.com/r/Bitcoin/comments/2y2qqy/do_we_believe_that_consensus_will_remain_about/" TargetMode="External"/><Relationship Id="rId1986" Type="http://schemas.openxmlformats.org/officeDocument/2006/relationships/hyperlink" Target="http://www.reddit.com/r/Bitcoin/comments/2y2q3z/charlie_shrem_and_reggie_middleton_are_actually/" TargetMode="External"/><Relationship Id="rId1987" Type="http://schemas.openxmlformats.org/officeDocument/2006/relationships/hyperlink" Target="http://news.yahoo.com/u-begins-auction-50-000-bitcoins-tied-criminal-162455831.html" TargetMode="External"/><Relationship Id="rId1988" Type="http://schemas.openxmlformats.org/officeDocument/2006/relationships/hyperlink" Target="http://www.reddit.com/r/Bitcoin/comments/2y2ssk/us_third_bitcoin_auction_spurs_more_demand_with/" TargetMode="External"/><Relationship Id="rId1989" Type="http://schemas.openxmlformats.org/officeDocument/2006/relationships/hyperlink" Target="http://www.reddit.com/r/Bitcoin/comments/2y2scz/how_to_get_your_boss_pay_you_in_bitcoin/" TargetMode="External"/><Relationship Id="rId1980" Type="http://schemas.openxmlformats.org/officeDocument/2006/relationships/hyperlink" Target="https://www.youtube.com/watch?v=8zVzw912wPo" TargetMode="External"/><Relationship Id="rId1981" Type="http://schemas.openxmlformats.org/officeDocument/2006/relationships/hyperlink" Target="http://www.reddit.com/r/Bitcoin/comments/2y2nht/sf_bitcoin_devs_seminar_scaling_bitcoin_to/" TargetMode="External"/><Relationship Id="rId1982" Type="http://schemas.openxmlformats.org/officeDocument/2006/relationships/hyperlink" Target="http://imgur.com/FVB2Q7V" TargetMode="External"/><Relationship Id="rId1930" Type="http://schemas.openxmlformats.org/officeDocument/2006/relationships/hyperlink" Target="http://moneyandtech.com/March-5-news-update/" TargetMode="External"/><Relationship Id="rId1931" Type="http://schemas.openxmlformats.org/officeDocument/2006/relationships/hyperlink" Target="http://www.reddit.com/r/Bitcoin/comments/2y29j5/money_techs_weekly_news_update_bitcoin_investment/" TargetMode="External"/><Relationship Id="rId1932" Type="http://schemas.openxmlformats.org/officeDocument/2006/relationships/hyperlink" Target="http://coinde.sk/1EqVxuM" TargetMode="External"/><Relationship Id="rId1933" Type="http://schemas.openxmlformats.org/officeDocument/2006/relationships/hyperlink" Target="http://www.reddit.com/r/Bitcoin/comments/2y296o/the_us_marshals_service_usms_has_announced_that/" TargetMode="External"/><Relationship Id="rId1934" Type="http://schemas.openxmlformats.org/officeDocument/2006/relationships/hyperlink" Target="http://www.electricrenaissance.com" TargetMode="External"/><Relationship Id="rId1935" Type="http://schemas.openxmlformats.org/officeDocument/2006/relationships/hyperlink" Target="http://www.reddit.com/r/Bitcoin/comments/2y28ql/scifi_poetry_entitled_the_electric_renaissance/" TargetMode="External"/><Relationship Id="rId1936" Type="http://schemas.openxmlformats.org/officeDocument/2006/relationships/hyperlink" Target="http://www.americanbanker.com/news/bank-technology/cryptocurrency-technology-set-to-shake-up-correspondent-banking-1073084-1.html" TargetMode="External"/><Relationship Id="rId1937" Type="http://schemas.openxmlformats.org/officeDocument/2006/relationships/hyperlink" Target="http://www.reddit.com/r/Bitcoin/comments/2y28qj/cryptocurrency_technology_set_to_shake_up/" TargetMode="External"/><Relationship Id="rId1938" Type="http://schemas.openxmlformats.org/officeDocument/2006/relationships/hyperlink" Target="http://www.scmp.com/news/hong-kong/article/1730375/directors-hunted-alleged-hk75m-hong-kong-bitcoin-investment-scam" TargetMode="External"/><Relationship Id="rId1939" Type="http://schemas.openxmlformats.org/officeDocument/2006/relationships/hyperlink" Target="http://www.reddit.com/r/Bitcoin/comments/2y28nl/directors_hunted_in_alleged_hk75m_hong_kong/" TargetMode="External"/><Relationship Id="rId1920" Type="http://schemas.openxmlformats.org/officeDocument/2006/relationships/hyperlink" Target="http://rre.com/blog/90-why-we-started-abra" TargetMode="External"/><Relationship Id="rId1921" Type="http://schemas.openxmlformats.org/officeDocument/2006/relationships/hyperlink" Target="http://www.reddit.com/r/Bitcoin/comments/2y26x3/why_we_started_abra/" TargetMode="External"/><Relationship Id="rId1922" Type="http://schemas.openxmlformats.org/officeDocument/2006/relationships/hyperlink" Target="http://observer.com/2015/03/nobody-buys-art-with-bitcoin/" TargetMode="External"/><Relationship Id="rId1923" Type="http://schemas.openxmlformats.org/officeDocument/2006/relationships/hyperlink" Target="http://www.reddit.com/r/Bitcoin/comments/2y25tp/nobody_buys_art_with_bitcoin/" TargetMode="External"/><Relationship Id="rId1924" Type="http://schemas.openxmlformats.org/officeDocument/2006/relationships/hyperlink" Target="http://www.youtube.com/attribution_link?a=-7CDnJNd8oU&amp;u=%2Fwatch%3Fv%3DNsatqEd3QsM%26feature%3Dshare" TargetMode="External"/><Relationship Id="rId1925" Type="http://schemas.openxmlformats.org/officeDocument/2006/relationships/hyperlink" Target="http://www.reddit.com/r/Bitcoin/comments/2y24wi/decentral_talk_live_with_guest_connie_gallippi_of/" TargetMode="External"/><Relationship Id="rId1926" Type="http://schemas.openxmlformats.org/officeDocument/2006/relationships/hyperlink" Target="http://www.reddit.com/r/Bitcoin/comments/2y24u8/p2pool_on_9_ghs/" TargetMode="External"/><Relationship Id="rId1927" Type="http://schemas.openxmlformats.org/officeDocument/2006/relationships/hyperlink" Target="https://twitter.com/btcchina/status/573574299455455234" TargetMode="External"/><Relationship Id="rId1928" Type="http://schemas.openxmlformats.org/officeDocument/2006/relationships/hyperlink" Target="http://www.reddit.com/r/Bitcoin/comments/2y24s2/bitcoin_and_like_crypto_currencies_have_been/" TargetMode="External"/><Relationship Id="rId1929" Type="http://schemas.openxmlformats.org/officeDocument/2006/relationships/hyperlink" Target="http://www.reddit.com/r/Bitcoin/comments/2y24cy/long_time_hoarder_first_time_user_i_highly/" TargetMode="External"/><Relationship Id="rId1950" Type="http://schemas.openxmlformats.org/officeDocument/2006/relationships/hyperlink" Target="http://www.reddit.com/r/Bitcoin/comments/2y2j8x/what_everyone_does_as_it_pertains_to_gold/" TargetMode="External"/><Relationship Id="rId1951" Type="http://schemas.openxmlformats.org/officeDocument/2006/relationships/hyperlink" Target="http://i.imgur.com/4CmztUD.jpg" TargetMode="External"/><Relationship Id="rId1952" Type="http://schemas.openxmlformats.org/officeDocument/2006/relationships/hyperlink" Target="http://www.reddit.com/r/Bitcoin/comments/2y2hev/look_what_arrived_in_the_mail_today/" TargetMode="External"/><Relationship Id="rId1953" Type="http://schemas.openxmlformats.org/officeDocument/2006/relationships/hyperlink" Target="https://mobile.twitter.com/btcchina/status/573574299455455234" TargetMode="External"/><Relationship Id="rId1954" Type="http://schemas.openxmlformats.org/officeDocument/2006/relationships/hyperlink" Target="http://www.reddit.com/r/Bitcoin/comments/2y2h7o/bitcoin_and_like_crypto_currencies_have_been/" TargetMode="External"/><Relationship Id="rId1955" Type="http://schemas.openxmlformats.org/officeDocument/2006/relationships/hyperlink" Target="https://www.youtube.com/watch?v=6zCnqLWQjbU" TargetMode="External"/><Relationship Id="rId1956" Type="http://schemas.openxmlformats.org/officeDocument/2006/relationships/hyperlink" Target="http://www.reddit.com/r/Bitcoin/comments/2y2h5k/story_about_ledger_and_bitcoin_on_the_french/" TargetMode="External"/><Relationship Id="rId1957" Type="http://schemas.openxmlformats.org/officeDocument/2006/relationships/hyperlink" Target="https://btc-e.com/news/217" TargetMode="External"/><Relationship Id="rId1958" Type="http://schemas.openxmlformats.org/officeDocument/2006/relationships/hyperlink" Target="http://www.reddit.com/r/Bitcoin/comments/2y2gb9/btce_news_reduced_fees_on_wire_transfer_sepa/" TargetMode="External"/><Relationship Id="rId1959" Type="http://schemas.openxmlformats.org/officeDocument/2006/relationships/hyperlink" Target="http://www.coindesk.com/symantec-bitcoin-financial-trojans/" TargetMode="External"/><Relationship Id="rId1940" Type="http://schemas.openxmlformats.org/officeDocument/2006/relationships/hyperlink" Target="https://discuss.nubits.com/t/ccedk-withdrawals-impaired/" TargetMode="External"/><Relationship Id="rId1941" Type="http://schemas.openxmlformats.org/officeDocument/2006/relationships/hyperlink" Target="http://www.reddit.com/r/Bitcoin/comments/2y2dgh/ccedk_the_biggest_nbt_exchange_said_nbt_has_a/" TargetMode="External"/><Relationship Id="rId1942" Type="http://schemas.openxmlformats.org/officeDocument/2006/relationships/hyperlink" Target="https://www.youtube.com/watch?v=Ee5GMqMSMzM" TargetMode="External"/><Relationship Id="rId1943" Type="http://schemas.openxmlformats.org/officeDocument/2006/relationships/hyperlink" Target="http://www.reddit.com/r/Bitcoin/comments/2y2dbw/james_angel_from_georgetown_university_thinks/" TargetMode="External"/><Relationship Id="rId1944" Type="http://schemas.openxmlformats.org/officeDocument/2006/relationships/hyperlink" Target="http://mises.org/library/halloween-and-its-candy-economy" TargetMode="External"/><Relationship Id="rId1945" Type="http://schemas.openxmlformats.org/officeDocument/2006/relationships/hyperlink" Target="http://www.reddit.com/r/Bitcoin/comments/2y2csw/this_article_helped_me_conceptualize_economics/" TargetMode="External"/><Relationship Id="rId1946" Type="http://schemas.openxmlformats.org/officeDocument/2006/relationships/hyperlink" Target="https://medium.com/@benedictchan/building-the-world-s-first-open-source-multi-sig-bitcoin-exchange-a6f1221eff46" TargetMode="External"/><Relationship Id="rId1947" Type="http://schemas.openxmlformats.org/officeDocument/2006/relationships/hyperlink" Target="http://www.reddit.com/r/Bitcoin/comments/2y2ccd/building_the_worlds_first_open_source_multisig/" TargetMode="External"/><Relationship Id="rId1948" Type="http://schemas.openxmlformats.org/officeDocument/2006/relationships/hyperlink" Target="http://www.reddit.com/r/Bitcoin/comments/2y2jko/why_hasnt_the_text_of_the_fcc_net_neutrality/" TargetMode="External"/><Relationship Id="rId1949" Type="http://schemas.openxmlformats.org/officeDocument/2006/relationships/hyperlink" Target="http://www.uechtelstuecht.de/wiki/What_Everybody_Else_Does_In_Regards_To_Gold_Standard_Bitcoin_And_What_You_Should_Do_Different" TargetMode="External"/><Relationship Id="rId2423" Type="http://schemas.openxmlformats.org/officeDocument/2006/relationships/hyperlink" Target="http://www.reddit.com/r/Bitcoin/comments/2y7i4e/self_fulfilling_prophecy/" TargetMode="External"/><Relationship Id="rId2424" Type="http://schemas.openxmlformats.org/officeDocument/2006/relationships/hyperlink" Target="https://github.com/pipeep/ansible-honeybadger" TargetMode="External"/><Relationship Id="rId2425" Type="http://schemas.openxmlformats.org/officeDocument/2006/relationships/hyperlink" Target="http://www.reddit.com/r/Bitcoin/comments/2y7mcf/ansiblehoneybadger_automate_tor_relay_and/" TargetMode="External"/><Relationship Id="rId2426" Type="http://schemas.openxmlformats.org/officeDocument/2006/relationships/hyperlink" Target="http://www.reddit.com/r/Bitcoin/comments/2y7m10/please_let_me_know_if_anyone_accepts_bitcoin_in/" TargetMode="External"/><Relationship Id="rId2427" Type="http://schemas.openxmlformats.org/officeDocument/2006/relationships/hyperlink" Target="http://mitbitcoinexpo.org/" TargetMode="External"/><Relationship Id="rId2428" Type="http://schemas.openxmlformats.org/officeDocument/2006/relationships/hyperlink" Target="http://www.reddit.com/r/Bitcoin/comments/2y7prp/mit_bitcoin_expo_2015_will_stream_live_starting/" TargetMode="External"/><Relationship Id="rId2429" Type="http://schemas.openxmlformats.org/officeDocument/2006/relationships/hyperlink" Target="http://youtu.be/o4MwTvtyrUQ" TargetMode="External"/><Relationship Id="rId509" Type="http://schemas.openxmlformats.org/officeDocument/2006/relationships/hyperlink" Target="http://ift.tt/1E8ngA6" TargetMode="External"/><Relationship Id="rId508" Type="http://schemas.openxmlformats.org/officeDocument/2006/relationships/hyperlink" Target="http://ift.tt/1AtMnrm" TargetMode="External"/><Relationship Id="rId503" Type="http://schemas.openxmlformats.org/officeDocument/2006/relationships/hyperlink" Target="http://ift.tt/1N6YaG9" TargetMode="External"/><Relationship Id="rId502" Type="http://schemas.openxmlformats.org/officeDocument/2006/relationships/hyperlink" Target="http://ift.tt/18eJrs4" TargetMode="External"/><Relationship Id="rId501" Type="http://schemas.openxmlformats.org/officeDocument/2006/relationships/hyperlink" Target="http://ift.tt/1vv3ptB" TargetMode="External"/><Relationship Id="rId500" Type="http://schemas.openxmlformats.org/officeDocument/2006/relationships/hyperlink" Target="http://ift.tt/1AtJjvs" TargetMode="External"/><Relationship Id="rId507" Type="http://schemas.openxmlformats.org/officeDocument/2006/relationships/hyperlink" Target="http://ift.tt/1BvvyBH" TargetMode="External"/><Relationship Id="rId506" Type="http://schemas.openxmlformats.org/officeDocument/2006/relationships/hyperlink" Target="http://ift.tt/1FM6h5j" TargetMode="External"/><Relationship Id="rId505" Type="http://schemas.openxmlformats.org/officeDocument/2006/relationships/hyperlink" Target="http://23.253.119.84/" TargetMode="External"/><Relationship Id="rId504" Type="http://schemas.openxmlformats.org/officeDocument/2006/relationships/hyperlink" Target="http://ift.tt/18eO7y3" TargetMode="External"/><Relationship Id="rId2420" Type="http://schemas.openxmlformats.org/officeDocument/2006/relationships/hyperlink" Target="http://www.reddit.com/r/Bitcoin/comments/2y7h6n/just_learned_that_the_cfpb_is_ruling_to_include/" TargetMode="External"/><Relationship Id="rId2421" Type="http://schemas.openxmlformats.org/officeDocument/2006/relationships/hyperlink" Target="http://www.reddit.com/r/Bitcoin/comments/2y7gpa/need_someone_who_knows_indonesian_how_to_find_out/" TargetMode="External"/><Relationship Id="rId2422" Type="http://schemas.openxmlformats.org/officeDocument/2006/relationships/hyperlink" Target="http://www.reddit.com/r/Bitcoin/comments/2y7gh5/how_can_i_make_an_auction_where_people_bid_with/" TargetMode="External"/><Relationship Id="rId2412" Type="http://schemas.openxmlformats.org/officeDocument/2006/relationships/hyperlink" Target="http://www.reddit.com/r/Bitcoin/comments/2y7bat/i_have_2_bitcoins_now/" TargetMode="External"/><Relationship Id="rId2413" Type="http://schemas.openxmlformats.org/officeDocument/2006/relationships/hyperlink" Target="http://bitcoin2048.com/?r=78852" TargetMode="External"/><Relationship Id="rId2414" Type="http://schemas.openxmlformats.org/officeDocument/2006/relationships/hyperlink" Target="http://www.reddit.com/r/Bitcoin/comments/2y7f6o/bitcoin_2048_game/" TargetMode="External"/><Relationship Id="rId2415" Type="http://schemas.openxmlformats.org/officeDocument/2006/relationships/hyperlink" Target="http://www.npr.org/blogs/thetwo-way/2015/03/06/391260459/north-korean-diplomat-stopped-in-bangladesh-with-1-4-million-in-gold" TargetMode="External"/><Relationship Id="rId2416" Type="http://schemas.openxmlformats.org/officeDocument/2006/relationships/hyperlink" Target="http://www.reddit.com/r/Bitcoin/comments/2y7f5m/north_korean_diplomat_stopped_in_bangladesh_with/" TargetMode="External"/><Relationship Id="rId2417" Type="http://schemas.openxmlformats.org/officeDocument/2006/relationships/hyperlink" Target="http://www.sec.gov/Archives/edgar/data/1588489/000158848915000002/xslFormDX01/primary_doc.xml" TargetMode="External"/><Relationship Id="rId2418" Type="http://schemas.openxmlformats.org/officeDocument/2006/relationships/hyperlink" Target="http://www.reddit.com/r/Bitcoin/comments/2y7euk/bitcoin_investment_trust_raised_61915960/" TargetMode="External"/><Relationship Id="rId2419" Type="http://schemas.openxmlformats.org/officeDocument/2006/relationships/hyperlink" Target="http://thehill.com/blogs/congress-blog/economy-budget/234490-cfpb-rule-on-prepaid-inhibits-innovation" TargetMode="External"/><Relationship Id="rId2410" Type="http://schemas.openxmlformats.org/officeDocument/2006/relationships/hyperlink" Target="http://www.reddit.com/r/Bitcoin/comments/2y7aht/coinbase_store_has_launched/" TargetMode="External"/><Relationship Id="rId2411" Type="http://schemas.openxmlformats.org/officeDocument/2006/relationships/hyperlink" Target="http://www.reddit.com/r/Bitcoin/comments/2y7bs5/bitcoin_is_the_only_finite_asset_not_gold_not/" TargetMode="External"/><Relationship Id="rId1114" Type="http://schemas.openxmlformats.org/officeDocument/2006/relationships/hyperlink" Target="http://ift.tt/1GNh0xv" TargetMode="External"/><Relationship Id="rId2445" Type="http://schemas.openxmlformats.org/officeDocument/2006/relationships/hyperlink" Target="http://www.reddit.com/r/Bitcoin/comments/2y7yeo/i_need_bitcoin/" TargetMode="External"/><Relationship Id="rId1115" Type="http://schemas.openxmlformats.org/officeDocument/2006/relationships/hyperlink" Target="http://ift.tt/1wRuVg9" TargetMode="External"/><Relationship Id="rId2446" Type="http://schemas.openxmlformats.org/officeDocument/2006/relationships/hyperlink" Target="http://www.reddit.com/r/Bitcoin/comments/2y7y3z/bitcoin_with_paypal/" TargetMode="External"/><Relationship Id="rId1116" Type="http://schemas.openxmlformats.org/officeDocument/2006/relationships/hyperlink" Target="http://ift.tt/1DFPheN" TargetMode="External"/><Relationship Id="rId2447" Type="http://schemas.openxmlformats.org/officeDocument/2006/relationships/hyperlink" Target="https://archive.today/b7ZhJ" TargetMode="External"/><Relationship Id="rId1117" Type="http://schemas.openxmlformats.org/officeDocument/2006/relationships/hyperlink" Target="http://ift.tt/1BDu4p8" TargetMode="External"/><Relationship Id="rId2448" Type="http://schemas.openxmlformats.org/officeDocument/2006/relationships/hyperlink" Target="http://www.reddit.com/r/Bitcoin/comments/2y7yzw/when_bloggers_like_me_fail_jane_kreisman_linkedin/" TargetMode="External"/><Relationship Id="rId1118" Type="http://schemas.openxmlformats.org/officeDocument/2006/relationships/hyperlink" Target="http://ift.tt/1NbBRyX" TargetMode="External"/><Relationship Id="rId2449" Type="http://schemas.openxmlformats.org/officeDocument/2006/relationships/hyperlink" Target="http://www.reddit.com/r/Bitcoin/comments/2y7yot/a_joke_for_some_coin_lighthouseesque/" TargetMode="External"/><Relationship Id="rId1119" Type="http://schemas.openxmlformats.org/officeDocument/2006/relationships/hyperlink" Target="http://ift.tt/1DFLBJS" TargetMode="External"/><Relationship Id="rId525" Type="http://schemas.openxmlformats.org/officeDocument/2006/relationships/hyperlink" Target="http://ift.tt/18D24Hf" TargetMode="External"/><Relationship Id="rId524" Type="http://schemas.openxmlformats.org/officeDocument/2006/relationships/hyperlink" Target="http://ift.tt/1AMYTqG" TargetMode="External"/><Relationship Id="rId523" Type="http://schemas.openxmlformats.org/officeDocument/2006/relationships/hyperlink" Target="http://ift.tt/1AMYTam" TargetMode="External"/><Relationship Id="rId522" Type="http://schemas.openxmlformats.org/officeDocument/2006/relationships/hyperlink" Target="http://ift.tt/1FLDldH" TargetMode="External"/><Relationship Id="rId529" Type="http://schemas.openxmlformats.org/officeDocument/2006/relationships/hyperlink" Target="http://ift.tt/1E8gdJe" TargetMode="External"/><Relationship Id="rId528" Type="http://schemas.openxmlformats.org/officeDocument/2006/relationships/hyperlink" Target="http://ift.tt/1zRjaYq" TargetMode="External"/><Relationship Id="rId527" Type="http://schemas.openxmlformats.org/officeDocument/2006/relationships/hyperlink" Target="http://ift.tt/1BvEG9F" TargetMode="External"/><Relationship Id="rId526" Type="http://schemas.openxmlformats.org/officeDocument/2006/relationships/hyperlink" Target="http://ift.tt/1DsYtmK" TargetMode="External"/><Relationship Id="rId2440" Type="http://schemas.openxmlformats.org/officeDocument/2006/relationships/hyperlink" Target="http://i.imgur.com/bULlCis.jpg" TargetMode="External"/><Relationship Id="rId521" Type="http://schemas.openxmlformats.org/officeDocument/2006/relationships/hyperlink" Target="http://ift.tt/1FMdoL8" TargetMode="External"/><Relationship Id="rId1110" Type="http://schemas.openxmlformats.org/officeDocument/2006/relationships/hyperlink" Target="http://ift.tt/1aK3uAy" TargetMode="External"/><Relationship Id="rId2441" Type="http://schemas.openxmlformats.org/officeDocument/2006/relationships/hyperlink" Target="http://www.reddit.com/r/Bitcoin/comments/2y7u6b/bitcoin_x_magic_piggybank_insert_bitcoin_receive/" TargetMode="External"/><Relationship Id="rId520" Type="http://schemas.openxmlformats.org/officeDocument/2006/relationships/hyperlink" Target="http://ift.tt/1M2Eba4" TargetMode="External"/><Relationship Id="rId1111" Type="http://schemas.openxmlformats.org/officeDocument/2006/relationships/hyperlink" Target="http://ift.tt/1wRcDeQ" TargetMode="External"/><Relationship Id="rId2442" Type="http://schemas.openxmlformats.org/officeDocument/2006/relationships/hyperlink" Target="http://www.reddit.com/r/Bitcoin/comments/2y7twi/bid_with_btc_for_our_teams_name_on_a_school/" TargetMode="External"/><Relationship Id="rId1112" Type="http://schemas.openxmlformats.org/officeDocument/2006/relationships/hyperlink" Target="http://ift.tt/18JTJS4" TargetMode="External"/><Relationship Id="rId2443" Type="http://schemas.openxmlformats.org/officeDocument/2006/relationships/hyperlink" Target="http://us6.campaign-archive2.com/?u=5015fc3486176144c53751877&amp;id=4a8e257b0f&amp;e=db4b377996" TargetMode="External"/><Relationship Id="rId1113" Type="http://schemas.openxmlformats.org/officeDocument/2006/relationships/hyperlink" Target="http://ift.tt/1GNh2p2" TargetMode="External"/><Relationship Id="rId2444" Type="http://schemas.openxmlformats.org/officeDocument/2006/relationships/hyperlink" Target="http://www.reddit.com/r/Bitcoin/comments/2y7wzx/butterfly_labs_say_cash_refund_initiated/" TargetMode="External"/><Relationship Id="rId1103" Type="http://schemas.openxmlformats.org/officeDocument/2006/relationships/hyperlink" Target="http://ift.tt/1DPP5MA" TargetMode="External"/><Relationship Id="rId2434" Type="http://schemas.openxmlformats.org/officeDocument/2006/relationships/hyperlink" Target="http://www.reddit.com/r/Bitcoin/comments/2y7t3o/best_place_to_sell_bitcoin_related_domain_names/" TargetMode="External"/><Relationship Id="rId1104" Type="http://schemas.openxmlformats.org/officeDocument/2006/relationships/hyperlink" Target="http://ift.tt/1GNpfd4" TargetMode="External"/><Relationship Id="rId2435" Type="http://schemas.openxmlformats.org/officeDocument/2006/relationships/hyperlink" Target="https://www.reddit.com/r/BitTippers/comments/2y6pvy/10000_bits_to_be_split/" TargetMode="External"/><Relationship Id="rId1105" Type="http://schemas.openxmlformats.org/officeDocument/2006/relationships/hyperlink" Target="http://ift.tt/18JY6MY" TargetMode="External"/><Relationship Id="rId2436" Type="http://schemas.openxmlformats.org/officeDocument/2006/relationships/hyperlink" Target="http://www.reddit.com/r/Bitcoin/comments/2y7t2j/xpost_from_rbittippers_10000_bits_giveaway_only/" TargetMode="External"/><Relationship Id="rId1106" Type="http://schemas.openxmlformats.org/officeDocument/2006/relationships/hyperlink" Target="http://ift.tt/1GNlWCD" TargetMode="External"/><Relationship Id="rId2437" Type="http://schemas.openxmlformats.org/officeDocument/2006/relationships/hyperlink" Target="http://www.reddit.com/r/Bitcoin/comments/2y7sm1/what_does_a_bitcoin_look_like_when_discussing/" TargetMode="External"/><Relationship Id="rId1107" Type="http://schemas.openxmlformats.org/officeDocument/2006/relationships/hyperlink" Target="http://ift.tt/1EeQqhb" TargetMode="External"/><Relationship Id="rId2438" Type="http://schemas.openxmlformats.org/officeDocument/2006/relationships/hyperlink" Target="http://www.reddit.com/r/Bitcoin/comments/2y7s0u/has_anyone_ever_left_some_bitcoin_or_any_other/" TargetMode="External"/><Relationship Id="rId1108" Type="http://schemas.openxmlformats.org/officeDocument/2006/relationships/hyperlink" Target="http://ift.tt/1FS6QdX" TargetMode="External"/><Relationship Id="rId2439" Type="http://schemas.openxmlformats.org/officeDocument/2006/relationships/hyperlink" Target="http://www.reddit.com/r/Bitcoin/comments/2y7uco/i_just_recently_launched_my_ecommerce_site/" TargetMode="External"/><Relationship Id="rId1109" Type="http://schemas.openxmlformats.org/officeDocument/2006/relationships/hyperlink" Target="http://ift.tt/1Kd67dM" TargetMode="External"/><Relationship Id="rId519" Type="http://schemas.openxmlformats.org/officeDocument/2006/relationships/hyperlink" Target="http://ift.tt/1zxmWoK" TargetMode="External"/><Relationship Id="rId514" Type="http://schemas.openxmlformats.org/officeDocument/2006/relationships/hyperlink" Target="http://ift.tt/1vQG6KQ" TargetMode="External"/><Relationship Id="rId513" Type="http://schemas.openxmlformats.org/officeDocument/2006/relationships/hyperlink" Target="http://ift.tt/1wHkJqw" TargetMode="External"/><Relationship Id="rId512" Type="http://schemas.openxmlformats.org/officeDocument/2006/relationships/hyperlink" Target="http://ift.tt/18CZh0D" TargetMode="External"/><Relationship Id="rId511" Type="http://schemas.openxmlformats.org/officeDocument/2006/relationships/hyperlink" Target="http://ift.tt/1GF1Zhc" TargetMode="External"/><Relationship Id="rId518" Type="http://schemas.openxmlformats.org/officeDocument/2006/relationships/hyperlink" Target="http://ift.tt/1AMZV67" TargetMode="External"/><Relationship Id="rId517" Type="http://schemas.openxmlformats.org/officeDocument/2006/relationships/hyperlink" Target="http://ift.tt/1DnYWXi" TargetMode="External"/><Relationship Id="rId516" Type="http://schemas.openxmlformats.org/officeDocument/2006/relationships/hyperlink" Target="http://ift.tt/1AN0MDQ" TargetMode="External"/><Relationship Id="rId515" Type="http://schemas.openxmlformats.org/officeDocument/2006/relationships/hyperlink" Target="http://ift.tt/1EZDOZM" TargetMode="External"/><Relationship Id="rId510" Type="http://schemas.openxmlformats.org/officeDocument/2006/relationships/hyperlink" Target="http://ift.tt/1E8nfw9" TargetMode="External"/><Relationship Id="rId2430" Type="http://schemas.openxmlformats.org/officeDocument/2006/relationships/hyperlink" Target="http://www.reddit.com/r/Bitcoin/comments/2y7rmg/when_designing_bitcoin_products_we_should_always/" TargetMode="External"/><Relationship Id="rId1100" Type="http://schemas.openxmlformats.org/officeDocument/2006/relationships/hyperlink" Target="http://ift.tt/1NcWCdM" TargetMode="External"/><Relationship Id="rId2431" Type="http://schemas.openxmlformats.org/officeDocument/2006/relationships/hyperlink" Target="http://www.reddit.com/r/Bitcoin/comments/2y7rf4/spondoolies_sp20_jackson/" TargetMode="External"/><Relationship Id="rId1101" Type="http://schemas.openxmlformats.org/officeDocument/2006/relationships/hyperlink" Target="http://ift.tt/1GNpc0Q" TargetMode="External"/><Relationship Id="rId2432" Type="http://schemas.openxmlformats.org/officeDocument/2006/relationships/hyperlink" Target="http://www.reddit.com/r/Bitcoin/comments/2y7r6o/will_future_for_merchant_services_will_be_locally/" TargetMode="External"/><Relationship Id="rId1102" Type="http://schemas.openxmlformats.org/officeDocument/2006/relationships/hyperlink" Target="http://ift.tt/18K0Da4" TargetMode="External"/><Relationship Id="rId2433" Type="http://schemas.openxmlformats.org/officeDocument/2006/relationships/hyperlink" Target="http://www.reddit.com/r/Bitcoin/comments/2y7r3c/dear_rbitcoin_i_come_in_peace/" TargetMode="External"/><Relationship Id="rId2401" Type="http://schemas.openxmlformats.org/officeDocument/2006/relationships/hyperlink" Target="http://www.reddit.com/r/Bitcoin/comments/2y78r7/where_can_i_get_bitcoin_money/" TargetMode="External"/><Relationship Id="rId2402" Type="http://schemas.openxmlformats.org/officeDocument/2006/relationships/hyperlink" Target="http://www.reddit.com/r/Bitcoin/comments/2y78nw/invalid_bitcoin_address/" TargetMode="External"/><Relationship Id="rId2403" Type="http://schemas.openxmlformats.org/officeDocument/2006/relationships/hyperlink" Target="http://www.reddit.com/r/Bitcoin/comments/2y78gz/how_decentralisation_becomes_centralized/" TargetMode="External"/><Relationship Id="rId2404" Type="http://schemas.openxmlformats.org/officeDocument/2006/relationships/hyperlink" Target="http://www.reddit.com/r/Bitcoin/comments/2y789i/any_hope_to_recover_lost_btc/" TargetMode="External"/><Relationship Id="rId2405" Type="http://schemas.openxmlformats.org/officeDocument/2006/relationships/hyperlink" Target="http://imgur.com/VVhL5B8" TargetMode="External"/><Relationship Id="rId2406" Type="http://schemas.openxmlformats.org/officeDocument/2006/relationships/hyperlink" Target="http://www.reddit.com/r/Bitcoin/comments/2y77pm/email_scam_filter_i_ask_you_where_were_you_two/" TargetMode="External"/><Relationship Id="rId2407" Type="http://schemas.openxmlformats.org/officeDocument/2006/relationships/hyperlink" Target="https://blockchain.info/address/1PBPbUubCEGVBNFpUTVbqUjNCUag2nqD47" TargetMode="External"/><Relationship Id="rId2408" Type="http://schemas.openxmlformats.org/officeDocument/2006/relationships/hyperlink" Target="http://www.reddit.com/r/Bitcoin/comments/2y7am6/transaction_stuck_on_unspent_on_the_blockchain/" TargetMode="External"/><Relationship Id="rId2409" Type="http://schemas.openxmlformats.org/officeDocument/2006/relationships/hyperlink" Target="https://store.coinbase.com/" TargetMode="External"/><Relationship Id="rId2400" Type="http://schemas.openxmlformats.org/officeDocument/2006/relationships/hyperlink" Target="http://www.reddit.com/r/Bitcoin/comments/2y794r/what_degree_of_adoption_must_we_have_before/" TargetMode="External"/><Relationship Id="rId590" Type="http://schemas.openxmlformats.org/officeDocument/2006/relationships/hyperlink" Target="http://ift.tt/1BvVlK3" TargetMode="External"/><Relationship Id="rId589" Type="http://schemas.openxmlformats.org/officeDocument/2006/relationships/hyperlink" Target="http://ift.tt/1wJ38hK" TargetMode="External"/><Relationship Id="rId588" Type="http://schemas.openxmlformats.org/officeDocument/2006/relationships/hyperlink" Target="http://ift.tt/18E0o01" TargetMode="External"/><Relationship Id="rId1170" Type="http://schemas.openxmlformats.org/officeDocument/2006/relationships/hyperlink" Target="http://ift.tt/1EdEGgl" TargetMode="External"/><Relationship Id="rId1171" Type="http://schemas.openxmlformats.org/officeDocument/2006/relationships/hyperlink" Target="http://ift.tt/1AWlxwY" TargetMode="External"/><Relationship Id="rId583" Type="http://schemas.openxmlformats.org/officeDocument/2006/relationships/hyperlink" Target="http://ift.tt/1zRRdjd" TargetMode="External"/><Relationship Id="rId1172" Type="http://schemas.openxmlformats.org/officeDocument/2006/relationships/hyperlink" Target="http://www.utelity.ca/" TargetMode="External"/><Relationship Id="rId582" Type="http://schemas.openxmlformats.org/officeDocument/2006/relationships/hyperlink" Target="http://ift.tt/1GaeLXu" TargetMode="External"/><Relationship Id="rId1173" Type="http://schemas.openxmlformats.org/officeDocument/2006/relationships/hyperlink" Target="http://ift.tt/1FSGAjw" TargetMode="External"/><Relationship Id="rId581" Type="http://schemas.openxmlformats.org/officeDocument/2006/relationships/hyperlink" Target="http://ift.tt/1FMXb8m" TargetMode="External"/><Relationship Id="rId1174" Type="http://schemas.openxmlformats.org/officeDocument/2006/relationships/hyperlink" Target="http://ift.tt/1DGHGg5" TargetMode="External"/><Relationship Id="rId580" Type="http://schemas.openxmlformats.org/officeDocument/2006/relationships/hyperlink" Target="http://ift.tt/1Dun76s" TargetMode="External"/><Relationship Id="rId1175" Type="http://schemas.openxmlformats.org/officeDocument/2006/relationships/hyperlink" Target="http://ift.tt/1FSGCbc" TargetMode="External"/><Relationship Id="rId587" Type="http://schemas.openxmlformats.org/officeDocument/2006/relationships/hyperlink" Target="http://ift.tt/1wIUikc" TargetMode="External"/><Relationship Id="rId1176" Type="http://schemas.openxmlformats.org/officeDocument/2006/relationships/hyperlink" Target="http://ift.tt/1EfP3Pg" TargetMode="External"/><Relationship Id="rId586" Type="http://schemas.openxmlformats.org/officeDocument/2006/relationships/hyperlink" Target="http://ift.tt/1vRW87o" TargetMode="External"/><Relationship Id="rId1177" Type="http://schemas.openxmlformats.org/officeDocument/2006/relationships/hyperlink" Target="http://ift.tt/1AWqndu" TargetMode="External"/><Relationship Id="rId585" Type="http://schemas.openxmlformats.org/officeDocument/2006/relationships/hyperlink" Target="http://ift.tt/1wIQXl8" TargetMode="External"/><Relationship Id="rId1178" Type="http://schemas.openxmlformats.org/officeDocument/2006/relationships/hyperlink" Target="http://ift.tt/1DGHE81" TargetMode="External"/><Relationship Id="rId584" Type="http://schemas.openxmlformats.org/officeDocument/2006/relationships/hyperlink" Target="http://ift.tt/1zRRbrk" TargetMode="External"/><Relationship Id="rId1179" Type="http://schemas.openxmlformats.org/officeDocument/2006/relationships/hyperlink" Target="http://ift.tt/1AWqndy" TargetMode="External"/><Relationship Id="rId1169" Type="http://schemas.openxmlformats.org/officeDocument/2006/relationships/hyperlink" Target="http://ift.tt/1zVCCDj" TargetMode="External"/><Relationship Id="rId579" Type="http://schemas.openxmlformats.org/officeDocument/2006/relationships/hyperlink" Target="http://ift.tt/1BwFnj2" TargetMode="External"/><Relationship Id="rId578" Type="http://schemas.openxmlformats.org/officeDocument/2006/relationships/hyperlink" Target="http://ift.tt/1Dun76m" TargetMode="External"/><Relationship Id="rId577" Type="http://schemas.openxmlformats.org/officeDocument/2006/relationships/hyperlink" Target="http://ift.tt/18DSwf9" TargetMode="External"/><Relationship Id="rId2490" Type="http://schemas.openxmlformats.org/officeDocument/2006/relationships/hyperlink" Target="http://insidebitcoins.com/news/bitcoinconf-berlin-recap-of-day-one/30605" TargetMode="External"/><Relationship Id="rId1160" Type="http://schemas.openxmlformats.org/officeDocument/2006/relationships/hyperlink" Target="http://ift.tt/17Olxnl" TargetMode="External"/><Relationship Id="rId2491" Type="http://schemas.openxmlformats.org/officeDocument/2006/relationships/hyperlink" Target="http://www.reddit.com/r/Bitcoin/comments/2y8fsl/bitcoinconf_berlin_recap_of_day_one/" TargetMode="External"/><Relationship Id="rId572" Type="http://schemas.openxmlformats.org/officeDocument/2006/relationships/hyperlink" Target="http://ift.tt/1BwvqSJ" TargetMode="External"/><Relationship Id="rId1161" Type="http://schemas.openxmlformats.org/officeDocument/2006/relationships/hyperlink" Target="http://ift.tt/1Ggt1Ot" TargetMode="External"/><Relationship Id="rId2492" Type="http://schemas.openxmlformats.org/officeDocument/2006/relationships/hyperlink" Target="http://insidebitcoins.com/news/bitcoin-around-the-world-bulgaria/30619" TargetMode="External"/><Relationship Id="rId571" Type="http://schemas.openxmlformats.org/officeDocument/2006/relationships/hyperlink" Target="http://ift.tt/1N7J0jQ" TargetMode="External"/><Relationship Id="rId1162" Type="http://schemas.openxmlformats.org/officeDocument/2006/relationships/hyperlink" Target="http://ift.tt/1Ggt1yf" TargetMode="External"/><Relationship Id="rId2493" Type="http://schemas.openxmlformats.org/officeDocument/2006/relationships/hyperlink" Target="http://www.reddit.com/r/Bitcoin/comments/2y8fqq/bitcoin_around_the_world_bulgaria/" TargetMode="External"/><Relationship Id="rId570" Type="http://schemas.openxmlformats.org/officeDocument/2006/relationships/hyperlink" Target="http://ift.tt/18DLEOP" TargetMode="External"/><Relationship Id="rId1163" Type="http://schemas.openxmlformats.org/officeDocument/2006/relationships/hyperlink" Target="http://ift.tt/1Ggt1Oz" TargetMode="External"/><Relationship Id="rId2494" Type="http://schemas.openxmlformats.org/officeDocument/2006/relationships/hyperlink" Target="http://airherald.com/bitcoin-price-rises-with-end-of-chinese-holiday-and-favorable-outlook-from-major-financial-players/23294/" TargetMode="External"/><Relationship Id="rId1164" Type="http://schemas.openxmlformats.org/officeDocument/2006/relationships/hyperlink" Target="http://ift.tt/1Ggt1OE" TargetMode="External"/><Relationship Id="rId2495" Type="http://schemas.openxmlformats.org/officeDocument/2006/relationships/hyperlink" Target="http://www.reddit.com/r/Bitcoin/comments/2y8fov/bitcoin_price_rises_with_end_of_chinese_holiday/" TargetMode="External"/><Relationship Id="rId576" Type="http://schemas.openxmlformats.org/officeDocument/2006/relationships/hyperlink" Target="http://ift.tt/1FMRGqd" TargetMode="External"/><Relationship Id="rId1165" Type="http://schemas.openxmlformats.org/officeDocument/2006/relationships/hyperlink" Target="http://ift.tt/1Ggt1OC" TargetMode="External"/><Relationship Id="rId2496" Type="http://schemas.openxmlformats.org/officeDocument/2006/relationships/hyperlink" Target="https://www.cryptocoinsnews.com/bitcoin-price-anticipating-us-marshalls-office-announcement/" TargetMode="External"/><Relationship Id="rId575" Type="http://schemas.openxmlformats.org/officeDocument/2006/relationships/hyperlink" Target="http://ift.tt/1AO4r49" TargetMode="External"/><Relationship Id="rId1166" Type="http://schemas.openxmlformats.org/officeDocument/2006/relationships/hyperlink" Target="http://ift.tt/1Ggt0dq" TargetMode="External"/><Relationship Id="rId2497" Type="http://schemas.openxmlformats.org/officeDocument/2006/relationships/hyperlink" Target="http://www.reddit.com/r/Bitcoin/comments/2y8fo1/bitcoin_price_anticipating_us_marshalls_office/" TargetMode="External"/><Relationship Id="rId574" Type="http://schemas.openxmlformats.org/officeDocument/2006/relationships/hyperlink" Target="http://ift.tt/1wIDpX0" TargetMode="External"/><Relationship Id="rId1167" Type="http://schemas.openxmlformats.org/officeDocument/2006/relationships/hyperlink" Target="http://ift.tt/1KefMku" TargetMode="External"/><Relationship Id="rId2498" Type="http://schemas.openxmlformats.org/officeDocument/2006/relationships/hyperlink" Target="http://www.reddit.com/r/Bitcoin/comments/2y8hi0/btces_terms_conditions_say_fees_may_be_different/" TargetMode="External"/><Relationship Id="rId573" Type="http://schemas.openxmlformats.org/officeDocument/2006/relationships/hyperlink" Target="http://ift.tt/1wIDpWP" TargetMode="External"/><Relationship Id="rId1168" Type="http://schemas.openxmlformats.org/officeDocument/2006/relationships/hyperlink" Target="http://ift.tt/1Keeaae" TargetMode="External"/><Relationship Id="rId2499" Type="http://schemas.openxmlformats.org/officeDocument/2006/relationships/hyperlink" Target="http://imgur.com/AJUwDqP" TargetMode="External"/><Relationship Id="rId1190" Type="http://schemas.openxmlformats.org/officeDocument/2006/relationships/hyperlink" Target="http://ift.tt/1ACe41j" TargetMode="External"/><Relationship Id="rId1191" Type="http://schemas.openxmlformats.org/officeDocument/2006/relationships/hyperlink" Target="http://ift.tt/1AWs7n8" TargetMode="External"/><Relationship Id="rId1192" Type="http://schemas.openxmlformats.org/officeDocument/2006/relationships/hyperlink" Target="http://ift.tt/17OuuNu" TargetMode="External"/><Relationship Id="rId1193" Type="http://schemas.openxmlformats.org/officeDocument/2006/relationships/hyperlink" Target="http://ift.tt/1vZoAUW" TargetMode="External"/><Relationship Id="rId1194" Type="http://schemas.openxmlformats.org/officeDocument/2006/relationships/hyperlink" Target="http://ift.tt/1vZnJmW" TargetMode="External"/><Relationship Id="rId1195" Type="http://schemas.openxmlformats.org/officeDocument/2006/relationships/hyperlink" Target="http://ift.tt/1GgJRwW" TargetMode="External"/><Relationship Id="rId1196" Type="http://schemas.openxmlformats.org/officeDocument/2006/relationships/hyperlink" Target="http://ift.tt/1vZoBYJ" TargetMode="External"/><Relationship Id="rId1197" Type="http://schemas.openxmlformats.org/officeDocument/2006/relationships/hyperlink" Target="http://ift.tt/1NckSwD" TargetMode="External"/><Relationship Id="rId1198" Type="http://schemas.openxmlformats.org/officeDocument/2006/relationships/hyperlink" Target="http://ift.tt/1ADyXJg" TargetMode="External"/><Relationship Id="rId1199" Type="http://schemas.openxmlformats.org/officeDocument/2006/relationships/hyperlink" Target="http://ift.tt/18KJlcE" TargetMode="External"/><Relationship Id="rId599" Type="http://schemas.openxmlformats.org/officeDocument/2006/relationships/hyperlink" Target="http://ift.tt/1AOHVZd" TargetMode="External"/><Relationship Id="rId1180" Type="http://schemas.openxmlformats.org/officeDocument/2006/relationships/hyperlink" Target="http://ift.tt/1EfP2uG" TargetMode="External"/><Relationship Id="rId1181" Type="http://schemas.openxmlformats.org/officeDocument/2006/relationships/hyperlink" Target="http://ift.tt/18KzOT6" TargetMode="External"/><Relationship Id="rId1182" Type="http://schemas.openxmlformats.org/officeDocument/2006/relationships/hyperlink" Target="http://ift.tt/1DGHEop" TargetMode="External"/><Relationship Id="rId594" Type="http://schemas.openxmlformats.org/officeDocument/2006/relationships/hyperlink" Target="http://ift.tt/1DuEpQJ" TargetMode="External"/><Relationship Id="rId1183" Type="http://schemas.openxmlformats.org/officeDocument/2006/relationships/hyperlink" Target="http://ift.tt/1vZl3Wr" TargetMode="External"/><Relationship Id="rId593" Type="http://schemas.openxmlformats.org/officeDocument/2006/relationships/hyperlink" Target="http://ift.tt/1wJ0MzE" TargetMode="External"/><Relationship Id="rId1184" Type="http://schemas.openxmlformats.org/officeDocument/2006/relationships/hyperlink" Target="http://ift.tt/1AVjA3Y" TargetMode="External"/><Relationship Id="rId592" Type="http://schemas.openxmlformats.org/officeDocument/2006/relationships/hyperlink" Target="http://ift.tt/1DJ8TBl" TargetMode="External"/><Relationship Id="rId1185" Type="http://schemas.openxmlformats.org/officeDocument/2006/relationships/hyperlink" Target="http://ift.tt/1vZl3WB" TargetMode="External"/><Relationship Id="rId591" Type="http://schemas.openxmlformats.org/officeDocument/2006/relationships/hyperlink" Target="http://ift.tt/18g3LsZ" TargetMode="External"/><Relationship Id="rId1186" Type="http://schemas.openxmlformats.org/officeDocument/2006/relationships/hyperlink" Target="http://ift.tt/1zEWQjA" TargetMode="External"/><Relationship Id="rId598" Type="http://schemas.openxmlformats.org/officeDocument/2006/relationships/hyperlink" Target="http://ift.tt/1AOHXQJ" TargetMode="External"/><Relationship Id="rId1187" Type="http://schemas.openxmlformats.org/officeDocument/2006/relationships/hyperlink" Target="http://ift.tt/18itlO1" TargetMode="External"/><Relationship Id="rId597" Type="http://schemas.openxmlformats.org/officeDocument/2006/relationships/hyperlink" Target="http://ift.tt/1vS8YlR" TargetMode="External"/><Relationship Id="rId1188" Type="http://schemas.openxmlformats.org/officeDocument/2006/relationships/hyperlink" Target="http://ift.tt/1BQytXC" TargetMode="External"/><Relationship Id="rId596" Type="http://schemas.openxmlformats.org/officeDocument/2006/relationships/hyperlink" Target="http://ift.tt/1FNhx1j" TargetMode="External"/><Relationship Id="rId1189" Type="http://schemas.openxmlformats.org/officeDocument/2006/relationships/hyperlink" Target="http://ift.tt/1wSdIDn" TargetMode="External"/><Relationship Id="rId595" Type="http://schemas.openxmlformats.org/officeDocument/2006/relationships/hyperlink" Target="http://ift.tt/1E9zkBc" TargetMode="External"/><Relationship Id="rId1136" Type="http://schemas.openxmlformats.org/officeDocument/2006/relationships/hyperlink" Target="http://ift.tt/1aK3uAy" TargetMode="External"/><Relationship Id="rId2467" Type="http://schemas.openxmlformats.org/officeDocument/2006/relationships/hyperlink" Target="http://www.topix.com/forum/economics/bitcoin/T8FKH7NF3PPKOPEIO" TargetMode="External"/><Relationship Id="rId1137" Type="http://schemas.openxmlformats.org/officeDocument/2006/relationships/hyperlink" Target="http://ift.tt/1wRcDeQ" TargetMode="External"/><Relationship Id="rId2468" Type="http://schemas.openxmlformats.org/officeDocument/2006/relationships/hyperlink" Target="http://www.reddit.com/r/Bitcoin/comments/2y88o1/topix_start_using_bitcoin/" TargetMode="External"/><Relationship Id="rId1138" Type="http://schemas.openxmlformats.org/officeDocument/2006/relationships/hyperlink" Target="http://ift.tt/18JTJS4" TargetMode="External"/><Relationship Id="rId2469" Type="http://schemas.openxmlformats.org/officeDocument/2006/relationships/hyperlink" Target="http://www.bitcoin" TargetMode="External"/><Relationship Id="rId1139" Type="http://schemas.openxmlformats.org/officeDocument/2006/relationships/hyperlink" Target="http://ift.tt/1GNh2p2" TargetMode="External"/><Relationship Id="rId547" Type="http://schemas.openxmlformats.org/officeDocument/2006/relationships/hyperlink" Target="http://ift.tt/1wCCpcn" TargetMode="External"/><Relationship Id="rId546" Type="http://schemas.openxmlformats.org/officeDocument/2006/relationships/hyperlink" Target="http://ift.tt/1K6vVs4" TargetMode="External"/><Relationship Id="rId545" Type="http://schemas.openxmlformats.org/officeDocument/2006/relationships/hyperlink" Target="http://ift.tt/1DttWoL" TargetMode="External"/><Relationship Id="rId544" Type="http://schemas.openxmlformats.org/officeDocument/2006/relationships/hyperlink" Target="http://ift.tt/1K6vXAg" TargetMode="External"/><Relationship Id="rId549" Type="http://schemas.openxmlformats.org/officeDocument/2006/relationships/hyperlink" Target="http://ift.tt/1Bw7iiQ" TargetMode="External"/><Relationship Id="rId548" Type="http://schemas.openxmlformats.org/officeDocument/2006/relationships/hyperlink" Target="http://ift.tt/1DtC8VW" TargetMode="External"/><Relationship Id="rId2460" Type="http://schemas.openxmlformats.org/officeDocument/2006/relationships/hyperlink" Target="http://www.reddit.com/r/Bitcoin/comments/2y85wu/kraken_launches_new_website/" TargetMode="External"/><Relationship Id="rId1130" Type="http://schemas.openxmlformats.org/officeDocument/2006/relationships/hyperlink" Target="http://ift.tt/1GNpfd4" TargetMode="External"/><Relationship Id="rId2461" Type="http://schemas.openxmlformats.org/officeDocument/2006/relationships/hyperlink" Target="http://www.cnbc.com/id/102459024" TargetMode="External"/><Relationship Id="rId1131" Type="http://schemas.openxmlformats.org/officeDocument/2006/relationships/hyperlink" Target="http://ift.tt/18JY6MY" TargetMode="External"/><Relationship Id="rId2462" Type="http://schemas.openxmlformats.org/officeDocument/2006/relationships/hyperlink" Target="http://www.reddit.com/r/Bitcoin/comments/2y85nk/hold_on_to_your_hats_treasury_just_told_congress/" TargetMode="External"/><Relationship Id="rId543" Type="http://schemas.openxmlformats.org/officeDocument/2006/relationships/hyperlink" Target="http://ift.tt/1fHvRK2" TargetMode="External"/><Relationship Id="rId1132" Type="http://schemas.openxmlformats.org/officeDocument/2006/relationships/hyperlink" Target="http://ift.tt/1GNlWCD" TargetMode="External"/><Relationship Id="rId2463" Type="http://schemas.openxmlformats.org/officeDocument/2006/relationships/hyperlink" Target="http://www.youtube.com/watch?v=iFDe5kUUyT0" TargetMode="External"/><Relationship Id="rId542" Type="http://schemas.openxmlformats.org/officeDocument/2006/relationships/hyperlink" Target="http://ift.tt/1Dts3Zo" TargetMode="External"/><Relationship Id="rId1133" Type="http://schemas.openxmlformats.org/officeDocument/2006/relationships/hyperlink" Target="http://ift.tt/1EeQqhb" TargetMode="External"/><Relationship Id="rId2464" Type="http://schemas.openxmlformats.org/officeDocument/2006/relationships/hyperlink" Target="http://www.reddit.com/r/Bitcoin/comments/2y84zb/the_biggest_scam_in_the_history_of_mankind/" TargetMode="External"/><Relationship Id="rId541" Type="http://schemas.openxmlformats.org/officeDocument/2006/relationships/hyperlink" Target="http://ift.tt/1FMm0Bz" TargetMode="External"/><Relationship Id="rId1134" Type="http://schemas.openxmlformats.org/officeDocument/2006/relationships/hyperlink" Target="http://ift.tt/1FS6QdX" TargetMode="External"/><Relationship Id="rId2465" Type="http://schemas.openxmlformats.org/officeDocument/2006/relationships/hyperlink" Target="http://www.reddit.com/r/Bitcoin/comments/2y88ws/i_now_have_the_btc_equivalent_of_the_land_mass_of/" TargetMode="External"/><Relationship Id="rId540" Type="http://schemas.openxmlformats.org/officeDocument/2006/relationships/hyperlink" Target="http://ift.tt/1ANfYkg" TargetMode="External"/><Relationship Id="rId1135" Type="http://schemas.openxmlformats.org/officeDocument/2006/relationships/hyperlink" Target="http://ift.tt/1Kd67dM" TargetMode="External"/><Relationship Id="rId2466" Type="http://schemas.openxmlformats.org/officeDocument/2006/relationships/hyperlink" Target="http://www.reddit.com/r/Bitcoin/comments/2y88s1/kraken_website_playing_sound_in_the_background/" TargetMode="External"/><Relationship Id="rId1125" Type="http://schemas.openxmlformats.org/officeDocument/2006/relationships/hyperlink" Target="http://ift.tt/1zV8MPp" TargetMode="External"/><Relationship Id="rId2456" Type="http://schemas.openxmlformats.org/officeDocument/2006/relationships/hyperlink" Target="http://www.reddit.com/r/Bitcoin/comments/2y82s3/monthly_salary_of_20_shows_why_venezuelans_wait/" TargetMode="External"/><Relationship Id="rId1126" Type="http://schemas.openxmlformats.org/officeDocument/2006/relationships/hyperlink" Target="http://ift.tt/1NcWCdM" TargetMode="External"/><Relationship Id="rId2457" Type="http://schemas.openxmlformats.org/officeDocument/2006/relationships/hyperlink" Target="http://www.bitworldcoin.com/bitcoin-wallet.html" TargetMode="External"/><Relationship Id="rId1127" Type="http://schemas.openxmlformats.org/officeDocument/2006/relationships/hyperlink" Target="http://ift.tt/1GNpc0Q" TargetMode="External"/><Relationship Id="rId2458" Type="http://schemas.openxmlformats.org/officeDocument/2006/relationships/hyperlink" Target="http://www.reddit.com/r/Bitcoin/comments/2y849r/bitcoin_wallet_the_best_places_for_storing/" TargetMode="External"/><Relationship Id="rId1128" Type="http://schemas.openxmlformats.org/officeDocument/2006/relationships/hyperlink" Target="http://ift.tt/18K0Da4" TargetMode="External"/><Relationship Id="rId2459" Type="http://schemas.openxmlformats.org/officeDocument/2006/relationships/hyperlink" Target="https://www.kraken.com/" TargetMode="External"/><Relationship Id="rId1129" Type="http://schemas.openxmlformats.org/officeDocument/2006/relationships/hyperlink" Target="http://ift.tt/1DPP5MA" TargetMode="External"/><Relationship Id="rId536" Type="http://schemas.openxmlformats.org/officeDocument/2006/relationships/hyperlink" Target="http://ift.tt/1vMGS6a" TargetMode="External"/><Relationship Id="rId535" Type="http://schemas.openxmlformats.org/officeDocument/2006/relationships/hyperlink" Target="http://ift.tt/1zRjPc6" TargetMode="External"/><Relationship Id="rId534" Type="http://schemas.openxmlformats.org/officeDocument/2006/relationships/hyperlink" Target="http://ift.tt/1EEeydr" TargetMode="External"/><Relationship Id="rId533" Type="http://schemas.openxmlformats.org/officeDocument/2006/relationships/hyperlink" Target="http://ift.tt/1M3a6XR" TargetMode="External"/><Relationship Id="rId539" Type="http://schemas.openxmlformats.org/officeDocument/2006/relationships/hyperlink" Target="http://ift.tt/1BvTuFi" TargetMode="External"/><Relationship Id="rId538" Type="http://schemas.openxmlformats.org/officeDocument/2006/relationships/hyperlink" Target="http://ift.tt/1dwSBwl" TargetMode="External"/><Relationship Id="rId537" Type="http://schemas.openxmlformats.org/officeDocument/2006/relationships/hyperlink" Target="http://ift.tt/1G9quWu" TargetMode="External"/><Relationship Id="rId2450" Type="http://schemas.openxmlformats.org/officeDocument/2006/relationships/hyperlink" Target="http://www.reddit.com/r/Bitcoin/comments/2y80xu/a_multiplebubble_descriptive_model_of_bitcoin/" TargetMode="External"/><Relationship Id="rId1120" Type="http://schemas.openxmlformats.org/officeDocument/2006/relationships/hyperlink" Target="http://ift.tt/1BDtuI4" TargetMode="External"/><Relationship Id="rId2451" Type="http://schemas.openxmlformats.org/officeDocument/2006/relationships/hyperlink" Target="http://np.reddit.com/r/nottheonion/comments/2y6ncx/north_korean_diplomat_stopped_in_bangladesh_with/" TargetMode="External"/><Relationship Id="rId532" Type="http://schemas.openxmlformats.org/officeDocument/2006/relationships/hyperlink" Target="http://ift.tt/1K6f8Wa" TargetMode="External"/><Relationship Id="rId1121" Type="http://schemas.openxmlformats.org/officeDocument/2006/relationships/hyperlink" Target="http://ift.tt/1DFLA93" TargetMode="External"/><Relationship Id="rId2452" Type="http://schemas.openxmlformats.org/officeDocument/2006/relationships/hyperlink" Target="http://www.reddit.com/r/Bitcoin/comments/2y806h/xpost_n_korean_diplomat_gets_caught_carrying_14/" TargetMode="External"/><Relationship Id="rId531" Type="http://schemas.openxmlformats.org/officeDocument/2006/relationships/hyperlink" Target="https://bitproof.io/" TargetMode="External"/><Relationship Id="rId1122" Type="http://schemas.openxmlformats.org/officeDocument/2006/relationships/hyperlink" Target="http://ift.tt/1BDtuI9" TargetMode="External"/><Relationship Id="rId2453" Type="http://schemas.openxmlformats.org/officeDocument/2006/relationships/hyperlink" Target="http://blog.utorrent.com/2015/03/06/regarding-partner-offers/" TargetMode="External"/><Relationship Id="rId530" Type="http://schemas.openxmlformats.org/officeDocument/2006/relationships/hyperlink" Target="http://ift.tt/1E8gdJg" TargetMode="External"/><Relationship Id="rId1123" Type="http://schemas.openxmlformats.org/officeDocument/2006/relationships/hyperlink" Target="http://ift.tt/1NcXmPU" TargetMode="External"/><Relationship Id="rId2454" Type="http://schemas.openxmlformats.org/officeDocument/2006/relationships/hyperlink" Target="http://www.reddit.com/r/Bitcoin/comments/2y82h3/regarding_partner_offers_the_official_%C2%B5torrent/" TargetMode="External"/><Relationship Id="rId1124" Type="http://schemas.openxmlformats.org/officeDocument/2006/relationships/hyperlink" Target="http://ift.tt/1NcXmzF" TargetMode="External"/><Relationship Id="rId2455" Type="http://schemas.openxmlformats.org/officeDocument/2006/relationships/hyperlink" Target="http://www.bloomberg.com/news/articles/2015-03-06/monthly-salary-of-20-shows-why-venezuelans-wait-in-food-lines" TargetMode="External"/><Relationship Id="rId1158" Type="http://schemas.openxmlformats.org/officeDocument/2006/relationships/hyperlink" Target="http://ift.tt/1CqMVFo" TargetMode="External"/><Relationship Id="rId2489" Type="http://schemas.openxmlformats.org/officeDocument/2006/relationships/hyperlink" Target="http://www.reddit.com/r/Bitcoin/comments/2y8ete/i_made_a_physical_bitcoin_what_do_you_think/" TargetMode="External"/><Relationship Id="rId1159" Type="http://schemas.openxmlformats.org/officeDocument/2006/relationships/hyperlink" Target="http://ift.tt/17Olxnh" TargetMode="External"/><Relationship Id="rId569" Type="http://schemas.openxmlformats.org/officeDocument/2006/relationships/hyperlink" Target="http://ift.tt/1zRIptw" TargetMode="External"/><Relationship Id="rId568" Type="http://schemas.openxmlformats.org/officeDocument/2006/relationships/hyperlink" Target="http://ift.tt/1zRIo8W" TargetMode="External"/><Relationship Id="rId567" Type="http://schemas.openxmlformats.org/officeDocument/2006/relationships/hyperlink" Target="http://ift.tt/1DIPOPF" TargetMode="External"/><Relationship Id="rId566" Type="http://schemas.openxmlformats.org/officeDocument/2006/relationships/hyperlink" Target="http://ift.tt/1DIPMaB" TargetMode="External"/><Relationship Id="rId2480" Type="http://schemas.openxmlformats.org/officeDocument/2006/relationships/hyperlink" Target="http://www.straight.com/blogra/406066/homeless-vancouver-bitcoin-coming-coffee-house-near-you" TargetMode="External"/><Relationship Id="rId561" Type="http://schemas.openxmlformats.org/officeDocument/2006/relationships/hyperlink" Target="http://ift.tt/1BwptVU" TargetMode="External"/><Relationship Id="rId1150" Type="http://schemas.openxmlformats.org/officeDocument/2006/relationships/hyperlink" Target="http://ift.tt/1LwF4Wh" TargetMode="External"/><Relationship Id="rId2481" Type="http://schemas.openxmlformats.org/officeDocument/2006/relationships/hyperlink" Target="http://www.reddit.com/r/Bitcoin/comments/2y8ayu/bitcoin_is_coming_to_a_coffee_house_near_you_in/" TargetMode="External"/><Relationship Id="rId560" Type="http://schemas.openxmlformats.org/officeDocument/2006/relationships/hyperlink" Target="http://ift.tt/1DtTvWH" TargetMode="External"/><Relationship Id="rId1151" Type="http://schemas.openxmlformats.org/officeDocument/2006/relationships/hyperlink" Target="http://ift.tt/18Ko1UP" TargetMode="External"/><Relationship Id="rId2482" Type="http://schemas.openxmlformats.org/officeDocument/2006/relationships/hyperlink" Target="https://np.reddit.com/r/OldSchoolCool/comments/2y51dj/mcdonalds_menu_during_1973/" TargetMode="External"/><Relationship Id="rId1152" Type="http://schemas.openxmlformats.org/officeDocument/2006/relationships/hyperlink" Target="http://fomocoin.com/" TargetMode="External"/><Relationship Id="rId2483" Type="http://schemas.openxmlformats.org/officeDocument/2006/relationships/hyperlink" Target="http://www.reddit.com/r/Bitcoin/comments/2y8e73/mcdonalds_menu_during_1973_xpost_roldschoolcool/" TargetMode="External"/><Relationship Id="rId1153" Type="http://schemas.openxmlformats.org/officeDocument/2006/relationships/hyperlink" Target="http://ift.tt/1GNNV54" TargetMode="External"/><Relationship Id="rId2484" Type="http://schemas.openxmlformats.org/officeDocument/2006/relationships/hyperlink" Target="http://www.worldstarhiphop.com/videos/video.php?v=wshhVP3QQaJwye2eh4zp" TargetMode="External"/><Relationship Id="rId565" Type="http://schemas.openxmlformats.org/officeDocument/2006/relationships/hyperlink" Target="http://ift.tt/1DIPMav" TargetMode="External"/><Relationship Id="rId1154" Type="http://schemas.openxmlformats.org/officeDocument/2006/relationships/hyperlink" Target="http://ift.tt/1GNNsQh" TargetMode="External"/><Relationship Id="rId2485" Type="http://schemas.openxmlformats.org/officeDocument/2006/relationships/hyperlink" Target="http://www.reddit.com/r/Bitcoin/comments/2y8dxo/70_year_old_rapper_bitcoin_smoke_for_my_glaucoma/" TargetMode="External"/><Relationship Id="rId564" Type="http://schemas.openxmlformats.org/officeDocument/2006/relationships/hyperlink" Target="http://ift.tt/1N7HiPE" TargetMode="External"/><Relationship Id="rId1155" Type="http://schemas.openxmlformats.org/officeDocument/2006/relationships/hyperlink" Target="http://ift.tt/18imofK" TargetMode="External"/><Relationship Id="rId2486" Type="http://schemas.openxmlformats.org/officeDocument/2006/relationships/hyperlink" Target="https://gigaom.com/2015/03/06/wiper-thinks-messaging-apps-could-be-the-key-to-bitcoin-payments/" TargetMode="External"/><Relationship Id="rId563" Type="http://schemas.openxmlformats.org/officeDocument/2006/relationships/hyperlink" Target="http://ift.tt/1N7Cn16" TargetMode="External"/><Relationship Id="rId1156" Type="http://schemas.openxmlformats.org/officeDocument/2006/relationships/hyperlink" Target="http://ift.tt/1AD0vyz" TargetMode="External"/><Relationship Id="rId2487" Type="http://schemas.openxmlformats.org/officeDocument/2006/relationships/hyperlink" Target="http://www.reddit.com/r/Bitcoin/comments/2y8fcu/wiper_thinks_messaging_apps_could_be_the_key_to/" TargetMode="External"/><Relationship Id="rId562" Type="http://schemas.openxmlformats.org/officeDocument/2006/relationships/hyperlink" Target="http://ift.tt/1E8Fq6x" TargetMode="External"/><Relationship Id="rId1157" Type="http://schemas.openxmlformats.org/officeDocument/2006/relationships/hyperlink" Target="http://ift.tt/1AD0vyD" TargetMode="External"/><Relationship Id="rId2488" Type="http://schemas.openxmlformats.org/officeDocument/2006/relationships/hyperlink" Target="http://imgur.com/oH4YyQi" TargetMode="External"/><Relationship Id="rId1147" Type="http://schemas.openxmlformats.org/officeDocument/2006/relationships/hyperlink" Target="http://ift.tt/1BDLn9B" TargetMode="External"/><Relationship Id="rId2478" Type="http://schemas.openxmlformats.org/officeDocument/2006/relationships/hyperlink" Target="http://www.coindesk.com/research/regulation-report/" TargetMode="External"/><Relationship Id="rId1148" Type="http://schemas.openxmlformats.org/officeDocument/2006/relationships/hyperlink" Target="http://ift.tt/1DGm3fR" TargetMode="External"/><Relationship Id="rId2479" Type="http://schemas.openxmlformats.org/officeDocument/2006/relationships/hyperlink" Target="http://www.reddit.com/r/Bitcoin/comments/2y8bzn/coindesk_bitcoin_regulation_report_just_costs/" TargetMode="External"/><Relationship Id="rId1149" Type="http://schemas.openxmlformats.org/officeDocument/2006/relationships/hyperlink" Target="http://ift.tt/18Ko03e" TargetMode="External"/><Relationship Id="rId558" Type="http://schemas.openxmlformats.org/officeDocument/2006/relationships/hyperlink" Target="http://ift.tt/17JBhIc" TargetMode="External"/><Relationship Id="rId557" Type="http://schemas.openxmlformats.org/officeDocument/2006/relationships/hyperlink" Target="http://ift.tt/1G9OaKh" TargetMode="External"/><Relationship Id="rId556" Type="http://schemas.openxmlformats.org/officeDocument/2006/relationships/hyperlink" Target="http://ift.tt/17JBiM4" TargetMode="External"/><Relationship Id="rId555" Type="http://schemas.openxmlformats.org/officeDocument/2006/relationships/hyperlink" Target="http://ift.tt/1DtLiSw" TargetMode="External"/><Relationship Id="rId559" Type="http://schemas.openxmlformats.org/officeDocument/2006/relationships/hyperlink" Target="http://ift.tt/1BwjekW" TargetMode="External"/><Relationship Id="rId550" Type="http://schemas.openxmlformats.org/officeDocument/2006/relationships/hyperlink" Target="http://ift.tt/1Bw7fnq" TargetMode="External"/><Relationship Id="rId2470" Type="http://schemas.openxmlformats.org/officeDocument/2006/relationships/hyperlink" Target="http://www.reddit.com/r/Bitcoin/comments/2y8a0x/okay_so_i_have_roughly_24_bitcoins_which_is_about/" TargetMode="External"/><Relationship Id="rId1140" Type="http://schemas.openxmlformats.org/officeDocument/2006/relationships/hyperlink" Target="http://ift.tt/18KdPf6" TargetMode="External"/><Relationship Id="rId2471" Type="http://schemas.openxmlformats.org/officeDocument/2006/relationships/hyperlink" Target="http://www.reddit.com/r/Bitcoin/comments/2y89i4/bitcoin_today_saturday_march_07_2015/" TargetMode="External"/><Relationship Id="rId1141" Type="http://schemas.openxmlformats.org/officeDocument/2006/relationships/hyperlink" Target="http://ift.tt/1ACRyFo" TargetMode="External"/><Relationship Id="rId2472" Type="http://schemas.openxmlformats.org/officeDocument/2006/relationships/hyperlink" Target="http://www.kraken.com" TargetMode="External"/><Relationship Id="rId1142" Type="http://schemas.openxmlformats.org/officeDocument/2006/relationships/hyperlink" Target="http://ift.tt/1EfbXWS" TargetMode="External"/><Relationship Id="rId2473" Type="http://schemas.openxmlformats.org/officeDocument/2006/relationships/hyperlink" Target="http://www.reddit.com/r/Bitcoin/comments/2y89ff/new_kraken_website_starts_with_a_bad_joke_instead/" TargetMode="External"/><Relationship Id="rId554" Type="http://schemas.openxmlformats.org/officeDocument/2006/relationships/hyperlink" Target="http://ift.tt/1GFEqov" TargetMode="External"/><Relationship Id="rId1143" Type="http://schemas.openxmlformats.org/officeDocument/2006/relationships/hyperlink" Target="http://ift.tt/1DFZvvy" TargetMode="External"/><Relationship Id="rId2474" Type="http://schemas.openxmlformats.org/officeDocument/2006/relationships/hyperlink" Target="http://www.straight.com/blogra/406066/homeless-vancouver-bitcoin-coming-coffee-house-near-you" TargetMode="External"/><Relationship Id="rId553" Type="http://schemas.openxmlformats.org/officeDocument/2006/relationships/hyperlink" Target="http://ift.tt/1CgTkTx" TargetMode="External"/><Relationship Id="rId1144" Type="http://schemas.openxmlformats.org/officeDocument/2006/relationships/hyperlink" Target="http://ift.tt/1DQ9dyc" TargetMode="External"/><Relationship Id="rId2475" Type="http://schemas.openxmlformats.org/officeDocument/2006/relationships/hyperlink" Target="http://www.reddit.com/r/Bitcoin/comments/2y8ayu/bitcoin_is_coming_to_a_coffee_house_near_you_in/" TargetMode="External"/><Relationship Id="rId552" Type="http://schemas.openxmlformats.org/officeDocument/2006/relationships/hyperlink" Target="http://ift.tt/1AukJuq" TargetMode="External"/><Relationship Id="rId1145" Type="http://schemas.openxmlformats.org/officeDocument/2006/relationships/hyperlink" Target="http://ift.tt/1CqL8Qw" TargetMode="External"/><Relationship Id="rId2476" Type="http://schemas.openxmlformats.org/officeDocument/2006/relationships/hyperlink" Target="https://www.gebbit.com" TargetMode="External"/><Relationship Id="rId551" Type="http://schemas.openxmlformats.org/officeDocument/2006/relationships/hyperlink" Target="http://ift.tt/1DIp6qp" TargetMode="External"/><Relationship Id="rId1146" Type="http://schemas.openxmlformats.org/officeDocument/2006/relationships/hyperlink" Target="http://ift.tt/1CqL8QA" TargetMode="External"/><Relationship Id="rId2477" Type="http://schemas.openxmlformats.org/officeDocument/2006/relationships/hyperlink" Target="http://www.reddit.com/r/Bitcoin/comments/2y8aus/gebbit_btc_exchange_first_person_wins_the_launch/" TargetMode="External"/><Relationship Id="rId495" Type="http://schemas.openxmlformats.org/officeDocument/2006/relationships/hyperlink" Target="http://ift.tt/1AMEbqS" TargetMode="External"/><Relationship Id="rId494" Type="http://schemas.openxmlformats.org/officeDocument/2006/relationships/hyperlink" Target="http://ift.tt/1DrIjtH" TargetMode="External"/><Relationship Id="rId493" Type="http://schemas.openxmlformats.org/officeDocument/2006/relationships/hyperlink" Target="http://ift.tt/1DsELYi" TargetMode="External"/><Relationship Id="rId492" Type="http://schemas.openxmlformats.org/officeDocument/2006/relationships/hyperlink" Target="http://ift.tt/1BvpnO1" TargetMode="External"/><Relationship Id="rId499" Type="http://schemas.openxmlformats.org/officeDocument/2006/relationships/hyperlink" Target="http://ift.tt/18CRi3I" TargetMode="External"/><Relationship Id="rId498" Type="http://schemas.openxmlformats.org/officeDocument/2006/relationships/hyperlink" Target="https://veldtgold.com" TargetMode="External"/><Relationship Id="rId497" Type="http://schemas.openxmlformats.org/officeDocument/2006/relationships/hyperlink" Target="http://ift.tt/1BvnGAq" TargetMode="External"/><Relationship Id="rId496" Type="http://schemas.openxmlformats.org/officeDocument/2006/relationships/hyperlink" Target="http://ift.tt/1DH20R2" TargetMode="External"/><Relationship Id="rId1213" Type="http://schemas.openxmlformats.org/officeDocument/2006/relationships/hyperlink" Target="http://ift.tt/1AWN8y8" TargetMode="External"/><Relationship Id="rId2544" Type="http://schemas.openxmlformats.org/officeDocument/2006/relationships/hyperlink" Target="https://www.cryptocoinsnews.com/asset-forfeiture-next-attack-bitcoin/" TargetMode="External"/><Relationship Id="rId1214" Type="http://schemas.openxmlformats.org/officeDocument/2006/relationships/hyperlink" Target="http://ift.tt/1DHhBxq" TargetMode="External"/><Relationship Id="rId2545" Type="http://schemas.openxmlformats.org/officeDocument/2006/relationships/hyperlink" Target="http://www.reddit.com/r/Bitcoin/comments/2y92q3/asset_forfeiture_is_the_next_attack_against/" TargetMode="External"/><Relationship Id="rId1215" Type="http://schemas.openxmlformats.org/officeDocument/2006/relationships/hyperlink" Target="http://ift.tt/1wSBWgH" TargetMode="External"/><Relationship Id="rId2546" Type="http://schemas.openxmlformats.org/officeDocument/2006/relationships/hyperlink" Target="https://www.youtube.com/watch?v=lIgjogLipvk" TargetMode="External"/><Relationship Id="rId1216" Type="http://schemas.openxmlformats.org/officeDocument/2006/relationships/hyperlink" Target="http://ift.tt/1zFHNpO" TargetMode="External"/><Relationship Id="rId2547" Type="http://schemas.openxmlformats.org/officeDocument/2006/relationships/hyperlink" Target="http://www.reddit.com/r/Bitcoin/comments/2y94ws/mit_bitcoin_livestream/" TargetMode="External"/><Relationship Id="rId1217" Type="http://schemas.openxmlformats.org/officeDocument/2006/relationships/hyperlink" Target="http://ift.tt/18KTdU2" TargetMode="External"/><Relationship Id="rId2548" Type="http://schemas.openxmlformats.org/officeDocument/2006/relationships/hyperlink" Target="https://twitter.com/redleafatm/status/574246237123313664" TargetMode="External"/><Relationship Id="rId1218" Type="http://schemas.openxmlformats.org/officeDocument/2006/relationships/hyperlink" Target="http://ift.tt/1GgS442" TargetMode="External"/><Relationship Id="rId2549" Type="http://schemas.openxmlformats.org/officeDocument/2006/relationships/hyperlink" Target="http://www.reddit.com/r/Bitcoin/comments/2y94tc/5_bitcoin_atm_locations_in_chicago_with_more_to/" TargetMode="External"/><Relationship Id="rId1219" Type="http://schemas.openxmlformats.org/officeDocument/2006/relationships/hyperlink" Target="http://ift.tt/1ju3E0u" TargetMode="External"/><Relationship Id="rId2540" Type="http://schemas.openxmlformats.org/officeDocument/2006/relationships/hyperlink" Target="http://www.followthecoin.com/?p=4879" TargetMode="External"/><Relationship Id="rId1210" Type="http://schemas.openxmlformats.org/officeDocument/2006/relationships/hyperlink" Target="http://ift.tt/18FNmPO" TargetMode="External"/><Relationship Id="rId2541" Type="http://schemas.openxmlformats.org/officeDocument/2006/relationships/hyperlink" Target="http://www.reddit.com/r/Bitcoin/comments/2y91bd/the_mit_bitcoin_expo_2015_has_begun_with_charlie/" TargetMode="External"/><Relationship Id="rId1211" Type="http://schemas.openxmlformats.org/officeDocument/2006/relationships/hyperlink" Target="http://ift.tt/1DHhBgQ" TargetMode="External"/><Relationship Id="rId2542" Type="http://schemas.openxmlformats.org/officeDocument/2006/relationships/hyperlink" Target="http://www.reddit.com/r/Bitcoin/comments/2y90xd/is_there_an_exchange_for_bitcoins_to_usd_which/" TargetMode="External"/><Relationship Id="rId1212" Type="http://schemas.openxmlformats.org/officeDocument/2006/relationships/hyperlink" Target="http://ift.tt/18KVkXZ" TargetMode="External"/><Relationship Id="rId2543" Type="http://schemas.openxmlformats.org/officeDocument/2006/relationships/hyperlink" Target="http://www.reddit.com/r/Bitcoin/comments/2y93m6/heres_another_reason_why_bitcoin_is_awesome_no/" TargetMode="External"/><Relationship Id="rId1202" Type="http://schemas.openxmlformats.org/officeDocument/2006/relationships/hyperlink" Target="http://ift.tt/1vZwsWe" TargetMode="External"/><Relationship Id="rId2533" Type="http://schemas.openxmlformats.org/officeDocument/2006/relationships/hyperlink" Target="http://www.reddit.com/r/Bitcoin/comments/2y92ez/bitcoin_as_good_as_the_chicken_at_the_fort/" TargetMode="External"/><Relationship Id="rId1203" Type="http://schemas.openxmlformats.org/officeDocument/2006/relationships/hyperlink" Target="http://ift.tt/1vZwrlm" TargetMode="External"/><Relationship Id="rId2534" Type="http://schemas.openxmlformats.org/officeDocument/2006/relationships/hyperlink" Target="http://www.forbes.com/sites/kellyphillipserb/2015/03/06/paying-your-taxes-in-bitcoin-bill-would-make-it-easy/?utm_campaign=yahootix&amp;partner=yahootix" TargetMode="External"/><Relationship Id="rId1204" Type="http://schemas.openxmlformats.org/officeDocument/2006/relationships/hyperlink" Target="http://ift.tt/1vZwsWp" TargetMode="External"/><Relationship Id="rId2535" Type="http://schemas.openxmlformats.org/officeDocument/2006/relationships/hyperlink" Target="http://www.reddit.com/r/Bitcoin/comments/2y92bs/paying_your_taxes_in_bitcoin_bill_would_make_it/" TargetMode="External"/><Relationship Id="rId1205" Type="http://schemas.openxmlformats.org/officeDocument/2006/relationships/hyperlink" Target="http://ift.tt/1F6aXmI" TargetMode="External"/><Relationship Id="rId2536" Type="http://schemas.openxmlformats.org/officeDocument/2006/relationships/hyperlink" Target="http://youtu.be/SfrOKXAjJX4" TargetMode="External"/><Relationship Id="rId1206" Type="http://schemas.openxmlformats.org/officeDocument/2006/relationships/hyperlink" Target="http://ift.tt/1BEbL3e" TargetMode="External"/><Relationship Id="rId2537" Type="http://schemas.openxmlformats.org/officeDocument/2006/relationships/hyperlink" Target="http://www.reddit.com/r/Bitcoin/comments/2y91qt/most_hilarious_weird_interview_ive_ever_done/" TargetMode="External"/><Relationship Id="rId1207" Type="http://schemas.openxmlformats.org/officeDocument/2006/relationships/hyperlink" Target="http://ift.tt/1vSsvgD" TargetMode="External"/><Relationship Id="rId2538" Type="http://schemas.openxmlformats.org/officeDocument/2006/relationships/hyperlink" Target="http://bit-post.com/featured/running-bitcoincore-0-10-on-a-raspberry-pi-2-4419" TargetMode="External"/><Relationship Id="rId1208" Type="http://schemas.openxmlformats.org/officeDocument/2006/relationships/hyperlink" Target="http://ift.tt/1BEbMUI" TargetMode="External"/><Relationship Id="rId2539" Type="http://schemas.openxmlformats.org/officeDocument/2006/relationships/hyperlink" Target="http://www.reddit.com/r/Bitcoin/comments/2y91dt/running_bitcoincore_010_on_a_raspberry_pi_2/" TargetMode="External"/><Relationship Id="rId1209" Type="http://schemas.openxmlformats.org/officeDocument/2006/relationships/hyperlink" Target="http://ift.tt/1FSRxSl" TargetMode="External"/><Relationship Id="rId2530" Type="http://schemas.openxmlformats.org/officeDocument/2006/relationships/hyperlink" Target="http://youtu.be/tqsFGLUqnis" TargetMode="External"/><Relationship Id="rId1200" Type="http://schemas.openxmlformats.org/officeDocument/2006/relationships/hyperlink" Target="http://ift.tt/1ADyXJp" TargetMode="External"/><Relationship Id="rId2531" Type="http://schemas.openxmlformats.org/officeDocument/2006/relationships/hyperlink" Target="http://www.reddit.com/r/Bitcoin/comments/2y8zhl/bitcoin_world_digital_currency_gets_boost_from/" TargetMode="External"/><Relationship Id="rId1201" Type="http://schemas.openxmlformats.org/officeDocument/2006/relationships/hyperlink" Target="http://ift.tt/1DGThvs" TargetMode="External"/><Relationship Id="rId2532" Type="http://schemas.openxmlformats.org/officeDocument/2006/relationships/hyperlink" Target="https://www.youtube.com/watch?v=SfrOKXAjJX4" TargetMode="External"/><Relationship Id="rId1235" Type="http://schemas.openxmlformats.org/officeDocument/2006/relationships/hyperlink" Target="http://ift.tt/1DHoUVT" TargetMode="External"/><Relationship Id="rId2566" Type="http://schemas.openxmlformats.org/officeDocument/2006/relationships/hyperlink" Target="http://www.reddit.com/r/Bitcoin/comments/2y9e78/im_close_to_40k_btc_21m_club_here_i_come_3/" TargetMode="External"/><Relationship Id="rId1236" Type="http://schemas.openxmlformats.org/officeDocument/2006/relationships/hyperlink" Target="http://ift.tt/18KZ3Vp" TargetMode="External"/><Relationship Id="rId2567" Type="http://schemas.openxmlformats.org/officeDocument/2006/relationships/hyperlink" Target="http://www.ecpofi.com/2015/02/chart-of-day-screw-it-im-all-in-baby.html?m=1" TargetMode="External"/><Relationship Id="rId1237" Type="http://schemas.openxmlformats.org/officeDocument/2006/relationships/hyperlink" Target="http://ift.tt/1EgpFsI" TargetMode="External"/><Relationship Id="rId2568" Type="http://schemas.openxmlformats.org/officeDocument/2006/relationships/hyperlink" Target="http://www.reddit.com/r/Bitcoin/comments/2y9dd9/chart_of_the_day_screw_it_im_all_in_baby/" TargetMode="External"/><Relationship Id="rId1238" Type="http://schemas.openxmlformats.org/officeDocument/2006/relationships/hyperlink" Target="http://ift.tt/1FT1wHi" TargetMode="External"/><Relationship Id="rId2569" Type="http://schemas.openxmlformats.org/officeDocument/2006/relationships/hyperlink" Target="http://www.reddit.com/r/Bitcoin/comments/2y9cce/hi_folks_black_forest_vapes_here_we_now_accept/" TargetMode="External"/><Relationship Id="rId1239" Type="http://schemas.openxmlformats.org/officeDocument/2006/relationships/hyperlink" Target="http://ift.tt/1FT1wHo" TargetMode="External"/><Relationship Id="rId409" Type="http://schemas.openxmlformats.org/officeDocument/2006/relationships/hyperlink" Target="http://ift.tt/1ALbUkJ" TargetMode="External"/><Relationship Id="rId404" Type="http://schemas.openxmlformats.org/officeDocument/2006/relationships/hyperlink" Target="http://ift.tt/1v6jw0n" TargetMode="External"/><Relationship Id="rId403" Type="http://schemas.openxmlformats.org/officeDocument/2006/relationships/hyperlink" Target="http://ift.tt/1aHSJyp" TargetMode="External"/><Relationship Id="rId402" Type="http://schemas.openxmlformats.org/officeDocument/2006/relationships/hyperlink" Target="http://ift.tt/1M1eXZG" TargetMode="External"/><Relationship Id="rId401" Type="http://schemas.openxmlformats.org/officeDocument/2006/relationships/hyperlink" Target="http://ift.tt/1aHz29W" TargetMode="External"/><Relationship Id="rId408" Type="http://schemas.openxmlformats.org/officeDocument/2006/relationships/hyperlink" Target="http://ift.tt/1AYlUWp" TargetMode="External"/><Relationship Id="rId407" Type="http://schemas.openxmlformats.org/officeDocument/2006/relationships/hyperlink" Target="http://ift.tt/1BtYeLr" TargetMode="External"/><Relationship Id="rId406" Type="http://schemas.openxmlformats.org/officeDocument/2006/relationships/hyperlink" Target="http://ift.tt/18d7lE5" TargetMode="External"/><Relationship Id="rId405" Type="http://schemas.openxmlformats.org/officeDocument/2006/relationships/hyperlink" Target="http://ift.tt/1DqPRgk" TargetMode="External"/><Relationship Id="rId2560" Type="http://schemas.openxmlformats.org/officeDocument/2006/relationships/hyperlink" Target="http://www.reddit.com/r/Bitcoin/comments/2y96ck/blogger_confesses_to_being_paid_shill_for_gaw/" TargetMode="External"/><Relationship Id="rId1230" Type="http://schemas.openxmlformats.org/officeDocument/2006/relationships/hyperlink" Target="http://ift.tt/1CrNNcS" TargetMode="External"/><Relationship Id="rId2561" Type="http://schemas.openxmlformats.org/officeDocument/2006/relationships/hyperlink" Target="http://www.reddit.com/r/Bitcoin/comments/2y98sa/let_it_rain_btc_finalhash_goin_balls_deep_in_tips/" TargetMode="External"/><Relationship Id="rId400" Type="http://schemas.openxmlformats.org/officeDocument/2006/relationships/hyperlink" Target="http://ift.tt/1DGBMht" TargetMode="External"/><Relationship Id="rId1231" Type="http://schemas.openxmlformats.org/officeDocument/2006/relationships/hyperlink" Target="http://ift.tt/1DQRJ4O" TargetMode="External"/><Relationship Id="rId2562" Type="http://schemas.openxmlformats.org/officeDocument/2006/relationships/hyperlink" Target="http://www.reddit.com/r/Bitcoin/comments/2y9c2w/i_bought_some_btc_prices_went_up_seller_still_not/" TargetMode="External"/><Relationship Id="rId1232" Type="http://schemas.openxmlformats.org/officeDocument/2006/relationships/hyperlink" Target="http://ift.tt/1CrNL4N" TargetMode="External"/><Relationship Id="rId2563" Type="http://schemas.openxmlformats.org/officeDocument/2006/relationships/hyperlink" Target="http://www.reddit.com/r/Bitcoin/comments/2y9bf1/android_vs_linux_open_source_bitcoin_analogy/" TargetMode="External"/><Relationship Id="rId1233" Type="http://schemas.openxmlformats.org/officeDocument/2006/relationships/hyperlink" Target="http://ift.tt/1DQRJ4R" TargetMode="External"/><Relationship Id="rId2564" Type="http://schemas.openxmlformats.org/officeDocument/2006/relationships/hyperlink" Target="http://cointelegraph.com/news/113641/miles-kimball-on-negative-interest-rates-and-robots-will-set-monetary-policy" TargetMode="External"/><Relationship Id="rId1234" Type="http://schemas.openxmlformats.org/officeDocument/2006/relationships/hyperlink" Target="http://ift.tt/1CrNNtn" TargetMode="External"/><Relationship Id="rId2565" Type="http://schemas.openxmlformats.org/officeDocument/2006/relationships/hyperlink" Target="http://www.reddit.com/r/Bitcoin/comments/2y8vcw/an_interview_with_miles_kimball_on_negative/" TargetMode="External"/><Relationship Id="rId1224" Type="http://schemas.openxmlformats.org/officeDocument/2006/relationships/hyperlink" Target="http://ift.tt/1DQRIOh" TargetMode="External"/><Relationship Id="rId2555" Type="http://schemas.openxmlformats.org/officeDocument/2006/relationships/hyperlink" Target="http://www.reddit.com/r/Bitcoin/comments/2y97hl/the_next_bubble_the_10k_25k_one_will_be_epic_and/" TargetMode="External"/><Relationship Id="rId1225" Type="http://schemas.openxmlformats.org/officeDocument/2006/relationships/hyperlink" Target="http://ift.tt/1DQRJ4G" TargetMode="External"/><Relationship Id="rId2556" Type="http://schemas.openxmlformats.org/officeDocument/2006/relationships/hyperlink" Target="https://www.coinprices.io/articles/responsible-altcoin-developers-should-follow-stellar-s-distribution-model-allocate-coins-for-bitcoin-holders" TargetMode="External"/><Relationship Id="rId1226" Type="http://schemas.openxmlformats.org/officeDocument/2006/relationships/hyperlink" Target="http://ift.tt/1CrNMWi" TargetMode="External"/><Relationship Id="rId2557" Type="http://schemas.openxmlformats.org/officeDocument/2006/relationships/hyperlink" Target="http://www.reddit.com/r/Bitcoin/comments/2y978f/responsible_altcoin_developers_should_follow/" TargetMode="External"/><Relationship Id="rId1227" Type="http://schemas.openxmlformats.org/officeDocument/2006/relationships/hyperlink" Target="http://ift.tt/1DQRLcV" TargetMode="External"/><Relationship Id="rId2558" Type="http://schemas.openxmlformats.org/officeDocument/2006/relationships/hyperlink" Target="http://www.reddit.com/r/Bitcoin/comments/2y96j9/shower_thought_crowd_funding_and_bitcoin_tipping/" TargetMode="External"/><Relationship Id="rId1228" Type="http://schemas.openxmlformats.org/officeDocument/2006/relationships/hyperlink" Target="http://ift.tt/1CrNNcI" TargetMode="External"/><Relationship Id="rId2559" Type="http://schemas.openxmlformats.org/officeDocument/2006/relationships/hyperlink" Target="https://www.linkedin.com/pulse/when-bloggers-like-me-fail-jane-kreisman" TargetMode="External"/><Relationship Id="rId1229" Type="http://schemas.openxmlformats.org/officeDocument/2006/relationships/hyperlink" Target="http://ift.tt/1DQRLtj" TargetMode="External"/><Relationship Id="rId2550" Type="http://schemas.openxmlformats.org/officeDocument/2006/relationships/hyperlink" Target="http://www.digitalcurrencycouncil.com/uncategorized/join-us-on-march-8th-for-bitcoin-womens-day/" TargetMode="External"/><Relationship Id="rId1220" Type="http://schemas.openxmlformats.org/officeDocument/2006/relationships/hyperlink" Target="http://ift.tt/1GgS58d" TargetMode="External"/><Relationship Id="rId2551" Type="http://schemas.openxmlformats.org/officeDocument/2006/relationships/hyperlink" Target="http://www.reddit.com/r/Bitcoin/comments/2y94sc/join_us_on_march_8th_for_bitcoin_womens_day/" TargetMode="External"/><Relationship Id="rId1221" Type="http://schemas.openxmlformats.org/officeDocument/2006/relationships/hyperlink" Target="http://ift.tt/1NczR9E" TargetMode="External"/><Relationship Id="rId2552" Type="http://schemas.openxmlformats.org/officeDocument/2006/relationships/hyperlink" Target="http://www.pymnts.com/in-depth/2015/blockchains-blondes-and-bit/" TargetMode="External"/><Relationship Id="rId1222" Type="http://schemas.openxmlformats.org/officeDocument/2006/relationships/hyperlink" Target="http://ift.tt/18iDbQ6" TargetMode="External"/><Relationship Id="rId2553" Type="http://schemas.openxmlformats.org/officeDocument/2006/relationships/hyperlink" Target="http://www.reddit.com/r/Bitcoin/comments/2y94aw/the_bits_behind_the_blockchain/" TargetMode="External"/><Relationship Id="rId1223" Type="http://schemas.openxmlformats.org/officeDocument/2006/relationships/hyperlink" Target="http://ift.tt/1DEk4IO" TargetMode="External"/><Relationship Id="rId2554" Type="http://schemas.openxmlformats.org/officeDocument/2006/relationships/hyperlink" Target="http://www.reddit.com/r/Bitcoin/comments/2y97ow/today_marks_the_first_time_i_pay_for_babysitting/" TargetMode="External"/><Relationship Id="rId2500" Type="http://schemas.openxmlformats.org/officeDocument/2006/relationships/hyperlink" Target="http://www.reddit.com/r/Bitcoin/comments/2y8k29/for_the_quarter_of_the_world_who_believes_in/" TargetMode="External"/><Relationship Id="rId2501" Type="http://schemas.openxmlformats.org/officeDocument/2006/relationships/hyperlink" Target="http://imgur.com/5T748SM" TargetMode="External"/><Relationship Id="rId2502" Type="http://schemas.openxmlformats.org/officeDocument/2006/relationships/hyperlink" Target="http://www.reddit.com/r/Bitcoin/comments/2y8jhr/one_of_my_favorite_things_about_darkwallet_are/" TargetMode="External"/><Relationship Id="rId2503" Type="http://schemas.openxmlformats.org/officeDocument/2006/relationships/hyperlink" Target="http://www.reddit.com/r/Bitcoin/comments/2y8j20/finally_made_up_my_mind_that_i_love_bitcoin/" TargetMode="External"/><Relationship Id="rId2504" Type="http://schemas.openxmlformats.org/officeDocument/2006/relationships/hyperlink" Target="http://www.reddit.com/r/Bitcoin/comments/2y8mkl/wow_my_mind_just_exploded_about_recent_utorrent/" TargetMode="External"/><Relationship Id="rId2505" Type="http://schemas.openxmlformats.org/officeDocument/2006/relationships/hyperlink" Target="https://www.ex-crypto.com" TargetMode="External"/><Relationship Id="rId2506" Type="http://schemas.openxmlformats.org/officeDocument/2006/relationships/hyperlink" Target="http://www.reddit.com/r/Bitcoin/comments/2y8miy/bitcoin_singapore_exchange_and_crypto_online/" TargetMode="External"/><Relationship Id="rId2507" Type="http://schemas.openxmlformats.org/officeDocument/2006/relationships/hyperlink" Target="http://www.reddit.com/r/Bitcoin/comments/2y8lod/guys_i_lost_my_electrum_seed_somewhere_are_my/" TargetMode="External"/><Relationship Id="rId2508" Type="http://schemas.openxmlformats.org/officeDocument/2006/relationships/hyperlink" Target="http://www.reddit.com/r/Bitcoin/comments/2y8nfw/brainwalletorg_safest_way_to_use_this/" TargetMode="External"/><Relationship Id="rId2509" Type="http://schemas.openxmlformats.org/officeDocument/2006/relationships/hyperlink" Target="http://www.coindesk.com/how-japans-latest-crypto-exchange-scored-828000-from-investors/" TargetMode="External"/><Relationship Id="rId2522" Type="http://schemas.openxmlformats.org/officeDocument/2006/relationships/hyperlink" Target="http://www.reddit.com/r/Bitcoin/comments/2y8yyu/bitcoin_quiz_so_you_think_you_know_about_bitcoin/" TargetMode="External"/><Relationship Id="rId2523" Type="http://schemas.openxmlformats.org/officeDocument/2006/relationships/hyperlink" Target="http://windows93.net/" TargetMode="External"/><Relationship Id="rId2524" Type="http://schemas.openxmlformats.org/officeDocument/2006/relationships/hyperlink" Target="http://www.reddit.com/r/Bitcoin/comments/2y90e3/windows93/" TargetMode="External"/><Relationship Id="rId2525" Type="http://schemas.openxmlformats.org/officeDocument/2006/relationships/hyperlink" Target="http://www.reddit.com/r/Bitcoin/comments/2y90bv/bitcoin_merchant_adoption/" TargetMode="External"/><Relationship Id="rId2526" Type="http://schemas.openxmlformats.org/officeDocument/2006/relationships/hyperlink" Target="http://www.btcfeed.net/educational/wave-bitcoin-mobile-apps/" TargetMode="External"/><Relationship Id="rId2527" Type="http://schemas.openxmlformats.org/officeDocument/2006/relationships/hyperlink" Target="http://www.reddit.com/r/Bitcoin/comments/2y8zu2/an_incoming_wave_of_bitcoin_mobile_apps/" TargetMode="External"/><Relationship Id="rId2528" Type="http://schemas.openxmlformats.org/officeDocument/2006/relationships/hyperlink" Target="http://www.coindesk.com/gaw-8-million-zenminer-investment-lie/" TargetMode="External"/><Relationship Id="rId2529" Type="http://schemas.openxmlformats.org/officeDocument/2006/relationships/hyperlink" Target="http://www.reddit.com/r/Bitcoin/comments/2y8zt3/how_much_longer_until_this_house_of_cards_really/" TargetMode="External"/><Relationship Id="rId2520" Type="http://schemas.openxmlformats.org/officeDocument/2006/relationships/hyperlink" Target="http://www.reddit.com/r/Bitcoin/comments/2y8vq1/the_rot_at_the_core_of_our_community_why/" TargetMode="External"/><Relationship Id="rId2521" Type="http://schemas.openxmlformats.org/officeDocument/2006/relationships/hyperlink" Target="http://www.satoshiquiz.com/challenges.php?i=14e0ecf219" TargetMode="External"/><Relationship Id="rId2511" Type="http://schemas.openxmlformats.org/officeDocument/2006/relationships/hyperlink" Target="http://www.reddit.com/r/Bitcoin/comments/2y8tyy/os_x_time_machine_to_recover_from_hack/" TargetMode="External"/><Relationship Id="rId2512" Type="http://schemas.openxmlformats.org/officeDocument/2006/relationships/hyperlink" Target="http://www.reddit.com/r/Bitcoin/comments/2y8tdj/is_there_long_term_plans_to_fix_the_fee_structure/" TargetMode="External"/><Relationship Id="rId2513" Type="http://schemas.openxmlformats.org/officeDocument/2006/relationships/hyperlink" Target="http://www.reddit.com/r/Bitcoin/comments/2y8s1k/how_will_the_loss_of_coin_wallets_affect_bitcoin/" TargetMode="External"/><Relationship Id="rId2514" Type="http://schemas.openxmlformats.org/officeDocument/2006/relationships/hyperlink" Target="http://youtu.be/bdaHZLp7HSY" TargetMode="External"/><Relationship Id="rId2515" Type="http://schemas.openxmlformats.org/officeDocument/2006/relationships/hyperlink" Target="http://www.reddit.com/r/Bitcoin/comments/2y8u6a/attention_ep38_is_running_hot_orbitcoin/" TargetMode="External"/><Relationship Id="rId2516" Type="http://schemas.openxmlformats.org/officeDocument/2006/relationships/hyperlink" Target="http://www.reddit.com/r/Bitcoin/comments/2y8x5x/accepting_bitcoin_in_exchange_for_a_download_code/" TargetMode="External"/><Relationship Id="rId2517" Type="http://schemas.openxmlformats.org/officeDocument/2006/relationships/hyperlink" Target="http://www.reddit.com/r/Bitcoin/comments/2y8wge/please_explain_this_to_me/" TargetMode="External"/><Relationship Id="rId2518" Type="http://schemas.openxmlformats.org/officeDocument/2006/relationships/hyperlink" Target="https://www.youtube.com/watch?v=lIgjogLipvk" TargetMode="External"/><Relationship Id="rId2519" Type="http://schemas.openxmlformats.org/officeDocument/2006/relationships/hyperlink" Target="http://www.reddit.com/r/Bitcoin/comments/2y8vrm/live_stream_mit_bitcoin_expo_day_1/" TargetMode="External"/><Relationship Id="rId2510" Type="http://schemas.openxmlformats.org/officeDocument/2006/relationships/hyperlink" Target="http://www.reddit.com/r/Bitcoin/comments/2y8qwa/top_japanese_investor_cryptocurrencies_key_to/" TargetMode="External"/><Relationship Id="rId469" Type="http://schemas.openxmlformats.org/officeDocument/2006/relationships/hyperlink" Target="http://ift.tt/1EZckTW" TargetMode="External"/><Relationship Id="rId468" Type="http://schemas.openxmlformats.org/officeDocument/2006/relationships/hyperlink" Target="http://ift.tt/1E7SzuT" TargetMode="External"/><Relationship Id="rId467" Type="http://schemas.openxmlformats.org/officeDocument/2006/relationships/hyperlink" Target="http://ift.tt/1E7SzuR" TargetMode="External"/><Relationship Id="rId1290" Type="http://schemas.openxmlformats.org/officeDocument/2006/relationships/hyperlink" Target="http://ift.tt/1Eeesdy" TargetMode="External"/><Relationship Id="rId1291" Type="http://schemas.openxmlformats.org/officeDocument/2006/relationships/hyperlink" Target="http://ift.tt/1Ghkk6N" TargetMode="External"/><Relationship Id="rId1292" Type="http://schemas.openxmlformats.org/officeDocument/2006/relationships/hyperlink" Target="http://ift.tt/1FTmFRD" TargetMode="External"/><Relationship Id="rId462" Type="http://schemas.openxmlformats.org/officeDocument/2006/relationships/hyperlink" Target="http://ift.tt/1vPKYQo" TargetMode="External"/><Relationship Id="rId1293" Type="http://schemas.openxmlformats.org/officeDocument/2006/relationships/hyperlink" Target="http://ift.tt/1FTmE05" TargetMode="External"/><Relationship Id="rId461" Type="http://schemas.openxmlformats.org/officeDocument/2006/relationships/hyperlink" Target="http://ift.tt/1vPKYA2" TargetMode="External"/><Relationship Id="rId1294" Type="http://schemas.openxmlformats.org/officeDocument/2006/relationships/hyperlink" Target="http://ift.tt/1FTmE0b" TargetMode="External"/><Relationship Id="rId460" Type="http://schemas.openxmlformats.org/officeDocument/2006/relationships/hyperlink" Target="http://ift.tt/1GErhMz" TargetMode="External"/><Relationship Id="rId1295" Type="http://schemas.openxmlformats.org/officeDocument/2006/relationships/hyperlink" Target="http://ift.tt/1DHXM97" TargetMode="External"/><Relationship Id="rId1296" Type="http://schemas.openxmlformats.org/officeDocument/2006/relationships/hyperlink" Target="http://ift.tt/1AXg2Oo" TargetMode="External"/><Relationship Id="rId466" Type="http://schemas.openxmlformats.org/officeDocument/2006/relationships/hyperlink" Target="http://ift.tt/18ecnjJ" TargetMode="External"/><Relationship Id="rId1297" Type="http://schemas.openxmlformats.org/officeDocument/2006/relationships/hyperlink" Target="http://ift.tt/1DHXO0N" TargetMode="External"/><Relationship Id="rId465" Type="http://schemas.openxmlformats.org/officeDocument/2006/relationships/hyperlink" Target="http://ift.tt/1vPGFo6" TargetMode="External"/><Relationship Id="rId1298" Type="http://schemas.openxmlformats.org/officeDocument/2006/relationships/hyperlink" Target="http://ift.tt/1DRocb6" TargetMode="External"/><Relationship Id="rId464" Type="http://schemas.openxmlformats.org/officeDocument/2006/relationships/hyperlink" Target="http://ift.tt/1vPH9KZ" TargetMode="External"/><Relationship Id="rId1299" Type="http://schemas.openxmlformats.org/officeDocument/2006/relationships/hyperlink" Target="http://ift.tt/1AXevba" TargetMode="External"/><Relationship Id="rId463" Type="http://schemas.openxmlformats.org/officeDocument/2006/relationships/hyperlink" Target="http://ift.tt/18CgcjX" TargetMode="External"/><Relationship Id="rId459" Type="http://schemas.openxmlformats.org/officeDocument/2006/relationships/hyperlink" Target="http://ift.tt/1AtaGpg" TargetMode="External"/><Relationship Id="rId458" Type="http://schemas.openxmlformats.org/officeDocument/2006/relationships/hyperlink" Target="http://ift.tt/1wGiOm3" TargetMode="External"/><Relationship Id="rId457" Type="http://schemas.openxmlformats.org/officeDocument/2006/relationships/hyperlink" Target="http://ift.tt/1AM1CRo" TargetMode="External"/><Relationship Id="rId456" Type="http://schemas.openxmlformats.org/officeDocument/2006/relationships/hyperlink" Target="http://redd.it/2xh90j" TargetMode="External"/><Relationship Id="rId1280" Type="http://schemas.openxmlformats.org/officeDocument/2006/relationships/hyperlink" Target="http://ift.tt/1DHN6Ye" TargetMode="External"/><Relationship Id="rId1281" Type="http://schemas.openxmlformats.org/officeDocument/2006/relationships/hyperlink" Target="http://ift.tt/1KaYRiO" TargetMode="External"/><Relationship Id="rId451" Type="http://schemas.openxmlformats.org/officeDocument/2006/relationships/hyperlink" Target="http://ift.tt/1CfbQf1" TargetMode="External"/><Relationship Id="rId1282" Type="http://schemas.openxmlformats.org/officeDocument/2006/relationships/hyperlink" Target="http://ift.tt/1wT39jg" TargetMode="External"/><Relationship Id="rId450" Type="http://schemas.openxmlformats.org/officeDocument/2006/relationships/hyperlink" Target="http://ift.tt/1AYWyYs" TargetMode="External"/><Relationship Id="rId1283" Type="http://schemas.openxmlformats.org/officeDocument/2006/relationships/hyperlink" Target="http://ift.tt/1Ghmd3a" TargetMode="External"/><Relationship Id="rId1284" Type="http://schemas.openxmlformats.org/officeDocument/2006/relationships/hyperlink" Target="http://ift.tt/1FTovlq" TargetMode="External"/><Relationship Id="rId1285" Type="http://schemas.openxmlformats.org/officeDocument/2006/relationships/hyperlink" Target="http://ift.tt/1DG4egO" TargetMode="External"/><Relationship Id="rId455" Type="http://schemas.openxmlformats.org/officeDocument/2006/relationships/hyperlink" Target="http://ift.tt/1G8kgGj" TargetMode="External"/><Relationship Id="rId1286" Type="http://schemas.openxmlformats.org/officeDocument/2006/relationships/hyperlink" Target="http://ift.tt/1aKA45i" TargetMode="External"/><Relationship Id="rId454" Type="http://schemas.openxmlformats.org/officeDocument/2006/relationships/hyperlink" Target="http://ift.tt/18Cehfj" TargetMode="External"/><Relationship Id="rId1287" Type="http://schemas.openxmlformats.org/officeDocument/2006/relationships/hyperlink" Target="http://ift.tt/18iMLm1" TargetMode="External"/><Relationship Id="rId453" Type="http://schemas.openxmlformats.org/officeDocument/2006/relationships/hyperlink" Target="http://ift.tt/18Cehfl" TargetMode="External"/><Relationship Id="rId1288" Type="http://schemas.openxmlformats.org/officeDocument/2006/relationships/hyperlink" Target="http://ift.tt/1aKA45k" TargetMode="External"/><Relationship Id="rId452" Type="http://schemas.openxmlformats.org/officeDocument/2006/relationships/hyperlink" Target="http://ift.tt/1AZ2X60" TargetMode="External"/><Relationship Id="rId1289" Type="http://schemas.openxmlformats.org/officeDocument/2006/relationships/hyperlink" Target="http://ift.tt/1aKA2dH" TargetMode="External"/><Relationship Id="rId3018" Type="http://schemas.openxmlformats.org/officeDocument/2006/relationships/hyperlink" Target="http://www.reddit.com/r/Bitcoin/comments/2yg3p9/bayside_corp_announces_the_launch_of_vault_51_in/" TargetMode="External"/><Relationship Id="rId3017" Type="http://schemas.openxmlformats.org/officeDocument/2006/relationships/hyperlink" Target="http://www.baystreet.ca/viewarticle.aspx?id=426658" TargetMode="External"/><Relationship Id="rId3019" Type="http://schemas.openxmlformats.org/officeDocument/2006/relationships/hyperlink" Target="http://www.reddit.com/r/Bitcoin/comments/2yg2t4/what_if_bitcoin_was_invented_before_www/" TargetMode="External"/><Relationship Id="rId491" Type="http://schemas.openxmlformats.org/officeDocument/2006/relationships/hyperlink" Target="http://ift.tt/18CLdEz" TargetMode="External"/><Relationship Id="rId490" Type="http://schemas.openxmlformats.org/officeDocument/2006/relationships/hyperlink" Target="http://ift.tt/1BP6Fmr" TargetMode="External"/><Relationship Id="rId489" Type="http://schemas.openxmlformats.org/officeDocument/2006/relationships/hyperlink" Target="http://ift.tt/1yYYKzq" TargetMode="External"/><Relationship Id="rId484" Type="http://schemas.openxmlformats.org/officeDocument/2006/relationships/hyperlink" Target="http://ift.tt/1zR1JXY" TargetMode="External"/><Relationship Id="rId3010" Type="http://schemas.openxmlformats.org/officeDocument/2006/relationships/hyperlink" Target="http://www.reddit.com/r/Bitcoin/comments/2yg15w/altcoins_seem_to_be_struggling_across_the_board/" TargetMode="External"/><Relationship Id="rId483" Type="http://schemas.openxmlformats.org/officeDocument/2006/relationships/hyperlink" Target="http://ift.tt/1E7VYLV" TargetMode="External"/><Relationship Id="rId482" Type="http://schemas.openxmlformats.org/officeDocument/2006/relationships/hyperlink" Target="http://ift.tt/1AtxEg4" TargetMode="External"/><Relationship Id="rId3012" Type="http://schemas.openxmlformats.org/officeDocument/2006/relationships/hyperlink" Target="http://www.reddit.com/r/Bitcoin/comments/2yg0n5/lamborghinis_and_galactic_spaceships_bitcoin/" TargetMode="External"/><Relationship Id="rId481" Type="http://schemas.openxmlformats.org/officeDocument/2006/relationships/hyperlink" Target="http://ift.tt/18CFQVK" TargetMode="External"/><Relationship Id="rId3011" Type="http://schemas.openxmlformats.org/officeDocument/2006/relationships/hyperlink" Target="http://lfb.org/lamborghinis-and-galactic-spaceships-bitcoin-changes-everything/" TargetMode="External"/><Relationship Id="rId488" Type="http://schemas.openxmlformats.org/officeDocument/2006/relationships/hyperlink" Target="http://ift.tt/1G8S46c" TargetMode="External"/><Relationship Id="rId3014" Type="http://schemas.openxmlformats.org/officeDocument/2006/relationships/hyperlink" Target="http://www.reddit.com/r/Bitcoin/comments/2yg4fs/rapidgator_pay_btc_or_did_i_get_trolled/" TargetMode="External"/><Relationship Id="rId487" Type="http://schemas.openxmlformats.org/officeDocument/2006/relationships/hyperlink" Target="http://ift.tt/1zwWETv" TargetMode="External"/><Relationship Id="rId3013" Type="http://schemas.openxmlformats.org/officeDocument/2006/relationships/hyperlink" Target="http://imgur.com/ozwXIS3" TargetMode="External"/><Relationship Id="rId486" Type="http://schemas.openxmlformats.org/officeDocument/2006/relationships/hyperlink" Target="http://ift.tt/18ewZZ6" TargetMode="External"/><Relationship Id="rId3016" Type="http://schemas.openxmlformats.org/officeDocument/2006/relationships/hyperlink" Target="http://www.reddit.com/r/Bitcoin/comments/2yg3up/an_uncomfortable_silence_set_in_to_the_audience/" TargetMode="External"/><Relationship Id="rId485" Type="http://schemas.openxmlformats.org/officeDocument/2006/relationships/hyperlink" Target="http://ift.tt/1zR1I6m" TargetMode="External"/><Relationship Id="rId3015" Type="http://schemas.openxmlformats.org/officeDocument/2006/relationships/hyperlink" Target="http://www.xbttrending.com/news/bitcoin-is-not-anonymous-blockchain-technology-and-the-privacy-problem" TargetMode="External"/><Relationship Id="rId3007" Type="http://schemas.openxmlformats.org/officeDocument/2006/relationships/hyperlink" Target="http://www.reddit.com/r/Bitcoin/comments/2yg1tm/five_major_misconceptions_about_cryptocurrency/" TargetMode="External"/><Relationship Id="rId3006" Type="http://schemas.openxmlformats.org/officeDocument/2006/relationships/hyperlink" Target="http://www.retailcustomerexperience.com/articles/five-major-misconceptions-about-cryptocurrency/" TargetMode="External"/><Relationship Id="rId3009" Type="http://schemas.openxmlformats.org/officeDocument/2006/relationships/hyperlink" Target="http://www.reddit.com/r/Bitcoin/comments/2yg1af/remember_that_4_transactions_is_all_it_takes_to/" TargetMode="External"/><Relationship Id="rId3008" Type="http://schemas.openxmlformats.org/officeDocument/2006/relationships/hyperlink" Target="http://www.reddit.com/r/Bitcoin/comments/2yg1sx/anyone_know_of_a_way_to_compare_multiple_markets/" TargetMode="External"/><Relationship Id="rId480" Type="http://schemas.openxmlformats.org/officeDocument/2006/relationships/hyperlink" Target="http://ift.tt/1DHEFyp" TargetMode="External"/><Relationship Id="rId479" Type="http://schemas.openxmlformats.org/officeDocument/2006/relationships/hyperlink" Target="http://ift.tt/1DsmDxL" TargetMode="External"/><Relationship Id="rId478" Type="http://schemas.openxmlformats.org/officeDocument/2006/relationships/hyperlink" Target="http://ift.tt/1pWTibc" TargetMode="External"/><Relationship Id="rId473" Type="http://schemas.openxmlformats.org/officeDocument/2006/relationships/hyperlink" Target="http://ift.tt/1Dsg5iC" TargetMode="External"/><Relationship Id="rId472" Type="http://schemas.openxmlformats.org/officeDocument/2006/relationships/hyperlink" Target="http://ift.tt/1Dsg5iH" TargetMode="External"/><Relationship Id="rId471" Type="http://schemas.openxmlformats.org/officeDocument/2006/relationships/hyperlink" Target="http://ift.tt/1N6AiCr" TargetMode="External"/><Relationship Id="rId3001" Type="http://schemas.openxmlformats.org/officeDocument/2006/relationships/hyperlink" Target="http://www.reddit.com/r/Bitcoin/comments/2yfygw/fiat_currency/" TargetMode="External"/><Relationship Id="rId470" Type="http://schemas.openxmlformats.org/officeDocument/2006/relationships/hyperlink" Target="http://ift.tt/1N6Ahys" TargetMode="External"/><Relationship Id="rId3000" Type="http://schemas.openxmlformats.org/officeDocument/2006/relationships/hyperlink" Target="https://imgur.com/BAA5Yce" TargetMode="External"/><Relationship Id="rId477" Type="http://schemas.openxmlformats.org/officeDocument/2006/relationships/hyperlink" Target="http://ift.tt/1G8PRYt" TargetMode="External"/><Relationship Id="rId3003" Type="http://schemas.openxmlformats.org/officeDocument/2006/relationships/hyperlink" Target="http://www.reddit.com/r/Bitcoin/comments/2yfyeh/factom_tether_announce_collaboration/" TargetMode="External"/><Relationship Id="rId476" Type="http://schemas.openxmlformats.org/officeDocument/2006/relationships/hyperlink" Target="http://ift.tt/1wGMjUI" TargetMode="External"/><Relationship Id="rId3002" Type="http://schemas.openxmlformats.org/officeDocument/2006/relationships/hyperlink" Target="http://blog.factom.org/post/113164492609/announcing-tether-factom-collaboration" TargetMode="External"/><Relationship Id="rId475" Type="http://schemas.openxmlformats.org/officeDocument/2006/relationships/hyperlink" Target="http://ift.tt/18CvQvA" TargetMode="External"/><Relationship Id="rId3005" Type="http://schemas.openxmlformats.org/officeDocument/2006/relationships/hyperlink" Target="http://www.reddit.com/r/Bitcoin/comments/2yg2lx/why_a_silk_road_retrial_is_necessary/" TargetMode="External"/><Relationship Id="rId474" Type="http://schemas.openxmlformats.org/officeDocument/2006/relationships/hyperlink" Target="http://ift.tt/1Dsg8uK" TargetMode="External"/><Relationship Id="rId3004" Type="http://schemas.openxmlformats.org/officeDocument/2006/relationships/hyperlink" Target="http://gizmodo.com/why-a-silk-road-retrial-is-necessary-1690275556?utm_campaign=socialflow_gizmodo_twitter&amp;utm_source=gizmodo_twitter&amp;utm_medium=socialflow" TargetMode="External"/><Relationship Id="rId1257" Type="http://schemas.openxmlformats.org/officeDocument/2006/relationships/hyperlink" Target="http://ift.tt/1AEdO1y" TargetMode="External"/><Relationship Id="rId2588" Type="http://schemas.openxmlformats.org/officeDocument/2006/relationships/hyperlink" Target="http://coin-crypto.blogspot.com/2015/03/coinurl-situs-penyedia-short-url-yang.html" TargetMode="External"/><Relationship Id="rId1258" Type="http://schemas.openxmlformats.org/officeDocument/2006/relationships/hyperlink" Target="http://ift.tt/1EgJ38O" TargetMode="External"/><Relationship Id="rId2589" Type="http://schemas.openxmlformats.org/officeDocument/2006/relationships/hyperlink" Target="http://www.reddit.com/r/Bitcoin/comments/2y9rhg/coinurl_short_url_earning_bitcoin/" TargetMode="External"/><Relationship Id="rId1259" Type="http://schemas.openxmlformats.org/officeDocument/2006/relationships/hyperlink" Target="http://ift.tt/1EgJ5O5" TargetMode="External"/><Relationship Id="rId426" Type="http://schemas.openxmlformats.org/officeDocument/2006/relationships/hyperlink" Target="http://ift.tt/1wFy6HK" TargetMode="External"/><Relationship Id="rId425" Type="http://schemas.openxmlformats.org/officeDocument/2006/relationships/hyperlink" Target="http://ift.tt/1AsDaj9" TargetMode="External"/><Relationship Id="rId424" Type="http://schemas.openxmlformats.org/officeDocument/2006/relationships/hyperlink" Target="http://ift.tt/1ALq9pA" TargetMode="External"/><Relationship Id="rId423" Type="http://schemas.openxmlformats.org/officeDocument/2006/relationships/hyperlink" Target="http://ift.tt/1wFshKe" TargetMode="External"/><Relationship Id="rId429" Type="http://schemas.openxmlformats.org/officeDocument/2006/relationships/hyperlink" Target="http://ift.tt/1BujrFg" TargetMode="External"/><Relationship Id="rId428" Type="http://schemas.openxmlformats.org/officeDocument/2006/relationships/hyperlink" Target="http://ift.tt/1Drk0w3" TargetMode="External"/><Relationship Id="rId427" Type="http://schemas.openxmlformats.org/officeDocument/2006/relationships/hyperlink" Target="http://ift.tt/1BujpgD" TargetMode="External"/><Relationship Id="rId2580" Type="http://schemas.openxmlformats.org/officeDocument/2006/relationships/hyperlink" Target="http://imgur.com/vneHiHZ" TargetMode="External"/><Relationship Id="rId1250" Type="http://schemas.openxmlformats.org/officeDocument/2006/relationships/hyperlink" Target="http://ift.tt/1DQVlUc" TargetMode="External"/><Relationship Id="rId2581" Type="http://schemas.openxmlformats.org/officeDocument/2006/relationships/hyperlink" Target="http://www.reddit.com/r/Bitcoin/comments/2y9kc5/bitcoin_sign_on_espn_college_gameday/" TargetMode="External"/><Relationship Id="rId1251" Type="http://schemas.openxmlformats.org/officeDocument/2006/relationships/hyperlink" Target="http://ift.tt/1BEqjjp" TargetMode="External"/><Relationship Id="rId2582" Type="http://schemas.openxmlformats.org/officeDocument/2006/relationships/hyperlink" Target="http://www.reddit.com/r/Bitcoin/comments/2y9ok6/to_what_extent_will_the_average_joejane_user_even/" TargetMode="External"/><Relationship Id="rId1252" Type="http://schemas.openxmlformats.org/officeDocument/2006/relationships/hyperlink" Target="http://ift.tt/1wSPQ2i" TargetMode="External"/><Relationship Id="rId2583" Type="http://schemas.openxmlformats.org/officeDocument/2006/relationships/hyperlink" Target="http://i.imgur.com/fGB6G0p.jpg" TargetMode="External"/><Relationship Id="rId422" Type="http://schemas.openxmlformats.org/officeDocument/2006/relationships/hyperlink" Target="http://ift.tt/1E7pVvy" TargetMode="External"/><Relationship Id="rId1253" Type="http://schemas.openxmlformats.org/officeDocument/2006/relationships/hyperlink" Target="http://ift.tt/1AWXAp6" TargetMode="External"/><Relationship Id="rId2584" Type="http://schemas.openxmlformats.org/officeDocument/2006/relationships/hyperlink" Target="http://www.reddit.com/r/Bitcoin/comments/2y9o7r/to_me_it_looks_like_they_are_jealous_whales_are/" TargetMode="External"/><Relationship Id="rId421" Type="http://schemas.openxmlformats.org/officeDocument/2006/relationships/hyperlink" Target="http://ift.tt/1zQyzId" TargetMode="External"/><Relationship Id="rId1254" Type="http://schemas.openxmlformats.org/officeDocument/2006/relationships/hyperlink" Target="http://ift.tt/1wSPRmZ" TargetMode="External"/><Relationship Id="rId2585" Type="http://schemas.openxmlformats.org/officeDocument/2006/relationships/hyperlink" Target="http://www.reddit.com/r/Bitcoin/comments/2y9noz/cp210x_usb_to_uart_bridge_drivers_from_silicon/" TargetMode="External"/><Relationship Id="rId420" Type="http://schemas.openxmlformats.org/officeDocument/2006/relationships/hyperlink" Target="http://ift.tt/1wFshtS" TargetMode="External"/><Relationship Id="rId1255" Type="http://schemas.openxmlformats.org/officeDocument/2006/relationships/hyperlink" Target="http://ift.tt/1EgIXOK" TargetMode="External"/><Relationship Id="rId2586" Type="http://schemas.openxmlformats.org/officeDocument/2006/relationships/hyperlink" Target="http://www.reddit.com/r/Bitcoin/comments/2y9ndl/after_gawpaycoin_and_with_the_100_premined/" TargetMode="External"/><Relationship Id="rId1256" Type="http://schemas.openxmlformats.org/officeDocument/2006/relationships/hyperlink" Target="http://ift.tt/1AEdL6a" TargetMode="External"/><Relationship Id="rId2587" Type="http://schemas.openxmlformats.org/officeDocument/2006/relationships/hyperlink" Target="http://www.reddit.com/r/Bitcoin/comments/2y9qpq/input_needed_on_business_model_for_windows_phone/" TargetMode="External"/><Relationship Id="rId1246" Type="http://schemas.openxmlformats.org/officeDocument/2006/relationships/hyperlink" Target="http://ift.tt/1DQVjM5" TargetMode="External"/><Relationship Id="rId2577" Type="http://schemas.openxmlformats.org/officeDocument/2006/relationships/hyperlink" Target="http://www.btcfeed.net/news/blur-use-bitcoin-anywhere-mastercard-accepted/" TargetMode="External"/><Relationship Id="rId1247" Type="http://schemas.openxmlformats.org/officeDocument/2006/relationships/hyperlink" Target="http://ift.tt/1EgBAXy" TargetMode="External"/><Relationship Id="rId2578" Type="http://schemas.openxmlformats.org/officeDocument/2006/relationships/hyperlink" Target="http://www.reddit.com/r/Bitcoin/comments/2y9i2z/blur_use_bitcoin_anywhere_mastercard_is_accepted/" TargetMode="External"/><Relationship Id="rId1248" Type="http://schemas.openxmlformats.org/officeDocument/2006/relationships/hyperlink" Target="http://ift.tt/1NdGHMd" TargetMode="External"/><Relationship Id="rId2579" Type="http://schemas.openxmlformats.org/officeDocument/2006/relationships/hyperlink" Target="http://www.reddit.com/r/Bitcoin/comments/2y9l43/why_are_bitcoin_exchanges_money_services/" TargetMode="External"/><Relationship Id="rId1249" Type="http://schemas.openxmlformats.org/officeDocument/2006/relationships/hyperlink" Target="http://ift.tt/1DQRLtj" TargetMode="External"/><Relationship Id="rId415" Type="http://schemas.openxmlformats.org/officeDocument/2006/relationships/hyperlink" Target="http://ift.tt/1ALrdJW" TargetMode="External"/><Relationship Id="rId414" Type="http://schemas.openxmlformats.org/officeDocument/2006/relationships/hyperlink" Target="http://ift.tt/1AswJwt" TargetMode="External"/><Relationship Id="rId413" Type="http://schemas.openxmlformats.org/officeDocument/2006/relationships/hyperlink" Target="http://ift.tt/18BIGKN" TargetMode="External"/><Relationship Id="rId412" Type="http://schemas.openxmlformats.org/officeDocument/2006/relationships/hyperlink" Target="http://ift.tt/1aI1Oay" TargetMode="External"/><Relationship Id="rId419" Type="http://schemas.openxmlformats.org/officeDocument/2006/relationships/hyperlink" Target="http://ift.tt/1ALqPeA" TargetMode="External"/><Relationship Id="rId418" Type="http://schemas.openxmlformats.org/officeDocument/2006/relationships/hyperlink" Target="http://ift.tt/1ALrflb" TargetMode="External"/><Relationship Id="rId417" Type="http://schemas.openxmlformats.org/officeDocument/2006/relationships/hyperlink" Target="http://ift.tt/1ALrgWm" TargetMode="External"/><Relationship Id="rId416" Type="http://schemas.openxmlformats.org/officeDocument/2006/relationships/hyperlink" Target="http://ift.tt/1wFsRrr" TargetMode="External"/><Relationship Id="rId2570" Type="http://schemas.openxmlformats.org/officeDocument/2006/relationships/hyperlink" Target="http://www.reddit.com/r/Bitcoin/comments/2y9c2w/i_bought_some_btc_prices_went_up_seller_still_not/" TargetMode="External"/><Relationship Id="rId1240" Type="http://schemas.openxmlformats.org/officeDocument/2006/relationships/hyperlink" Target="http://ift.tt/1Ee3DZh" TargetMode="External"/><Relationship Id="rId2571" Type="http://schemas.openxmlformats.org/officeDocument/2006/relationships/hyperlink" Target="http://www.reddit.com/r/Bitcoin/comments/2y9bf1/android_vs_linux_open_source_bitcoin_analogy/" TargetMode="External"/><Relationship Id="rId1241" Type="http://schemas.openxmlformats.org/officeDocument/2006/relationships/hyperlink" Target="http://ift.tt/1wSSSnl" TargetMode="External"/><Relationship Id="rId2572" Type="http://schemas.openxmlformats.org/officeDocument/2006/relationships/hyperlink" Target="http://imgur.com/delete/bDhHpoXNJkvSXKn" TargetMode="External"/><Relationship Id="rId411" Type="http://schemas.openxmlformats.org/officeDocument/2006/relationships/hyperlink" Target="http://ift.tt/1ALe5ES" TargetMode="External"/><Relationship Id="rId1242" Type="http://schemas.openxmlformats.org/officeDocument/2006/relationships/hyperlink" Target="http://ift.tt/1EgBAXr" TargetMode="External"/><Relationship Id="rId2573" Type="http://schemas.openxmlformats.org/officeDocument/2006/relationships/hyperlink" Target="http://www.reddit.com/r/Bitcoin/comments/2y9gli/bitcoin_sign_on_college_gameday/" TargetMode="External"/><Relationship Id="rId410" Type="http://schemas.openxmlformats.org/officeDocument/2006/relationships/hyperlink" Target="http://ift.tt/1wF6ZfY" TargetMode="External"/><Relationship Id="rId1243" Type="http://schemas.openxmlformats.org/officeDocument/2006/relationships/hyperlink" Target="http://ift.tt/1wSSSnp" TargetMode="External"/><Relationship Id="rId2574" Type="http://schemas.openxmlformats.org/officeDocument/2006/relationships/hyperlink" Target="http://www.reddit.com/r/Bitcoin/comments/2y9g2l/multisig_question/" TargetMode="External"/><Relationship Id="rId1244" Type="http://schemas.openxmlformats.org/officeDocument/2006/relationships/hyperlink" Target="http://ift.tt/1EgBC1o" TargetMode="External"/><Relationship Id="rId2575" Type="http://schemas.openxmlformats.org/officeDocument/2006/relationships/hyperlink" Target="https://www.coinfunder.com/project/view/id/14405" TargetMode="External"/><Relationship Id="rId1245" Type="http://schemas.openxmlformats.org/officeDocument/2006/relationships/hyperlink" Target="http://ift.tt/1NdGF77" TargetMode="External"/><Relationship Id="rId2576" Type="http://schemas.openxmlformats.org/officeDocument/2006/relationships/hyperlink" Target="http://www.reddit.com/r/Bitcoin/comments/2y9itf/bitcoin_around_the_world_the_future_is_now/" TargetMode="External"/><Relationship Id="rId1279" Type="http://schemas.openxmlformats.org/officeDocument/2006/relationships/hyperlink" Target="http://ift.tt/1BEyKLo" TargetMode="External"/><Relationship Id="rId448" Type="http://schemas.openxmlformats.org/officeDocument/2006/relationships/hyperlink" Target="http://ift.tt/1M27KIP" TargetMode="External"/><Relationship Id="rId447" Type="http://schemas.openxmlformats.org/officeDocument/2006/relationships/hyperlink" Target="http://ift.tt/18CaAGr" TargetMode="External"/><Relationship Id="rId446" Type="http://schemas.openxmlformats.org/officeDocument/2006/relationships/hyperlink" Target="http://ift.tt/1wG3Hcj" TargetMode="External"/><Relationship Id="rId445" Type="http://schemas.openxmlformats.org/officeDocument/2006/relationships/hyperlink" Target="http://ift.tt/1At0ZXW" TargetMode="External"/><Relationship Id="rId449" Type="http://schemas.openxmlformats.org/officeDocument/2006/relationships/hyperlink" Target="http://ift.tt/1wG0n0I" TargetMode="External"/><Relationship Id="rId1270" Type="http://schemas.openxmlformats.org/officeDocument/2006/relationships/hyperlink" Target="http://ift.tt/1EgBC1o" TargetMode="External"/><Relationship Id="rId440" Type="http://schemas.openxmlformats.org/officeDocument/2006/relationships/hyperlink" Target="http://ift.tt/17IPNjl" TargetMode="External"/><Relationship Id="rId1271" Type="http://schemas.openxmlformats.org/officeDocument/2006/relationships/hyperlink" Target="http://ift.tt/1NdGF77" TargetMode="External"/><Relationship Id="rId1272" Type="http://schemas.openxmlformats.org/officeDocument/2006/relationships/hyperlink" Target="http://ift.tt/1EgBAXy" TargetMode="External"/><Relationship Id="rId1273" Type="http://schemas.openxmlformats.org/officeDocument/2006/relationships/hyperlink" Target="http://ift.tt/1NdGHMd" TargetMode="External"/><Relationship Id="rId1274" Type="http://schemas.openxmlformats.org/officeDocument/2006/relationships/hyperlink" Target="http://ift.tt/1DQRLtj" TargetMode="External"/><Relationship Id="rId444" Type="http://schemas.openxmlformats.org/officeDocument/2006/relationships/hyperlink" Target="http://ift.tt/18CbaUw" TargetMode="External"/><Relationship Id="rId1275" Type="http://schemas.openxmlformats.org/officeDocument/2006/relationships/hyperlink" Target="http://ift.tt/1DQVlUc" TargetMode="External"/><Relationship Id="rId443" Type="http://schemas.openxmlformats.org/officeDocument/2006/relationships/hyperlink" Target="http://ift.tt/1DrHrp4" TargetMode="External"/><Relationship Id="rId1276" Type="http://schemas.openxmlformats.org/officeDocument/2006/relationships/hyperlink" Target="http://ift.tt/1BEqjjp" TargetMode="External"/><Relationship Id="rId442" Type="http://schemas.openxmlformats.org/officeDocument/2006/relationships/hyperlink" Target="http://ift.tt/1FLoDDt" TargetMode="External"/><Relationship Id="rId1277" Type="http://schemas.openxmlformats.org/officeDocument/2006/relationships/hyperlink" Target="http://ift.tt/1wSPQ2i" TargetMode="External"/><Relationship Id="rId441" Type="http://schemas.openxmlformats.org/officeDocument/2006/relationships/hyperlink" Target="http://ift.tt/1K4XoKH" TargetMode="External"/><Relationship Id="rId1278" Type="http://schemas.openxmlformats.org/officeDocument/2006/relationships/hyperlink" Target="http://ift.tt/1DHN8iQ" TargetMode="External"/><Relationship Id="rId1268" Type="http://schemas.openxmlformats.org/officeDocument/2006/relationships/hyperlink" Target="http://ift.tt/1EgBAXr" TargetMode="External"/><Relationship Id="rId2599" Type="http://schemas.openxmlformats.org/officeDocument/2006/relationships/hyperlink" Target="http://www.reddit.com/r/Bitcoin/comments/2yabui/with_the_upgrade_to_bitcoin_core_010_and_armory/" TargetMode="External"/><Relationship Id="rId1269" Type="http://schemas.openxmlformats.org/officeDocument/2006/relationships/hyperlink" Target="http://ift.tt/1wSSSnp" TargetMode="External"/><Relationship Id="rId437" Type="http://schemas.openxmlformats.org/officeDocument/2006/relationships/hyperlink" Target="http://ift.tt/1DrrC1s" TargetMode="External"/><Relationship Id="rId436" Type="http://schemas.openxmlformats.org/officeDocument/2006/relationships/hyperlink" Target="http://ift.tt/1Drrz5W" TargetMode="External"/><Relationship Id="rId435" Type="http://schemas.openxmlformats.org/officeDocument/2006/relationships/hyperlink" Target="http://ift.tt/1DrupIc" TargetMode="External"/><Relationship Id="rId434" Type="http://schemas.openxmlformats.org/officeDocument/2006/relationships/hyperlink" Target="http://ift.tt/1ALCcDl" TargetMode="External"/><Relationship Id="rId439" Type="http://schemas.openxmlformats.org/officeDocument/2006/relationships/hyperlink" Target="http://ift.tt/1AYSYhb" TargetMode="External"/><Relationship Id="rId438" Type="http://schemas.openxmlformats.org/officeDocument/2006/relationships/hyperlink" Target="http://ift.tt/1DrrC1u" TargetMode="External"/><Relationship Id="rId2590" Type="http://schemas.openxmlformats.org/officeDocument/2006/relationships/hyperlink" Target="http://www.reddit.com/r/Bitcoin/comments/2y9rcp/why_you_should_give_coinbase_and_circle_a_break/" TargetMode="External"/><Relationship Id="rId1260" Type="http://schemas.openxmlformats.org/officeDocument/2006/relationships/hyperlink" Target="http://ift.tt/1BEvNdV" TargetMode="External"/><Relationship Id="rId2591" Type="http://schemas.openxmlformats.org/officeDocument/2006/relationships/hyperlink" Target="http://www.sec.gov/Archives/edgar/data/1588489/000158848915000002/xslFormDX01/primary_doc.xml" TargetMode="External"/><Relationship Id="rId1261" Type="http://schemas.openxmlformats.org/officeDocument/2006/relationships/hyperlink" Target="http://ift.tt/1FTcuMV" TargetMode="External"/><Relationship Id="rId2592" Type="http://schemas.openxmlformats.org/officeDocument/2006/relationships/hyperlink" Target="http://www.reddit.com/r/Bitcoin/comments/2y7euk/bitcoin_investment_trust_raised_61915960/" TargetMode="External"/><Relationship Id="rId1262" Type="http://schemas.openxmlformats.org/officeDocument/2006/relationships/hyperlink" Target="http://ift.tt/1zFVtkw" TargetMode="External"/><Relationship Id="rId2593" Type="http://schemas.openxmlformats.org/officeDocument/2006/relationships/hyperlink" Target="http://www.reddit.com/r/Bitcoin/comments/2ya9wq/new_bitcoin_litecoin_miner_questions/" TargetMode="External"/><Relationship Id="rId1263" Type="http://schemas.openxmlformats.org/officeDocument/2006/relationships/hyperlink" Target="http://ift.tt/1wRSQvO" TargetMode="External"/><Relationship Id="rId2594" Type="http://schemas.openxmlformats.org/officeDocument/2006/relationships/hyperlink" Target="http://www.downforeveryoneorjustme.com/hashtalk.org" TargetMode="External"/><Relationship Id="rId433" Type="http://schemas.openxmlformats.org/officeDocument/2006/relationships/hyperlink" Target="http://ift.tt/18BSV1E" TargetMode="External"/><Relationship Id="rId1264" Type="http://schemas.openxmlformats.org/officeDocument/2006/relationships/hyperlink" Target="http://ift.tt/1vZOK9W" TargetMode="External"/><Relationship Id="rId2595" Type="http://schemas.openxmlformats.org/officeDocument/2006/relationships/hyperlink" Target="http://www.reddit.com/r/Bitcoin/comments/2ya91i/so_did_gaw_finally_listen_to_attorneys_and_pull/" TargetMode="External"/><Relationship Id="rId432" Type="http://schemas.openxmlformats.org/officeDocument/2006/relationships/hyperlink" Target="http://ift.tt/17nhpKC" TargetMode="External"/><Relationship Id="rId1265" Type="http://schemas.openxmlformats.org/officeDocument/2006/relationships/hyperlink" Target="http://ift.tt/1EgDAPs" TargetMode="External"/><Relationship Id="rId2596" Type="http://schemas.openxmlformats.org/officeDocument/2006/relationships/hyperlink" Target="http://www.reddit.com/r/Bitcoin/comments/2ya907/manually_creating_a_coinjoin_transaction_with/" TargetMode="External"/><Relationship Id="rId431" Type="http://schemas.openxmlformats.org/officeDocument/2006/relationships/hyperlink" Target="http://ift.tt/1GE4rEL" TargetMode="External"/><Relationship Id="rId1266" Type="http://schemas.openxmlformats.org/officeDocument/2006/relationships/hyperlink" Target="http://ift.tt/1EgDCXz" TargetMode="External"/><Relationship Id="rId2597" Type="http://schemas.openxmlformats.org/officeDocument/2006/relationships/hyperlink" Target="https://wallet.metronotes.co" TargetMode="External"/><Relationship Id="rId430" Type="http://schemas.openxmlformats.org/officeDocument/2006/relationships/hyperlink" Target="http://ift.tt/1vPhMcc" TargetMode="External"/><Relationship Id="rId1267" Type="http://schemas.openxmlformats.org/officeDocument/2006/relationships/hyperlink" Target="http://ift.tt/1wSSSnl" TargetMode="External"/><Relationship Id="rId2598" Type="http://schemas.openxmlformats.org/officeDocument/2006/relationships/hyperlink" Target="http://www.reddit.com/r/Bitcoin/comments/2ya8pq/the_metrowallet_preview_is_live/" TargetMode="External"/><Relationship Id="rId3070" Type="http://schemas.openxmlformats.org/officeDocument/2006/relationships/hyperlink" Target="http://www.reddit.com/r/Bitcoin/comments/2ygifu/bitcoin_scarcity/" TargetMode="External"/><Relationship Id="rId3072" Type="http://schemas.openxmlformats.org/officeDocument/2006/relationships/hyperlink" Target="http://www.digitalcurrencycouncil.com/finance/heres-the-deal-with-bitcoin-ladies/" TargetMode="External"/><Relationship Id="rId3071" Type="http://schemas.openxmlformats.org/officeDocument/2006/relationships/hyperlink" Target="http://www.reddit.com/r/Bitcoin/comments/2ygido/ive_been_in_bitcoin_for_over_a_year_but_just_made/" TargetMode="External"/><Relationship Id="rId3074" Type="http://schemas.openxmlformats.org/officeDocument/2006/relationships/hyperlink" Target="http://bitcoinism.liberty.me/2015/03/09/scaling-bitcoin-to-its-first-billion-users-and-beyond-2/" TargetMode="External"/><Relationship Id="rId3073" Type="http://schemas.openxmlformats.org/officeDocument/2006/relationships/hyperlink" Target="http://www.reddit.com/r/Bitcoin/comments/2ygi4e/apparently_the_only_way_to_attract_women_to/" TargetMode="External"/><Relationship Id="rId3076" Type="http://schemas.openxmlformats.org/officeDocument/2006/relationships/hyperlink" Target="https://tools.wmflabs.org/wikitrends/english-uptrends-this-week.html" TargetMode="External"/><Relationship Id="rId3075" Type="http://schemas.openxmlformats.org/officeDocument/2006/relationships/hyperlink" Target="http://www.reddit.com/r/Bitcoin/comments/2ygquq/scaling_bitcoin_to_its_first_billion_users_and/" TargetMode="External"/><Relationship Id="rId3078" Type="http://schemas.openxmlformats.org/officeDocument/2006/relationships/hyperlink" Target="http://www.reddit.com/r/Bitcoin/comments/2ygpb0/how_loyal_are_bitcoiners/" TargetMode="External"/><Relationship Id="rId3077" Type="http://schemas.openxmlformats.org/officeDocument/2006/relationships/hyperlink" Target="http://www.reddit.com/r/Bitcoin/comments/2ygqn9/bitcoin_up_over_3000_for_the_week_on_wikipedia/" TargetMode="External"/><Relationship Id="rId3079" Type="http://schemas.openxmlformats.org/officeDocument/2006/relationships/hyperlink" Target="https://www.blackarrowsoftware.com/store/ewallet.html" TargetMode="External"/><Relationship Id="rId3061" Type="http://schemas.openxmlformats.org/officeDocument/2006/relationships/hyperlink" Target="http://blog.omni.foundation/2015/03/09/official-release-omni-wallet-desktop-for-windows/" TargetMode="External"/><Relationship Id="rId3060" Type="http://schemas.openxmlformats.org/officeDocument/2006/relationships/hyperlink" Target="http://www.reddit.com/r/Bitcoin/comments/2ygkyd/who_can_summarize_the_best_combinations_or_use/" TargetMode="External"/><Relationship Id="rId3063" Type="http://schemas.openxmlformats.org/officeDocument/2006/relationships/hyperlink" Target="https://translate.google.com/translate?hl=de&amp;sl=de&amp;tl=en&amp;u=http%3A%2F%2Fwww.spiegel.de%2Fwirtschaft%2Fbitcoins-als-parallelwaehrung-fuer-griechenland-und-eurozone-a-1022529.html" TargetMode="External"/><Relationship Id="rId3062" Type="http://schemas.openxmlformats.org/officeDocument/2006/relationships/hyperlink" Target="http://www.reddit.com/r/Bitcoin/comments/2ygkss/omni_wallet_desktop_for_windows_officially/" TargetMode="External"/><Relationship Id="rId3065" Type="http://schemas.openxmlformats.org/officeDocument/2006/relationships/hyperlink" Target="http://www.reddit.com/r/Bitcoin/comments/2ygjw1/i_still_have_problems_selling_some_bitcoins/" TargetMode="External"/><Relationship Id="rId3064" Type="http://schemas.openxmlformats.org/officeDocument/2006/relationships/hyperlink" Target="http://www.reddit.com/r/Bitcoin/comments/2ygk8x/german_newspaper_site_wants_bitcoin_for_greece/" TargetMode="External"/><Relationship Id="rId3067" Type="http://schemas.openxmlformats.org/officeDocument/2006/relationships/hyperlink" Target="http://www.reddit.com/r/Bitcoin/comments/2ygja1/bitreserve_and_cnet_founder_halsey_minor_talks/" TargetMode="External"/><Relationship Id="rId3066" Type="http://schemas.openxmlformats.org/officeDocument/2006/relationships/hyperlink" Target="http://www.cityam.com/211064/biting-back" TargetMode="External"/><Relationship Id="rId3069" Type="http://schemas.openxmlformats.org/officeDocument/2006/relationships/hyperlink" Target="http://www.reddit.com/r/Bitcoin/comments/2ygj4y/a_mobile_payments_app_that_secretly_uses_the/" TargetMode="External"/><Relationship Id="rId3068" Type="http://schemas.openxmlformats.org/officeDocument/2006/relationships/hyperlink" Target="http://youtu.be/0OaXuEa4RS4" TargetMode="External"/><Relationship Id="rId3090" Type="http://schemas.openxmlformats.org/officeDocument/2006/relationships/hyperlink" Target="https://blockchain.info/unconfirmed-transactions" TargetMode="External"/><Relationship Id="rId3092" Type="http://schemas.openxmlformats.org/officeDocument/2006/relationships/hyperlink" Target="https://www.youtube.com/edit?o=U&amp;video_id=NyhOokBb23s" TargetMode="External"/><Relationship Id="rId3091" Type="http://schemas.openxmlformats.org/officeDocument/2006/relationships/hyperlink" Target="http://www.reddit.com/r/Bitcoin/comments/2ygtjy/bitcoin_network_traffic_jam_over_6250_unconfirmed/" TargetMode="External"/><Relationship Id="rId3094" Type="http://schemas.openxmlformats.org/officeDocument/2006/relationships/hyperlink" Target="http://www.reddit.com/r/Bitcoin/comments/2ygx8v/help_with_bitcoins/" TargetMode="External"/><Relationship Id="rId3093" Type="http://schemas.openxmlformats.org/officeDocument/2006/relationships/hyperlink" Target="http://www.reddit.com/r/Bitcoin/comments/2ygxu5/justin_maxwell_of_tibdit_answers_questions_about/" TargetMode="External"/><Relationship Id="rId3096" Type="http://schemas.openxmlformats.org/officeDocument/2006/relationships/hyperlink" Target="http://www.reddit.com/r/Bitcoin/comments/2ygwyv/crossborder_commerce_can_ride_blockchain_rails/" TargetMode="External"/><Relationship Id="rId3095" Type="http://schemas.openxmlformats.org/officeDocument/2006/relationships/hyperlink" Target="http://www.forbes.com/sites/tomgroenfeldt/2015/03/09/cross-border-commerce-can-ride-block-chain-rails/" TargetMode="External"/><Relationship Id="rId3098" Type="http://schemas.openxmlformats.org/officeDocument/2006/relationships/hyperlink" Target="http://www.reddit.com/r/Bitcoin/comments/2yh0ie/electrum_20_off_sync_double_spends_what_happens/" TargetMode="External"/><Relationship Id="rId3097" Type="http://schemas.openxmlformats.org/officeDocument/2006/relationships/hyperlink" Target="http://www.reddit.com/r/Bitcoin/comments/2yh0jf/so_far_about_5050_bitcoiners_would_dump_their/" TargetMode="External"/><Relationship Id="rId3099" Type="http://schemas.openxmlformats.org/officeDocument/2006/relationships/hyperlink" Target="http://www.reddit.com/r/Bitcoin/comments/2ygz82/would_it_be_possible_to_house_other_peoples/" TargetMode="External"/><Relationship Id="rId3081" Type="http://schemas.openxmlformats.org/officeDocument/2006/relationships/hyperlink" Target="http://www.reddit.com/r/Bitcoin/comments/2ygo9u/bitcoin_trust/" TargetMode="External"/><Relationship Id="rId3080" Type="http://schemas.openxmlformats.org/officeDocument/2006/relationships/hyperlink" Target="http://www.reddit.com/r/Bitcoin/comments/2ygong/ewallet_trezor_compatible_hardware_wallet_just/" TargetMode="External"/><Relationship Id="rId3083" Type="http://schemas.openxmlformats.org/officeDocument/2006/relationships/hyperlink" Target="http://www.reddit.com/r/Bitcoin/comments/2ygs7f/btce_taking_the_lead_on_bitstamp_in_the_moon_race/" TargetMode="External"/><Relationship Id="rId3082" Type="http://schemas.openxmlformats.org/officeDocument/2006/relationships/hyperlink" Target="http://www.reddit.com/r/Bitcoin/comments/2ygo77/dissertation_survey_regarding_bitcoin/" TargetMode="External"/><Relationship Id="rId3085" Type="http://schemas.openxmlformats.org/officeDocument/2006/relationships/hyperlink" Target="http://www.reddit.com/r/Bitcoin/comments/2ygrxb/researchers_from_princeton_and_stanford_announce/" TargetMode="External"/><Relationship Id="rId3084" Type="http://schemas.openxmlformats.org/officeDocument/2006/relationships/hyperlink" Target="https://bitcoinmagazine.com/19528/threshold-signatures-new-standard-wallet-security/" TargetMode="External"/><Relationship Id="rId3087" Type="http://schemas.openxmlformats.org/officeDocument/2006/relationships/hyperlink" Target="http://www.reddit.com/r/Bitcoin/comments/2ygviz/coinbase_and_compliance_a_horror_story/" TargetMode="External"/><Relationship Id="rId3086" Type="http://schemas.openxmlformats.org/officeDocument/2006/relationships/hyperlink" Target="http://www.reddit.com/r/Bitcoin/comments/2ygr68/create_your_own_altcoin_walletbuilders/" TargetMode="External"/><Relationship Id="rId3089" Type="http://schemas.openxmlformats.org/officeDocument/2006/relationships/hyperlink" Target="http://www.reddit.com/r/Bitcoin/comments/2ygu06/wanting_to_get_into_bitcoin/" TargetMode="External"/><Relationship Id="rId3088" Type="http://schemas.openxmlformats.org/officeDocument/2006/relationships/hyperlink" Target="http://www.reddit.com/r/Bitcoin/comments/2yguj4/warning_this_bitcoin_address_contains/" TargetMode="External"/><Relationship Id="rId3039" Type="http://schemas.openxmlformats.org/officeDocument/2006/relationships/hyperlink" Target="http://youtu.be/zUSA0yIN1RA" TargetMode="External"/><Relationship Id="rId1" Type="http://schemas.openxmlformats.org/officeDocument/2006/relationships/hyperlink" Target="http://ift.tt/1E1prp2" TargetMode="External"/><Relationship Id="rId2" Type="http://schemas.openxmlformats.org/officeDocument/2006/relationships/hyperlink" Target="http://ift.tt/1E1prp4" TargetMode="External"/><Relationship Id="rId3" Type="http://schemas.openxmlformats.org/officeDocument/2006/relationships/hyperlink" Target="http://ift.tt/1DBVI52" TargetMode="External"/><Relationship Id="rId4" Type="http://schemas.openxmlformats.org/officeDocument/2006/relationships/hyperlink" Target="http://ift.tt/1ayVfaj" TargetMode="External"/><Relationship Id="rId3030" Type="http://schemas.openxmlformats.org/officeDocument/2006/relationships/hyperlink" Target="http://erectordesk.com" TargetMode="External"/><Relationship Id="rId9" Type="http://schemas.openxmlformats.org/officeDocument/2006/relationships/hyperlink" Target="http://ift.tt/1wwszZA" TargetMode="External"/><Relationship Id="rId3032" Type="http://schemas.openxmlformats.org/officeDocument/2006/relationships/hyperlink" Target="http://www.spiegel.de/wirtschaft/bitcoins-als-parallelwaehrung-fuer-griechenland-und-eurozone-a-1022529.html" TargetMode="External"/><Relationship Id="rId3031" Type="http://schemas.openxmlformats.org/officeDocument/2006/relationships/hyperlink" Target="http://www.reddit.com/r/Bitcoin/comments/2yg7m2/just_setup_my_shopify_online_store_with_coinbase/" TargetMode="External"/><Relationship Id="rId3034" Type="http://schemas.openxmlformats.org/officeDocument/2006/relationships/hyperlink" Target="http://cointelegraph.com/news/113654/bitcoin-as-a-hedge-against-economic-uncertainty" TargetMode="External"/><Relationship Id="rId3033" Type="http://schemas.openxmlformats.org/officeDocument/2006/relationships/hyperlink" Target="http://www.reddit.com/r/Bitcoin/comments/2yg7h1/bitcoins_for_greece_as_parallel_currency_german/" TargetMode="External"/><Relationship Id="rId5" Type="http://schemas.openxmlformats.org/officeDocument/2006/relationships/hyperlink" Target="http://ift.tt/1wuKDOc" TargetMode="External"/><Relationship Id="rId3036" Type="http://schemas.openxmlformats.org/officeDocument/2006/relationships/hyperlink" Target="http://www.reddit.com/r/Bitcoin/comments/2ygc95/who_creates_these_math_problems_and_why_do_they/" TargetMode="External"/><Relationship Id="rId6" Type="http://schemas.openxmlformats.org/officeDocument/2006/relationships/hyperlink" Target="http://ift.tt/1AkyCuW" TargetMode="External"/><Relationship Id="rId3035" Type="http://schemas.openxmlformats.org/officeDocument/2006/relationships/hyperlink" Target="http://www.reddit.com/r/Bitcoin/comments/2ygade/bitcoin_as_a_hedge_against_economic_uncertainty/" TargetMode="External"/><Relationship Id="rId7" Type="http://schemas.openxmlformats.org/officeDocument/2006/relationships/hyperlink" Target="http://ift.tt/1N1gPTQ" TargetMode="External"/><Relationship Id="rId3038" Type="http://schemas.openxmlformats.org/officeDocument/2006/relationships/hyperlink" Target="http://www.reddit.com/r/Bitcoin/comments/2ygb6w/princeton_u_bitcoin_class_lecture_4/" TargetMode="External"/><Relationship Id="rId8" Type="http://schemas.openxmlformats.org/officeDocument/2006/relationships/hyperlink" Target="http://ift.tt/1N1gNLH" TargetMode="External"/><Relationship Id="rId3037" Type="http://schemas.openxmlformats.org/officeDocument/2006/relationships/hyperlink" Target="https://www.youtube.com/watch?v=NKqHXoYZvMg" TargetMode="External"/><Relationship Id="rId3029" Type="http://schemas.openxmlformats.org/officeDocument/2006/relationships/hyperlink" Target="http://www.reddit.com/r/Bitcoin/comments/2yg8dq/cant_send_any_bitcoins_from_electrum_please_help/" TargetMode="External"/><Relationship Id="rId3028" Type="http://schemas.openxmlformats.org/officeDocument/2006/relationships/hyperlink" Target="http://www.reddit.com/r/Bitcoin/comments/2yg8h8/bitgold_instant_conversion_of_digital_value_to/" TargetMode="External"/><Relationship Id="rId3021" Type="http://schemas.openxmlformats.org/officeDocument/2006/relationships/hyperlink" Target="http://www.reddit.com/r/Bitcoin/comments/2yg6ef/we_are_deploying_our_new_trading_system_with_the/" TargetMode="External"/><Relationship Id="rId3020" Type="http://schemas.openxmlformats.org/officeDocument/2006/relationships/hyperlink" Target="https://twitter.com/btercom/status/574946304075264004" TargetMode="External"/><Relationship Id="rId3023" Type="http://schemas.openxmlformats.org/officeDocument/2006/relationships/hyperlink" Target="http://www.reddit.com/r/Bitcoin/comments/2yg6e3/a_strategic_card_game_that_uses_counterparty/" TargetMode="External"/><Relationship Id="rId3022" Type="http://schemas.openxmlformats.org/officeDocument/2006/relationships/hyperlink" Target="https://www.youtube.com/watch?v=o5ekZZlLvMw" TargetMode="External"/><Relationship Id="rId3025" Type="http://schemas.openxmlformats.org/officeDocument/2006/relationships/hyperlink" Target="http://www.reddit.com/r/Bitcoin/comments/2yg9fq/my_consulting_firm_is_doing_an_internal_report_on/" TargetMode="External"/><Relationship Id="rId3024" Type="http://schemas.openxmlformats.org/officeDocument/2006/relationships/hyperlink" Target="http://www.reddit.com/r/Bitcoin/comments/2yg5lm/question_about_localbitcoins_and_sellers/" TargetMode="External"/><Relationship Id="rId3027" Type="http://schemas.openxmlformats.org/officeDocument/2006/relationships/hyperlink" Target="https://www.bitgold.com/" TargetMode="External"/><Relationship Id="rId3026" Type="http://schemas.openxmlformats.org/officeDocument/2006/relationships/hyperlink" Target="http://www.reddit.com/r/Bitcoin/comments/2yg970/can_you_force_a_system_to_change_if_it_doesnt/" TargetMode="External"/><Relationship Id="rId3050" Type="http://schemas.openxmlformats.org/officeDocument/2006/relationships/hyperlink" Target="http://www.lazytv.com/cryptocurrency-mavericks-how-to-alleviate-losses-resulting-from-bitcoin-price-declines/" TargetMode="External"/><Relationship Id="rId3052" Type="http://schemas.openxmlformats.org/officeDocument/2006/relationships/hyperlink" Target="http://www.reddit.com/r/Bitcoin/comments/2ygnm8/going_to_thailand_for_2_months_bitcoin_places_to/" TargetMode="External"/><Relationship Id="rId3051" Type="http://schemas.openxmlformats.org/officeDocument/2006/relationships/hyperlink" Target="http://www.reddit.com/r/Bitcoin/comments/2ygnp2/the_mavericks_of_crypto_alleviate_losses_from/" TargetMode="External"/><Relationship Id="rId3054" Type="http://schemas.openxmlformats.org/officeDocument/2006/relationships/hyperlink" Target="http://www.reddit.com/r/Bitcoin/comments/2ygndp/tether_factom_announce_collaboration/" TargetMode="External"/><Relationship Id="rId3053" Type="http://schemas.openxmlformats.org/officeDocument/2006/relationships/hyperlink" Target="https://bitcoinmagazine.com/19531/tether-factom-announce-collaboration/" TargetMode="External"/><Relationship Id="rId3056" Type="http://schemas.openxmlformats.org/officeDocument/2006/relationships/hyperlink" Target="http://www.reddit.com/r/Bitcoin/comments/2ygm6n/im_tired_of_trying_to_help_rinvesting_understand/" TargetMode="External"/><Relationship Id="rId3055" Type="http://schemas.openxmlformats.org/officeDocument/2006/relationships/hyperlink" Target="http://www.reddit.com/r/Bitcoin/comments/2ygmzt/im_thinking_about_mining_bitcoins_in_venezuela/" TargetMode="External"/><Relationship Id="rId3058" Type="http://schemas.openxmlformats.org/officeDocument/2006/relationships/hyperlink" Target="http://www.digitalcurrencycouncil.com/professional/are-women-participating-in-the-digital-currency-revolution/" TargetMode="External"/><Relationship Id="rId3057" Type="http://schemas.openxmlformats.org/officeDocument/2006/relationships/hyperlink" Target="http://www.reddit.com/r/Bitcoin/comments/2yglw1/at_what_size_does_the_blockchain_become/" TargetMode="External"/><Relationship Id="rId3059" Type="http://schemas.openxmlformats.org/officeDocument/2006/relationships/hyperlink" Target="http://www.reddit.com/r/Bitcoin/comments/2ygkzm/women_occupy_only_6_of_leadership_positions_in_53/" TargetMode="External"/><Relationship Id="rId3041" Type="http://schemas.openxmlformats.org/officeDocument/2006/relationships/hyperlink" Target="http://www.reddit.com/r/Bitcoin/comments/2ygaq7/is_it_possible_to_run_dark_wallet_in_firefox/" TargetMode="External"/><Relationship Id="rId3040" Type="http://schemas.openxmlformats.org/officeDocument/2006/relationships/hyperlink" Target="http://www.reddit.com/r/Bitcoin/comments/2ygatq/money_tech_quandrigacx_bitcoin_investment_trust/" TargetMode="External"/><Relationship Id="rId3043" Type="http://schemas.openxmlformats.org/officeDocument/2006/relationships/hyperlink" Target="https://www.facebook.com/Bitmain/posts/859782150729679" TargetMode="External"/><Relationship Id="rId3042" Type="http://schemas.openxmlformats.org/officeDocument/2006/relationships/hyperlink" Target="http://www.reddit.com/r/Bitcoin/comments/2ygfd7/auction_coins_moving/" TargetMode="External"/><Relationship Id="rId3045" Type="http://schemas.openxmlformats.org/officeDocument/2006/relationships/hyperlink" Target="http://www.reddit.com/r/Bitcoin/comments/2ygido/ive_been_in_bitcoin_for_over_a_year_but_just_made/" TargetMode="External"/><Relationship Id="rId3044" Type="http://schemas.openxmlformats.org/officeDocument/2006/relationships/hyperlink" Target="http://www.reddit.com/r/Bitcoin/comments/2ygexw/bitmain_20_mins_ago_we_received_a_very_important/" TargetMode="External"/><Relationship Id="rId3047" Type="http://schemas.openxmlformats.org/officeDocument/2006/relationships/hyperlink" Target="http://www.reddit.com/r/Bitcoin/comments/2ygi4e/apparently_the_only_way_to_attract_women_to/" TargetMode="External"/><Relationship Id="rId3046" Type="http://schemas.openxmlformats.org/officeDocument/2006/relationships/hyperlink" Target="http://www.digitalcurrencycouncil.com/finance/heres-the-deal-with-bitcoin-ladies/" TargetMode="External"/><Relationship Id="rId3049" Type="http://schemas.openxmlformats.org/officeDocument/2006/relationships/hyperlink" Target="http://www.reddit.com/r/Bitcoin/comments/2yghm9/forbes_article_suggesting_now_could_be_the_time/" TargetMode="External"/><Relationship Id="rId3048" Type="http://schemas.openxmlformats.org/officeDocument/2006/relationships/hyperlink" Target="http://www.forbes.com/sites/valleyvoices/2015/03/09/is-the-sp-500-bitcoins-crystal-ball/2/" TargetMode="External"/><Relationship Id="rId2600" Type="http://schemas.openxmlformats.org/officeDocument/2006/relationships/hyperlink" Target="http://www.reddit.com/r/Bitcoin/comments/2yad0w/best_way_to_store_bitcoins_for_10_years/" TargetMode="External"/><Relationship Id="rId2601" Type="http://schemas.openxmlformats.org/officeDocument/2006/relationships/hyperlink" Target="http://www.businessinsider.com/alain-philippon-arrested-for-refusing-to-give-phone-passcode-to-cbsa-agents-2015-3" TargetMode="External"/><Relationship Id="rId2602" Type="http://schemas.openxmlformats.org/officeDocument/2006/relationships/hyperlink" Target="http://www.reddit.com/r/Bitcoin/comments/2yaelv/think_about_this_article_when_traveling_through/" TargetMode="External"/><Relationship Id="rId2603" Type="http://schemas.openxmlformats.org/officeDocument/2006/relationships/hyperlink" Target="https://www.youtube.com/watch?v=tqsFGLUqnis" TargetMode="External"/><Relationship Id="rId2604" Type="http://schemas.openxmlformats.org/officeDocument/2006/relationships/hyperlink" Target="http://www.reddit.com/r/Bitcoin/comments/2yaebo/rts_lizzie_phelan_in_berlin_explains_how_we_could/" TargetMode="External"/><Relationship Id="rId2605" Type="http://schemas.openxmlformats.org/officeDocument/2006/relationships/hyperlink" Target="https://github.com/chris-belcher/coinjumble" TargetMode="External"/><Relationship Id="rId2606" Type="http://schemas.openxmlformats.org/officeDocument/2006/relationships/hyperlink" Target="http://www.reddit.com/r/Bitcoin/comments/2yadyz/coinjumble_a_gui_for_asynchronous_coinjoin/" TargetMode="External"/><Relationship Id="rId808" Type="http://schemas.openxmlformats.org/officeDocument/2006/relationships/hyperlink" Target="http://ift.tt/1wLXewu" TargetMode="External"/><Relationship Id="rId2607" Type="http://schemas.openxmlformats.org/officeDocument/2006/relationships/hyperlink" Target="http://www.reddit.com/r/Bitcoin/comments/2yafm9/is_there_a_bip_for_that/" TargetMode="External"/><Relationship Id="rId807" Type="http://schemas.openxmlformats.org/officeDocument/2006/relationships/hyperlink" Target="http://ift.tt/18G8KV6" TargetMode="External"/><Relationship Id="rId2608" Type="http://schemas.openxmlformats.org/officeDocument/2006/relationships/hyperlink" Target="https://cryptoinfinity.com/forumdisplay.php?fid=145" TargetMode="External"/><Relationship Id="rId806" Type="http://schemas.openxmlformats.org/officeDocument/2006/relationships/hyperlink" Target="http://ift.tt/18G8KUW" TargetMode="External"/><Relationship Id="rId2609" Type="http://schemas.openxmlformats.org/officeDocument/2006/relationships/hyperlink" Target="http://www.reddit.com/r/Bitcoin/comments/2yahiz/2015_march_madness_tournament_win_free_bitcoins/" TargetMode="External"/><Relationship Id="rId805" Type="http://schemas.openxmlformats.org/officeDocument/2006/relationships/hyperlink" Target="http://ift.tt/1wLXewq" TargetMode="External"/><Relationship Id="rId809" Type="http://schemas.openxmlformats.org/officeDocument/2006/relationships/hyperlink" Target="http://ift.tt/1zB9ikh" TargetMode="External"/><Relationship Id="rId800" Type="http://schemas.openxmlformats.org/officeDocument/2006/relationships/hyperlink" Target="http://ift.tt/17LuWvW" TargetMode="External"/><Relationship Id="rId804" Type="http://schemas.openxmlformats.org/officeDocument/2006/relationships/hyperlink" Target="http://ift.tt/1AxAQYa" TargetMode="External"/><Relationship Id="rId803" Type="http://schemas.openxmlformats.org/officeDocument/2006/relationships/hyperlink" Target="http://ift.tt/1vTUP7G" TargetMode="External"/><Relationship Id="rId802" Type="http://schemas.openxmlformats.org/officeDocument/2006/relationships/hyperlink" Target="http://ift.tt/1Ebm92G" TargetMode="External"/><Relationship Id="rId801" Type="http://schemas.openxmlformats.org/officeDocument/2006/relationships/hyperlink" Target="http://ift.tt/1B3rUxn" TargetMode="External"/><Relationship Id="rId1334" Type="http://schemas.openxmlformats.org/officeDocument/2006/relationships/hyperlink" Target="http://ift.tt/1plqCcV" TargetMode="External"/><Relationship Id="rId2665" Type="http://schemas.openxmlformats.org/officeDocument/2006/relationships/hyperlink" Target="http://www.reddit.com/r/Bitcoin/comments/2ybkiw/a_bit_for_the_first_350_comments/" TargetMode="External"/><Relationship Id="rId1335" Type="http://schemas.openxmlformats.org/officeDocument/2006/relationships/hyperlink" Target="http://ift.tt/1Ne7isu" TargetMode="External"/><Relationship Id="rId2666" Type="http://schemas.openxmlformats.org/officeDocument/2006/relationships/hyperlink" Target="http://www.treasuryinsider.com/2015/03/06/bitcoin-has-a-future-in-international-banking-says-swift-panel/" TargetMode="External"/><Relationship Id="rId1336" Type="http://schemas.openxmlformats.org/officeDocument/2006/relationships/hyperlink" Target="http://ift.tt/1DRSoTp" TargetMode="External"/><Relationship Id="rId2667" Type="http://schemas.openxmlformats.org/officeDocument/2006/relationships/hyperlink" Target="http://www.reddit.com/r/Bitcoin/comments/2ybkhd/having_dominated_the_market_with_little/" TargetMode="External"/><Relationship Id="rId1337" Type="http://schemas.openxmlformats.org/officeDocument/2006/relationships/hyperlink" Target="http://ift.tt/1DRQpPb" TargetMode="External"/><Relationship Id="rId2668" Type="http://schemas.openxmlformats.org/officeDocument/2006/relationships/hyperlink" Target="http://www.reddit.com/r/Bitcoin/comments/2ybncg/optimistic_bitcoin_enthusiast_here_yet_realistic/" TargetMode="External"/><Relationship Id="rId1338" Type="http://schemas.openxmlformats.org/officeDocument/2006/relationships/hyperlink" Target="http://ift.tt/1GPkVKe" TargetMode="External"/><Relationship Id="rId2669" Type="http://schemas.openxmlformats.org/officeDocument/2006/relationships/hyperlink" Target="http://talk.paycoin.com/discussion/37/i-knew-it-was-coming-sooner-or-later-but/p1" TargetMode="External"/><Relationship Id="rId1339" Type="http://schemas.openxmlformats.org/officeDocument/2006/relationships/hyperlink" Target="http://ift.tt/URhfh1" TargetMode="External"/><Relationship Id="rId745" Type="http://schemas.openxmlformats.org/officeDocument/2006/relationships/hyperlink" Target="http://ift.tt/1vU3wPp" TargetMode="External"/><Relationship Id="rId744" Type="http://schemas.openxmlformats.org/officeDocument/2006/relationships/hyperlink" Target="http://ift.tt/1N92zsa" TargetMode="External"/><Relationship Id="rId743" Type="http://schemas.openxmlformats.org/officeDocument/2006/relationships/hyperlink" Target="http://ift.tt/1AQqpni" TargetMode="External"/><Relationship Id="rId742" Type="http://schemas.openxmlformats.org/officeDocument/2006/relationships/hyperlink" Target="http://ift.tt/1AQqpng" TargetMode="External"/><Relationship Id="rId749" Type="http://schemas.openxmlformats.org/officeDocument/2006/relationships/hyperlink" Target="http://ift.tt/1GIivgq" TargetMode="External"/><Relationship Id="rId748" Type="http://schemas.openxmlformats.org/officeDocument/2006/relationships/hyperlink" Target="http://ift.tt/1GIivgu" TargetMode="External"/><Relationship Id="rId747" Type="http://schemas.openxmlformats.org/officeDocument/2006/relationships/hyperlink" Target="http://ift.tt/1vU3zec" TargetMode="External"/><Relationship Id="rId746" Type="http://schemas.openxmlformats.org/officeDocument/2006/relationships/hyperlink" Target="http://ift.tt/1B1LdXO" TargetMode="External"/><Relationship Id="rId2660" Type="http://schemas.openxmlformats.org/officeDocument/2006/relationships/hyperlink" Target="http://www.reddit.com/r/Bitcoin/comments/2ybh8k/best_billboard_investment_ever/" TargetMode="External"/><Relationship Id="rId741" Type="http://schemas.openxmlformats.org/officeDocument/2006/relationships/hyperlink" Target="http://ift.tt/1Ax2bti" TargetMode="External"/><Relationship Id="rId1330" Type="http://schemas.openxmlformats.org/officeDocument/2006/relationships/hyperlink" Target="http://ift.tt/1zWrOET" TargetMode="External"/><Relationship Id="rId2661" Type="http://schemas.openxmlformats.org/officeDocument/2006/relationships/hyperlink" Target="https://github.com/cmgustavo/bws-client" TargetMode="External"/><Relationship Id="rId740" Type="http://schemas.openxmlformats.org/officeDocument/2006/relationships/hyperlink" Target="http://ift.tt/17L4YIR" TargetMode="External"/><Relationship Id="rId1331" Type="http://schemas.openxmlformats.org/officeDocument/2006/relationships/hyperlink" Target="http://ift.tt/17P0H78" TargetMode="External"/><Relationship Id="rId2662" Type="http://schemas.openxmlformats.org/officeDocument/2006/relationships/hyperlink" Target="http://www.reddit.com/r/Bitcoin/comments/2ybj25/my_first_project_with_the_bitcorewalletclient/" TargetMode="External"/><Relationship Id="rId1332" Type="http://schemas.openxmlformats.org/officeDocument/2006/relationships/hyperlink" Target="http://ift.tt/1CsAB7o" TargetMode="External"/><Relationship Id="rId2663" Type="http://schemas.openxmlformats.org/officeDocument/2006/relationships/hyperlink" Target="http://i.imgur.com/ZPuZEmQ.png" TargetMode="External"/><Relationship Id="rId1333" Type="http://schemas.openxmlformats.org/officeDocument/2006/relationships/hyperlink" Target="http://ift.tt/1GhCMfA" TargetMode="External"/><Relationship Id="rId2664" Type="http://schemas.openxmlformats.org/officeDocument/2006/relationships/hyperlink" Target="http://www.reddit.com/r/Bitcoin/comments/2ybk28/coinswapnet_shutting_down_on_march_22_2015_make/" TargetMode="External"/><Relationship Id="rId1323" Type="http://schemas.openxmlformats.org/officeDocument/2006/relationships/hyperlink" Target="http://ift.tt/1vZLOdv" TargetMode="External"/><Relationship Id="rId2654" Type="http://schemas.openxmlformats.org/officeDocument/2006/relationships/hyperlink" Target="https://coinplay.io/" TargetMode="External"/><Relationship Id="rId1324" Type="http://schemas.openxmlformats.org/officeDocument/2006/relationships/hyperlink" Target="http://ift.tt/1AEGc3Q" TargetMode="External"/><Relationship Id="rId2655" Type="http://schemas.openxmlformats.org/officeDocument/2006/relationships/hyperlink" Target="http://www.reddit.com/r/Bitcoin/comments/2ybgwh/coinplay_the_bitcoinfriendly_game_store_for_indie/" TargetMode="External"/><Relationship Id="rId1325" Type="http://schemas.openxmlformats.org/officeDocument/2006/relationships/hyperlink" Target="http://ift.tt/1M37NlW" TargetMode="External"/><Relationship Id="rId2656" Type="http://schemas.openxmlformats.org/officeDocument/2006/relationships/hyperlink" Target="http://motherboard.vice.com/read/torrents-shady-bitcoin-mining-program-could-blow-up-your-computer" TargetMode="External"/><Relationship Id="rId1326" Type="http://schemas.openxmlformats.org/officeDocument/2006/relationships/hyperlink" Target="http://ift.tt/1Ehiv7D" TargetMode="External"/><Relationship Id="rId2657" Type="http://schemas.openxmlformats.org/officeDocument/2006/relationships/hyperlink" Target="http://www.reddit.com/r/Bitcoin/comments/2ybgis/%C2%B5torrents_shady_bitcoinmining_program_could_blow/" TargetMode="External"/><Relationship Id="rId1327" Type="http://schemas.openxmlformats.org/officeDocument/2006/relationships/hyperlink" Target="http://ift.tt/1Ne27Jc" TargetMode="External"/><Relationship Id="rId2658" Type="http://schemas.openxmlformats.org/officeDocument/2006/relationships/hyperlink" Target="http://www.reddit.com/r/Bitcoin/comments/2ybhmd/first_400_comments_will_receive_a_bit/" TargetMode="External"/><Relationship Id="rId1328" Type="http://schemas.openxmlformats.org/officeDocument/2006/relationships/hyperlink" Target="http://ift.tt/1DImbLH" TargetMode="External"/><Relationship Id="rId2659" Type="http://schemas.openxmlformats.org/officeDocument/2006/relationships/hyperlink" Target="https://www.creativechatter.com/selfies/2641" TargetMode="External"/><Relationship Id="rId1329" Type="http://schemas.openxmlformats.org/officeDocument/2006/relationships/hyperlink" Target="http://ift.tt/1CsE6e2" TargetMode="External"/><Relationship Id="rId739" Type="http://schemas.openxmlformats.org/officeDocument/2006/relationships/hyperlink" Target="http://ift.tt/18FD4z3" TargetMode="External"/><Relationship Id="rId734" Type="http://schemas.openxmlformats.org/officeDocument/2006/relationships/hyperlink" Target="http://ift.tt/1zSP0DV" TargetMode="External"/><Relationship Id="rId733" Type="http://schemas.openxmlformats.org/officeDocument/2006/relationships/hyperlink" Target="http://ift.tt/1DwMXXm" TargetMode="External"/><Relationship Id="rId732" Type="http://schemas.openxmlformats.org/officeDocument/2006/relationships/hyperlink" Target="http://ift.tt/1zSOXbj" TargetMode="External"/><Relationship Id="rId731" Type="http://schemas.openxmlformats.org/officeDocument/2006/relationships/hyperlink" Target="http://ift.tt/1GGW8bm" TargetMode="External"/><Relationship Id="rId738" Type="http://schemas.openxmlformats.org/officeDocument/2006/relationships/hyperlink" Target="http://ift.tt/18FD7uC" TargetMode="External"/><Relationship Id="rId737" Type="http://schemas.openxmlformats.org/officeDocument/2006/relationships/hyperlink" Target="http://ift.tt/1N9iUx4" TargetMode="External"/><Relationship Id="rId736" Type="http://schemas.openxmlformats.org/officeDocument/2006/relationships/hyperlink" Target="http://ift.tt/1Ea5ZrS" TargetMode="External"/><Relationship Id="rId735" Type="http://schemas.openxmlformats.org/officeDocument/2006/relationships/hyperlink" Target="http://ift.tt/1ByVZ9N" TargetMode="External"/><Relationship Id="rId730" Type="http://schemas.openxmlformats.org/officeDocument/2006/relationships/hyperlink" Target="http://ift.tt/1wL4zfT" TargetMode="External"/><Relationship Id="rId2650" Type="http://schemas.openxmlformats.org/officeDocument/2006/relationships/hyperlink" Target="https://medium.com/@jmo/securing-bitcoin-3-perpetual-inflation-and-demurrage-cc850b319c70" TargetMode="External"/><Relationship Id="rId1320" Type="http://schemas.openxmlformats.org/officeDocument/2006/relationships/hyperlink" Target="http://ift.tt/1FTwcbk" TargetMode="External"/><Relationship Id="rId2651" Type="http://schemas.openxmlformats.org/officeDocument/2006/relationships/hyperlink" Target="http://www.reddit.com/r/Bitcoin/comments/2ybawc/part_3_in_my_bitcoin_security_series_this_time_on/" TargetMode="External"/><Relationship Id="rId1321" Type="http://schemas.openxmlformats.org/officeDocument/2006/relationships/hyperlink" Target="http://ift.tt/1Ghukgh" TargetMode="External"/><Relationship Id="rId2652" Type="http://schemas.openxmlformats.org/officeDocument/2006/relationships/hyperlink" Target="http://www.reddit.com/r/Bitcoin/comments/2ybdsd/question_why_xbt_and_not_xbc/" TargetMode="External"/><Relationship Id="rId1322" Type="http://schemas.openxmlformats.org/officeDocument/2006/relationships/hyperlink" Target="http://ift.tt/1DIj86e" TargetMode="External"/><Relationship Id="rId2653" Type="http://schemas.openxmlformats.org/officeDocument/2006/relationships/hyperlink" Target="http://www.reddit.com/r/Bitcoin/comments/2ybgwk/mass_adoption_is_going_to_be_like_the/" TargetMode="External"/><Relationship Id="rId1356" Type="http://schemas.openxmlformats.org/officeDocument/2006/relationships/hyperlink" Target="http://ift.tt/1DJ1Wh3" TargetMode="External"/><Relationship Id="rId2687" Type="http://schemas.openxmlformats.org/officeDocument/2006/relationships/hyperlink" Target="http://www.reddit.com/r/Bitcoin/comments/2ybrv9/bitcoin_is_far_too_complex_for_the_average_person/" TargetMode="External"/><Relationship Id="rId1357" Type="http://schemas.openxmlformats.org/officeDocument/2006/relationships/hyperlink" Target="http://ift.tt/1EcZGUA" TargetMode="External"/><Relationship Id="rId2688" Type="http://schemas.openxmlformats.org/officeDocument/2006/relationships/hyperlink" Target="http://www.reddit.com/r/Bitcoin/comments/2ybru0/average_block_time/" TargetMode="External"/><Relationship Id="rId1358" Type="http://schemas.openxmlformats.org/officeDocument/2006/relationships/hyperlink" Target="http://ift.tt/1EeJEcV" TargetMode="External"/><Relationship Id="rId2689" Type="http://schemas.openxmlformats.org/officeDocument/2006/relationships/hyperlink" Target="http://www.reddit.com/r/Bitcoin/comments/2ybran/security_weakness_in_many_exchanges_transaction/" TargetMode="External"/><Relationship Id="rId1359" Type="http://schemas.openxmlformats.org/officeDocument/2006/relationships/hyperlink" Target="http://ift.tt/1ABSY2X" TargetMode="External"/><Relationship Id="rId767" Type="http://schemas.openxmlformats.org/officeDocument/2006/relationships/hyperlink" Target="http://ift.tt/1DxHe3J" TargetMode="External"/><Relationship Id="rId766" Type="http://schemas.openxmlformats.org/officeDocument/2006/relationships/hyperlink" Target="http://ift.tt/1K9lWCj" TargetMode="External"/><Relationship Id="rId765" Type="http://schemas.openxmlformats.org/officeDocument/2006/relationships/hyperlink" Target="http://ift.tt/1DxH9gm" TargetMode="External"/><Relationship Id="rId764" Type="http://schemas.openxmlformats.org/officeDocument/2006/relationships/hyperlink" Target="http://ift.tt/1BzeBXf" TargetMode="External"/><Relationship Id="rId769" Type="http://schemas.openxmlformats.org/officeDocument/2006/relationships/hyperlink" Target="http://ift.tt/1DxHijN" TargetMode="External"/><Relationship Id="rId768" Type="http://schemas.openxmlformats.org/officeDocument/2006/relationships/hyperlink" Target="http://ift.tt/1DxHhMS" TargetMode="External"/><Relationship Id="rId2680" Type="http://schemas.openxmlformats.org/officeDocument/2006/relationships/hyperlink" Target="http://www.coindesk.com/with-decentralization-where-is-the-money/" TargetMode="External"/><Relationship Id="rId1350" Type="http://schemas.openxmlformats.org/officeDocument/2006/relationships/hyperlink" Target="http://ift.tt/1Cskvux" TargetMode="External"/><Relationship Id="rId2681" Type="http://schemas.openxmlformats.org/officeDocument/2006/relationships/hyperlink" Target="http://www.reddit.com/r/Bitcoin/comments/2ybobd/with_decentralization_where_is_the_money/" TargetMode="External"/><Relationship Id="rId1351" Type="http://schemas.openxmlformats.org/officeDocument/2006/relationships/hyperlink" Target="http://ift.tt/1zWCNy1" TargetMode="External"/><Relationship Id="rId2682" Type="http://schemas.openxmlformats.org/officeDocument/2006/relationships/hyperlink" Target="https://medium.com/@getmoneymarket/6-inches-wide-a-millimeter-deep-c1dc38d9d5e7" TargetMode="External"/><Relationship Id="rId763" Type="http://schemas.openxmlformats.org/officeDocument/2006/relationships/hyperlink" Target="http://ift.tt/1wLtuQg" TargetMode="External"/><Relationship Id="rId1352" Type="http://schemas.openxmlformats.org/officeDocument/2006/relationships/hyperlink" Target="http://ift.tt/1acDopw" TargetMode="External"/><Relationship Id="rId2683" Type="http://schemas.openxmlformats.org/officeDocument/2006/relationships/hyperlink" Target="http://www.reddit.com/r/Bitcoin/comments/2ybpfw/my_reply_to_all_the_antibitcoin_articles_in_the/" TargetMode="External"/><Relationship Id="rId762" Type="http://schemas.openxmlformats.org/officeDocument/2006/relationships/hyperlink" Target="http://ift.tt/1wLtsIe" TargetMode="External"/><Relationship Id="rId1353" Type="http://schemas.openxmlformats.org/officeDocument/2006/relationships/hyperlink" Target="http://ift.tt/1zWCNy9" TargetMode="External"/><Relationship Id="rId2684" Type="http://schemas.openxmlformats.org/officeDocument/2006/relationships/hyperlink" Target="http://www.reddit.com/r/Bitcoin/comments/2ybqq7/bitcoin_today_sunday_march_08_2015/" TargetMode="External"/><Relationship Id="rId761" Type="http://schemas.openxmlformats.org/officeDocument/2006/relationships/hyperlink" Target="http://ift.tt/1wLtuzW" TargetMode="External"/><Relationship Id="rId1354" Type="http://schemas.openxmlformats.org/officeDocument/2006/relationships/hyperlink" Target="http://fomocoin.com/" TargetMode="External"/><Relationship Id="rId2685" Type="http://schemas.openxmlformats.org/officeDocument/2006/relationships/hyperlink" Target="http://www.reddit.com/r/Bitcoin/comments/2ybqoo/if_bitcoin_is_made_illegal_will_it_become_a/" TargetMode="External"/><Relationship Id="rId760" Type="http://schemas.openxmlformats.org/officeDocument/2006/relationships/hyperlink" Target="http://ift.tt/1BzeA5s" TargetMode="External"/><Relationship Id="rId1355" Type="http://schemas.openxmlformats.org/officeDocument/2006/relationships/hyperlink" Target="http://ift.tt/1AXXygK" TargetMode="External"/><Relationship Id="rId2686" Type="http://schemas.openxmlformats.org/officeDocument/2006/relationships/hyperlink" Target="http://www.reddit.com/r/Bitcoin/comments/2ybqlr/paranoid_about_losing_coins/" TargetMode="External"/><Relationship Id="rId1345" Type="http://schemas.openxmlformats.org/officeDocument/2006/relationships/hyperlink" Target="http://ift.tt/18M1oPQ" TargetMode="External"/><Relationship Id="rId2676" Type="http://schemas.openxmlformats.org/officeDocument/2006/relationships/hyperlink" Target="http://www.reddit.com/r/Bitcoin/comments/2ybo0l/rent/" TargetMode="External"/><Relationship Id="rId1346" Type="http://schemas.openxmlformats.org/officeDocument/2006/relationships/hyperlink" Target="http://ift.tt/18M1mrg" TargetMode="External"/><Relationship Id="rId2677" Type="http://schemas.openxmlformats.org/officeDocument/2006/relationships/hyperlink" Target="http://www.reddit.com/r/Bitcoin/comments/2ybnwx/running_a_node_part_time_does_this_help_or_hurt/" TargetMode="External"/><Relationship Id="rId1347" Type="http://schemas.openxmlformats.org/officeDocument/2006/relationships/hyperlink" Target="http://ift.tt/1DIPVYU" TargetMode="External"/><Relationship Id="rId2678" Type="http://schemas.openxmlformats.org/officeDocument/2006/relationships/hyperlink" Target="http://startupmanagement.org/2015/02/04/an-operational-framework-for-decentralized-autonomous-organizations/" TargetMode="External"/><Relationship Id="rId1348" Type="http://schemas.openxmlformats.org/officeDocument/2006/relationships/hyperlink" Target="http://ift.tt/1F5fPsi" TargetMode="External"/><Relationship Id="rId2679" Type="http://schemas.openxmlformats.org/officeDocument/2006/relationships/hyperlink" Target="http://www.reddit.com/r/Bitcoin/comments/2ybofd/startup_management_an_operational_framework_for/" TargetMode="External"/><Relationship Id="rId1349" Type="http://schemas.openxmlformats.org/officeDocument/2006/relationships/hyperlink" Target="http://ift.tt/1F73fZB" TargetMode="External"/><Relationship Id="rId756" Type="http://schemas.openxmlformats.org/officeDocument/2006/relationships/hyperlink" Target="http://ift.tt/1wLtsbf" TargetMode="External"/><Relationship Id="rId755" Type="http://schemas.openxmlformats.org/officeDocument/2006/relationships/hyperlink" Target="http://ift.tt/1FOy5pL" TargetMode="External"/><Relationship Id="rId754" Type="http://schemas.openxmlformats.org/officeDocument/2006/relationships/hyperlink" Target="http://ift.tt/1Bz7Swt" TargetMode="External"/><Relationship Id="rId753" Type="http://schemas.openxmlformats.org/officeDocument/2006/relationships/hyperlink" Target="http://ift.tt/1DxmxVo" TargetMode="External"/><Relationship Id="rId759" Type="http://schemas.openxmlformats.org/officeDocument/2006/relationships/hyperlink" Target="http://ift.tt/1wLtuzQ" TargetMode="External"/><Relationship Id="rId758" Type="http://schemas.openxmlformats.org/officeDocument/2006/relationships/hyperlink" Target="http://ift.tt/1BzeBX7" TargetMode="External"/><Relationship Id="rId757" Type="http://schemas.openxmlformats.org/officeDocument/2006/relationships/hyperlink" Target="http://ift.tt/1wLtsrz" TargetMode="External"/><Relationship Id="rId2670" Type="http://schemas.openxmlformats.org/officeDocument/2006/relationships/hyperlink" Target="http://www.reddit.com/r/Bitcoin/comments/2ybn55/ipad_chain_knows_how_to_troll_the_crytpocult/" TargetMode="External"/><Relationship Id="rId1340" Type="http://schemas.openxmlformats.org/officeDocument/2006/relationships/hyperlink" Target="http://ift.tt/1wTZ8vb" TargetMode="External"/><Relationship Id="rId2671" Type="http://schemas.openxmlformats.org/officeDocument/2006/relationships/hyperlink" Target="https://imgur.com/5vtQgGN" TargetMode="External"/><Relationship Id="rId752" Type="http://schemas.openxmlformats.org/officeDocument/2006/relationships/hyperlink" Target="http://ift.tt/17L9c3h" TargetMode="External"/><Relationship Id="rId1341" Type="http://schemas.openxmlformats.org/officeDocument/2006/relationships/hyperlink" Target="http://ift.tt/1wTZ8Lu" TargetMode="External"/><Relationship Id="rId2672" Type="http://schemas.openxmlformats.org/officeDocument/2006/relationships/hyperlink" Target="http://www.reddit.com/r/Bitcoin/comments/2ybn3s/lukejr_please_at_least_cite_your_crazy_wiki_edits/" TargetMode="External"/><Relationship Id="rId751" Type="http://schemas.openxmlformats.org/officeDocument/2006/relationships/hyperlink" Target="http://ift.tt/1GIixoJ" TargetMode="External"/><Relationship Id="rId1342" Type="http://schemas.openxmlformats.org/officeDocument/2006/relationships/hyperlink" Target="http://ift.tt/1DR3jwG" TargetMode="External"/><Relationship Id="rId2673" Type="http://schemas.openxmlformats.org/officeDocument/2006/relationships/hyperlink" Target="http://www.reddit.com/r/Bitcoin/comments/2ybn27/buying_bits/" TargetMode="External"/><Relationship Id="rId750" Type="http://schemas.openxmlformats.org/officeDocument/2006/relationships/hyperlink" Target="http://ift.tt/1vU3wPC" TargetMode="External"/><Relationship Id="rId1343" Type="http://schemas.openxmlformats.org/officeDocument/2006/relationships/hyperlink" Target="http://ift.tt/1EhBFu5" TargetMode="External"/><Relationship Id="rId2674" Type="http://schemas.openxmlformats.org/officeDocument/2006/relationships/hyperlink" Target="http://www.youtube.com/attribution_link?a=IcIL7Tl6hZE&amp;u=%2Fwatch%3Fv%3DgGx1Dnfu7ew%26feature%3Dshare" TargetMode="External"/><Relationship Id="rId1344" Type="http://schemas.openxmlformats.org/officeDocument/2006/relationships/hyperlink" Target="http://ift.tt/1DIK8mi" TargetMode="External"/><Relationship Id="rId2675" Type="http://schemas.openxmlformats.org/officeDocument/2006/relationships/hyperlink" Target="http://www.reddit.com/r/Bitcoin/comments/2ybmp8/keiser_report_abandoning_free_market_principles/" TargetMode="External"/><Relationship Id="rId2621" Type="http://schemas.openxmlformats.org/officeDocument/2006/relationships/hyperlink" Target="http://harrisontalk.com/2015/03/06/c100/" TargetMode="External"/><Relationship Id="rId2622" Type="http://schemas.openxmlformats.org/officeDocument/2006/relationships/hyperlink" Target="http://www.reddit.com/r/Bitcoin/comments/2yaq0p/the_day_when_julian_assange_reconnects_with_the/" TargetMode="External"/><Relationship Id="rId2623" Type="http://schemas.openxmlformats.org/officeDocument/2006/relationships/hyperlink" Target="http://www.reddit.com/r/Bitcoin/comments/2yas8k/do_you_think_the_bear_market_is_over/" TargetMode="External"/><Relationship Id="rId2624" Type="http://schemas.openxmlformats.org/officeDocument/2006/relationships/hyperlink" Target="http://www.reddit.com/r/Bitcoin/comments/2yatih/im_on_localbitcoins_question/" TargetMode="External"/><Relationship Id="rId2625" Type="http://schemas.openxmlformats.org/officeDocument/2006/relationships/hyperlink" Target="http://imgur.com/gcT7F4d" TargetMode="External"/><Relationship Id="rId2626" Type="http://schemas.openxmlformats.org/officeDocument/2006/relationships/hyperlink" Target="http://www.reddit.com/r/Bitcoin/comments/2yavwg/bitcoin_bar_talk_101/" TargetMode="External"/><Relationship Id="rId2627" Type="http://schemas.openxmlformats.org/officeDocument/2006/relationships/hyperlink" Target="http://i.imgur.com/sV9PNLx.jpg" TargetMode="External"/><Relationship Id="rId2628" Type="http://schemas.openxmlformats.org/officeDocument/2006/relationships/hyperlink" Target="http://www.reddit.com/r/Bitcoin/comments/2yavs8/a_decentralized_price_discovery_platform_for/" TargetMode="External"/><Relationship Id="rId709" Type="http://schemas.openxmlformats.org/officeDocument/2006/relationships/hyperlink" Target="http://ift.tt/18FlH1h" TargetMode="External"/><Relationship Id="rId2629" Type="http://schemas.openxmlformats.org/officeDocument/2006/relationships/hyperlink" Target="http://www.reddit.com/r/Bitcoin/comments/2yav6o/okpay_phishing_email/" TargetMode="External"/><Relationship Id="rId708" Type="http://schemas.openxmlformats.org/officeDocument/2006/relationships/hyperlink" Target="http://ift.tt/1vTL4q4" TargetMode="External"/><Relationship Id="rId707" Type="http://schemas.openxmlformats.org/officeDocument/2006/relationships/hyperlink" Target="http://ift.tt/1zznFFS" TargetMode="External"/><Relationship Id="rId706" Type="http://schemas.openxmlformats.org/officeDocument/2006/relationships/hyperlink" Target="http://ift.tt/1wEhxl2" TargetMode="External"/><Relationship Id="rId701" Type="http://schemas.openxmlformats.org/officeDocument/2006/relationships/hyperlink" Target="http://ift.tt/1FOfLwU" TargetMode="External"/><Relationship Id="rId700" Type="http://schemas.openxmlformats.org/officeDocument/2006/relationships/hyperlink" Target="http://ift.tt/1APZM1S" TargetMode="External"/><Relationship Id="rId705" Type="http://schemas.openxmlformats.org/officeDocument/2006/relationships/hyperlink" Target="http://ift.tt/1wyxUKl?" TargetMode="External"/><Relationship Id="rId704" Type="http://schemas.openxmlformats.org/officeDocument/2006/relationships/hyperlink" Target="http://ift.tt/1DKFBlM" TargetMode="External"/><Relationship Id="rId703" Type="http://schemas.openxmlformats.org/officeDocument/2006/relationships/hyperlink" Target="http://ift.tt/1AwrtId" TargetMode="External"/><Relationship Id="rId702" Type="http://schemas.openxmlformats.org/officeDocument/2006/relationships/hyperlink" Target="http://ift.tt/1APZJTF" TargetMode="External"/><Relationship Id="rId2620" Type="http://schemas.openxmlformats.org/officeDocument/2006/relationships/hyperlink" Target="http://www.reddit.com/r/Bitcoin/comments/2yao2w/bitcoin_bots/" TargetMode="External"/><Relationship Id="rId2610" Type="http://schemas.openxmlformats.org/officeDocument/2006/relationships/hyperlink" Target="https://bitcointalk.org/index.php?topic=980814.0" TargetMode="External"/><Relationship Id="rId2611" Type="http://schemas.openxmlformats.org/officeDocument/2006/relationships/hyperlink" Target="http://www.reddit.com/r/Bitcoin/comments/2yak21/get_the_top_score_on_pacman_get_02_btc_24hrs_left/" TargetMode="External"/><Relationship Id="rId2612" Type="http://schemas.openxmlformats.org/officeDocument/2006/relationships/hyperlink" Target="http://shilopublishing.tripod.com/" TargetMode="External"/><Relationship Id="rId2613" Type="http://schemas.openxmlformats.org/officeDocument/2006/relationships/hyperlink" Target="http://www.reddit.com/r/Bitcoin/comments/2yajrj/newhelp_a_girl_get_her_webpage_running_on_bitcoin/" TargetMode="External"/><Relationship Id="rId2614" Type="http://schemas.openxmlformats.org/officeDocument/2006/relationships/hyperlink" Target="http://www.reddit.com/r/Bitcoin/comments/2yajrd/buying_btc_on_changetip/" TargetMode="External"/><Relationship Id="rId2615" Type="http://schemas.openxmlformats.org/officeDocument/2006/relationships/hyperlink" Target="http://www.btcfeed.net/news/state-bitcoin-brazil/" TargetMode="External"/><Relationship Id="rId2616" Type="http://schemas.openxmlformats.org/officeDocument/2006/relationships/hyperlink" Target="http://www.reddit.com/r/Bitcoin/comments/2yaizk/the_state_of_bitcoin_in_brazil_5th_largest/" TargetMode="External"/><Relationship Id="rId2617" Type="http://schemas.openxmlformats.org/officeDocument/2006/relationships/hyperlink" Target="http://fusion.net/story/47172/the-young-stars-of-bitcoin/?utm_source=twitter&amp;utm_medium=social&amp;utm_campaign=thisisfusion&amp;hootPostID=640ae5cc21b7f105361613dac943024a" TargetMode="External"/><Relationship Id="rId2618" Type="http://schemas.openxmlformats.org/officeDocument/2006/relationships/hyperlink" Target="http://www.reddit.com/r/Bitcoin/comments/2yainc/inside_the_house_where_bitcoins_young_stars_live/" TargetMode="External"/><Relationship Id="rId2619" Type="http://schemas.openxmlformats.org/officeDocument/2006/relationships/hyperlink" Target="http://www.reddit.com/r/Bitcoin/comments/2yalsh/if_satoshi_hasnt_lost_his_private_keys_he_is_one/" TargetMode="External"/><Relationship Id="rId1312" Type="http://schemas.openxmlformats.org/officeDocument/2006/relationships/hyperlink" Target="http://ift.tt/1Ghkk6N" TargetMode="External"/><Relationship Id="rId2643" Type="http://schemas.openxmlformats.org/officeDocument/2006/relationships/hyperlink" Target="http://www.reddit.com/r/Bitcoin/comments/2yb6s0/all_watched_over_by_machines_of_loving_grace_13/" TargetMode="External"/><Relationship Id="rId1313" Type="http://schemas.openxmlformats.org/officeDocument/2006/relationships/hyperlink" Target="http://ift.tt/1FTmFRD" TargetMode="External"/><Relationship Id="rId2644" Type="http://schemas.openxmlformats.org/officeDocument/2006/relationships/hyperlink" Target="http://www.reddit.com/r/Bitcoin/comments/2ybcrd/quadrigacx_offline/" TargetMode="External"/><Relationship Id="rId1314" Type="http://schemas.openxmlformats.org/officeDocument/2006/relationships/hyperlink" Target="http://ift.tt/1FTmE05" TargetMode="External"/><Relationship Id="rId2645" Type="http://schemas.openxmlformats.org/officeDocument/2006/relationships/hyperlink" Target="http://www.trustedreviews.com/opinions/epic-scale-and-utorrent-bitcoin-mining-riskware-investigated" TargetMode="External"/><Relationship Id="rId1315" Type="http://schemas.openxmlformats.org/officeDocument/2006/relationships/hyperlink" Target="http://ift.tt/1FTmE0b" TargetMode="External"/><Relationship Id="rId2646" Type="http://schemas.openxmlformats.org/officeDocument/2006/relationships/hyperlink" Target="http://www.reddit.com/r/Bitcoin/comments/2ybcau/new_utorrent_update_bundles_bitcoin_mining/" TargetMode="External"/><Relationship Id="rId1316" Type="http://schemas.openxmlformats.org/officeDocument/2006/relationships/hyperlink" Target="http://ift.tt/1DHXM97" TargetMode="External"/><Relationship Id="rId2647" Type="http://schemas.openxmlformats.org/officeDocument/2006/relationships/hyperlink" Target="http://imgur.com/t2sfuot" TargetMode="External"/><Relationship Id="rId1317" Type="http://schemas.openxmlformats.org/officeDocument/2006/relationships/hyperlink" Target="http://ift.tt/1AXg2Oo" TargetMode="External"/><Relationship Id="rId2648" Type="http://schemas.openxmlformats.org/officeDocument/2006/relationships/hyperlink" Target="http://www.reddit.com/r/Bitcoin/comments/2ybbxt/i_just_heard_about_bitcoin/" TargetMode="External"/><Relationship Id="rId1318" Type="http://schemas.openxmlformats.org/officeDocument/2006/relationships/hyperlink" Target="http://ift.tt/1DHXO0N" TargetMode="External"/><Relationship Id="rId2649" Type="http://schemas.openxmlformats.org/officeDocument/2006/relationships/hyperlink" Target="http://www.reddit.com/r/Bitcoin/comments/2ybazd/apnabit_an_indian_bitcoin_group/" TargetMode="External"/><Relationship Id="rId1319" Type="http://schemas.openxmlformats.org/officeDocument/2006/relationships/hyperlink" Target="http://ift.tt/1Ghukgf" TargetMode="External"/><Relationship Id="rId729" Type="http://schemas.openxmlformats.org/officeDocument/2006/relationships/hyperlink" Target="http://ift.tt/1F1OK9e" TargetMode="External"/><Relationship Id="rId728" Type="http://schemas.openxmlformats.org/officeDocument/2006/relationships/hyperlink" Target="http://ift.tt/18FhPNT" TargetMode="External"/><Relationship Id="rId723" Type="http://schemas.openxmlformats.org/officeDocument/2006/relationships/hyperlink" Target="http://ift.tt/1DwxTch" TargetMode="External"/><Relationship Id="rId722" Type="http://schemas.openxmlformats.org/officeDocument/2006/relationships/hyperlink" Target="http://ift.tt/18FwuZn" TargetMode="External"/><Relationship Id="rId721" Type="http://schemas.openxmlformats.org/officeDocument/2006/relationships/hyperlink" Target="http://ift.tt/17L0zFT" TargetMode="External"/><Relationship Id="rId720" Type="http://schemas.openxmlformats.org/officeDocument/2006/relationships/hyperlink" Target="http://ift.tt/1DnQrzj" TargetMode="External"/><Relationship Id="rId727" Type="http://schemas.openxmlformats.org/officeDocument/2006/relationships/hyperlink" Target="http://ift.tt/1vTX2jC" TargetMode="External"/><Relationship Id="rId726" Type="http://schemas.openxmlformats.org/officeDocument/2006/relationships/hyperlink" Target="http://ift.tt/1E9eCTF" TargetMode="External"/><Relationship Id="rId725" Type="http://schemas.openxmlformats.org/officeDocument/2006/relationships/hyperlink" Target="http://ift.tt/1vTX23h" TargetMode="External"/><Relationship Id="rId724" Type="http://schemas.openxmlformats.org/officeDocument/2006/relationships/hyperlink" Target="http://ift.tt/1vTX4rE" TargetMode="External"/><Relationship Id="rId2640" Type="http://schemas.openxmlformats.org/officeDocument/2006/relationships/hyperlink" Target="http://tucker.liberty.me/2015/03/07/my-conversation-with-ross-ulbricht/" TargetMode="External"/><Relationship Id="rId1310" Type="http://schemas.openxmlformats.org/officeDocument/2006/relationships/hyperlink" Target="http://ift.tt/1aKA2dH" TargetMode="External"/><Relationship Id="rId2641" Type="http://schemas.openxmlformats.org/officeDocument/2006/relationships/hyperlink" Target="http://www.reddit.com/r/Bitcoin/comments/2yb85e/my_conversation_with_ross_ulbricht/" TargetMode="External"/><Relationship Id="rId1311" Type="http://schemas.openxmlformats.org/officeDocument/2006/relationships/hyperlink" Target="http://ift.tt/1Eeesdy" TargetMode="External"/><Relationship Id="rId2642" Type="http://schemas.openxmlformats.org/officeDocument/2006/relationships/hyperlink" Target="https://vimeo.com/68299139" TargetMode="External"/><Relationship Id="rId1301" Type="http://schemas.openxmlformats.org/officeDocument/2006/relationships/hyperlink" Target="http://ift.tt/18Lze7G" TargetMode="External"/><Relationship Id="rId2632" Type="http://schemas.openxmlformats.org/officeDocument/2006/relationships/hyperlink" Target="https://twitter.com/BtcFlow/" TargetMode="External"/><Relationship Id="rId1302" Type="http://schemas.openxmlformats.org/officeDocument/2006/relationships/hyperlink" Target="http://ift.tt/1GO2yW6" TargetMode="External"/><Relationship Id="rId2633" Type="http://schemas.openxmlformats.org/officeDocument/2006/relationships/hyperlink" Target="http://www.reddit.com/r/Bitcoin/comments/2yawl8/found_btcflow_twitter_account_btcflow/" TargetMode="External"/><Relationship Id="rId1303" Type="http://schemas.openxmlformats.org/officeDocument/2006/relationships/hyperlink" Target="http://ift.tt/1zWk45W" TargetMode="External"/><Relationship Id="rId2634" Type="http://schemas.openxmlformats.org/officeDocument/2006/relationships/hyperlink" Target="http://www.reddit.com/r/Bitcoin/comments/2yazrs/tipping_buskers_and_street_musicians/" TargetMode="External"/><Relationship Id="rId1304" Type="http://schemas.openxmlformats.org/officeDocument/2006/relationships/hyperlink" Target="http://ift.tt/1Ghmd3a" TargetMode="External"/><Relationship Id="rId2635" Type="http://schemas.openxmlformats.org/officeDocument/2006/relationships/hyperlink" Target="http://www.reddit.com/r/Bitcoin/comments/2yb0ne/instaminenuggets_cryptocurrency_is_guaranteed_to/" TargetMode="External"/><Relationship Id="rId1305" Type="http://schemas.openxmlformats.org/officeDocument/2006/relationships/hyperlink" Target="http://ift.tt/1FTovlq" TargetMode="External"/><Relationship Id="rId2636" Type="http://schemas.openxmlformats.org/officeDocument/2006/relationships/hyperlink" Target="http://youtu.be/YTH14kk2IrI" TargetMode="External"/><Relationship Id="rId1306" Type="http://schemas.openxmlformats.org/officeDocument/2006/relationships/hyperlink" Target="http://ift.tt/1DG4egO" TargetMode="External"/><Relationship Id="rId2637" Type="http://schemas.openxmlformats.org/officeDocument/2006/relationships/hyperlink" Target="http://www.reddit.com/r/Bitcoin/comments/2yb2du/magicismagical/" TargetMode="External"/><Relationship Id="rId1307" Type="http://schemas.openxmlformats.org/officeDocument/2006/relationships/hyperlink" Target="http://ift.tt/1aKA45i" TargetMode="External"/><Relationship Id="rId2638" Type="http://schemas.openxmlformats.org/officeDocument/2006/relationships/hyperlink" Target="http://youtu.be/_w-qBYyXZsc" TargetMode="External"/><Relationship Id="rId1308" Type="http://schemas.openxmlformats.org/officeDocument/2006/relationships/hyperlink" Target="http://ift.tt/18iMLm1" TargetMode="External"/><Relationship Id="rId2639" Type="http://schemas.openxmlformats.org/officeDocument/2006/relationships/hyperlink" Target="http://www.reddit.com/r/Bitcoin/comments/2yb4j2/effinfunny_is_considering_accepting_btc_donations/" TargetMode="External"/><Relationship Id="rId1309" Type="http://schemas.openxmlformats.org/officeDocument/2006/relationships/hyperlink" Target="http://ift.tt/1aKA45k" TargetMode="External"/><Relationship Id="rId719" Type="http://schemas.openxmlformats.org/officeDocument/2006/relationships/hyperlink" Target="http://ift.tt/1DKZVn6" TargetMode="External"/><Relationship Id="rId718" Type="http://schemas.openxmlformats.org/officeDocument/2006/relationships/hyperlink" Target="http://ift.tt/1vTQcL3" TargetMode="External"/><Relationship Id="rId717" Type="http://schemas.openxmlformats.org/officeDocument/2006/relationships/hyperlink" Target="http://ift.tt/1wG3Hcj" TargetMode="External"/><Relationship Id="rId712" Type="http://schemas.openxmlformats.org/officeDocument/2006/relationships/hyperlink" Target="http://ift.tt/1E9XUU5" TargetMode="External"/><Relationship Id="rId711" Type="http://schemas.openxmlformats.org/officeDocument/2006/relationships/hyperlink" Target="http://ift.tt/1zSJjG6" TargetMode="External"/><Relationship Id="rId710" Type="http://schemas.openxmlformats.org/officeDocument/2006/relationships/hyperlink" Target="http://ift.tt/1Dx0aj1" TargetMode="External"/><Relationship Id="rId716" Type="http://schemas.openxmlformats.org/officeDocument/2006/relationships/hyperlink" Target="http://ift.tt/1K8Ratf" TargetMode="External"/><Relationship Id="rId715" Type="http://schemas.openxmlformats.org/officeDocument/2006/relationships/hyperlink" Target="http://ift.tt/1vTQcKV" TargetMode="External"/><Relationship Id="rId714" Type="http://schemas.openxmlformats.org/officeDocument/2006/relationships/hyperlink" Target="http://ift.tt/1GI54gE" TargetMode="External"/><Relationship Id="rId713" Type="http://schemas.openxmlformats.org/officeDocument/2006/relationships/hyperlink" Target="http://ift.tt/1E9YW2x" TargetMode="External"/><Relationship Id="rId2630" Type="http://schemas.openxmlformats.org/officeDocument/2006/relationships/hyperlink" Target="http://www.reuters.com/article/2015/03/07/us-eurozone-greece-ecb-idUSKBN0M309720150307" TargetMode="External"/><Relationship Id="rId1300" Type="http://schemas.openxmlformats.org/officeDocument/2006/relationships/hyperlink" Target="http://ift.tt/1Kb32Lr" TargetMode="External"/><Relationship Id="rId2631" Type="http://schemas.openxmlformats.org/officeDocument/2006/relationships/hyperlink" Target="http://www.reddit.com/r/Bitcoin/comments/2yaxwf/its_too_costly_for_greece_to_leave_euro_very/" TargetMode="External"/><Relationship Id="rId3117" Type="http://schemas.openxmlformats.org/officeDocument/2006/relationships/hyperlink" Target="http://www.reddit.com/r/Bitcoin/comments/2yh4gx/bitcoin_africa_conference/" TargetMode="External"/><Relationship Id="rId3116" Type="http://schemas.openxmlformats.org/officeDocument/2006/relationships/hyperlink" Target="http://bitcoinconference.co.za/" TargetMode="External"/><Relationship Id="rId3119" Type="http://schemas.openxmlformats.org/officeDocument/2006/relationships/hyperlink" Target="http://www.coindesk.com/bitcoin-social-network-zapchain-launches-micropayments-tool/" TargetMode="External"/><Relationship Id="rId3118" Type="http://schemas.openxmlformats.org/officeDocument/2006/relationships/hyperlink" Target="http://www.reddit.com/r/Bitcoin/comments/2yh43e/1_btc_reward_for_a_solution_to_recover_bitcoins/" TargetMode="External"/><Relationship Id="rId3111" Type="http://schemas.openxmlformats.org/officeDocument/2006/relationships/hyperlink" Target="http://www.reddit.com/r/Bitcoin/comments/2yh1qd/bitcoin_price_indexes/" TargetMode="External"/><Relationship Id="rId3110" Type="http://schemas.openxmlformats.org/officeDocument/2006/relationships/hyperlink" Target="http://bit-post.com/players/bitcoin-price-index-overview-4450" TargetMode="External"/><Relationship Id="rId3113" Type="http://schemas.openxmlformats.org/officeDocument/2006/relationships/hyperlink" Target="http://www.reddit.com/r/Bitcoin/comments/2yh1l0/cavirtex_selling_coin_9000_below_market_in_cad/" TargetMode="External"/><Relationship Id="rId3112" Type="http://schemas.openxmlformats.org/officeDocument/2006/relationships/hyperlink" Target="https://www.cavirtex.com/orderbook" TargetMode="External"/><Relationship Id="rId3115" Type="http://schemas.openxmlformats.org/officeDocument/2006/relationships/hyperlink" Target="http://www.reddit.com/r/Bitcoin/comments/2yh4tm/eli5_question_re_anonymizing_bitcoin/" TargetMode="External"/><Relationship Id="rId3114" Type="http://schemas.openxmlformats.org/officeDocument/2006/relationships/hyperlink" Target="http://www.reddit.com/r/Bitcoin/comments/2yh5sg/we_are_unlimited_cellular_and_we_are_now/" TargetMode="External"/><Relationship Id="rId3106" Type="http://schemas.openxmlformats.org/officeDocument/2006/relationships/hyperlink" Target="http://www.americanbanker.com/video/why-bitcoin-stinks-for-money-laundering-1073158-1.html" TargetMode="External"/><Relationship Id="rId3105" Type="http://schemas.openxmlformats.org/officeDocument/2006/relationships/hyperlink" Target="http://www.reddit.com/r/Bitcoin/comments/2yh358/anyone_mind_giving_me_a_link_to_the_us_marshals/" TargetMode="External"/><Relationship Id="rId3108" Type="http://schemas.openxmlformats.org/officeDocument/2006/relationships/hyperlink" Target="https://www.cbix.ca/trades" TargetMode="External"/><Relationship Id="rId3107" Type="http://schemas.openxmlformats.org/officeDocument/2006/relationships/hyperlink" Target="http://www.reddit.com/r/Bitcoin/comments/2yh23b/american_banker_why_bitcoin_stinks_for_money/" TargetMode="External"/><Relationship Id="rId3109" Type="http://schemas.openxmlformats.org/officeDocument/2006/relationships/hyperlink" Target="http://www.reddit.com/r/Bitcoin/comments/2yh1ro/canadian_coin_index/" TargetMode="External"/><Relationship Id="rId3100" Type="http://schemas.openxmlformats.org/officeDocument/2006/relationships/hyperlink" Target="http://www.reddit.com/r/Bitcoin/comments/2ygz60/2_factor_whats_that/" TargetMode="External"/><Relationship Id="rId3102" Type="http://schemas.openxmlformats.org/officeDocument/2006/relationships/hyperlink" Target="http://www.reddit.com/r/Bitcoin/comments/2ygyr3/bitcoin_foundations_development_focus_shows/" TargetMode="External"/><Relationship Id="rId3101" Type="http://schemas.openxmlformats.org/officeDocument/2006/relationships/hyperlink" Target="https://bitcoinmagazine.com/19538/bitcoin-foundations-development-focus-shows-results/" TargetMode="External"/><Relationship Id="rId3104" Type="http://schemas.openxmlformats.org/officeDocument/2006/relationships/hyperlink" Target="http://www.reddit.com/r/Bitcoin/comments/2yh3kx/rescue_op_ecb_kicks_off_quantitative_easing_bond/" TargetMode="External"/><Relationship Id="rId3103" Type="http://schemas.openxmlformats.org/officeDocument/2006/relationships/hyperlink" Target="http://youtu.be/9jaX9PlrP4U" TargetMode="External"/><Relationship Id="rId3139" Type="http://schemas.openxmlformats.org/officeDocument/2006/relationships/hyperlink" Target="http://i.imgur.com/37qABGA.jpg?1" TargetMode="External"/><Relationship Id="rId3138" Type="http://schemas.openxmlformats.org/officeDocument/2006/relationships/hyperlink" Target="http://www.reddit.com/r/Bitcoin/comments/2yhfwc/bitcoin_startups_aim_to_improve_africas/" TargetMode="External"/><Relationship Id="rId3131" Type="http://schemas.openxmlformats.org/officeDocument/2006/relationships/hyperlink" Target="http://imgjar.com/g/b2q1d4kppg" TargetMode="External"/><Relationship Id="rId3130" Type="http://schemas.openxmlformats.org/officeDocument/2006/relationships/hyperlink" Target="http://www.reddit.com/r/Bitcoin/comments/2yhazn/presentation_on_the_economics_of_safecoin_at_the/" TargetMode="External"/><Relationship Id="rId3133" Type="http://schemas.openxmlformats.org/officeDocument/2006/relationships/hyperlink" Target="http://www.btcfeed.net/news/utahs-bitcoin-bill-close-voted-law/" TargetMode="External"/><Relationship Id="rId3132" Type="http://schemas.openxmlformats.org/officeDocument/2006/relationships/hyperlink" Target="http://www.reddit.com/r/Bitcoin/comments/2yhdjc/its_awesome_to_see_my_sister_integrate_magic/" TargetMode="External"/><Relationship Id="rId3135" Type="http://schemas.openxmlformats.org/officeDocument/2006/relationships/hyperlink" Target="http://www.reddit.com/r/Bitcoin/comments/2yhbcv/brokerages_allowing_bitcoin_investment_trust_gbtc/" TargetMode="External"/><Relationship Id="rId3134" Type="http://schemas.openxmlformats.org/officeDocument/2006/relationships/hyperlink" Target="http://www.reddit.com/r/Bitcoin/comments/2yhbiv/utahs_bitcoin_bill_is_close_to_being_voted_into/" TargetMode="External"/><Relationship Id="rId3137" Type="http://schemas.openxmlformats.org/officeDocument/2006/relationships/hyperlink" Target="http://www.pcadvisor.co.uk/news/internet/3600985/bitcoin-startups-aim-to-improve-africas-cross-border-payments/" TargetMode="External"/><Relationship Id="rId3136" Type="http://schemas.openxmlformats.org/officeDocument/2006/relationships/hyperlink" Target="http://www.reddit.com/r/Bitcoin/comments/2yhb70/so_did_everyone_in_the_us_who_files_their_own/" TargetMode="External"/><Relationship Id="rId3128" Type="http://schemas.openxmlformats.org/officeDocument/2006/relationships/hyperlink" Target="http://www.reddit.com/r/Bitcoin/comments/2yh6gk/is_your_btc_wallet_signing_secure_use_this_python/" TargetMode="External"/><Relationship Id="rId3127" Type="http://schemas.openxmlformats.org/officeDocument/2006/relationships/hyperlink" Target="http://honeybadgerofmoney.com/2015/03/09/btc-address-python-check/" TargetMode="External"/><Relationship Id="rId3129" Type="http://schemas.openxmlformats.org/officeDocument/2006/relationships/hyperlink" Target="https://www.youtube.com/watch?v=YAi2ia94SNQ" TargetMode="External"/><Relationship Id="rId3120" Type="http://schemas.openxmlformats.org/officeDocument/2006/relationships/hyperlink" Target="http://www.reddit.com/r/Bitcoin/comments/2yh86z/bitcoin_social_network_zapchain_launches_onchain/" TargetMode="External"/><Relationship Id="rId3122" Type="http://schemas.openxmlformats.org/officeDocument/2006/relationships/hyperlink" Target="http://www.reddit.com/r/Bitcoin/comments/2yh7z5/blocknet_bitnation_and_horizon_form_an_agreement/" TargetMode="External"/><Relationship Id="rId3121" Type="http://schemas.openxmlformats.org/officeDocument/2006/relationships/hyperlink" Target="http://thecoinfront.com/blocknet-bitnation-and-horizon-form-an-agreement/" TargetMode="External"/><Relationship Id="rId3124" Type="http://schemas.openxmlformats.org/officeDocument/2006/relationships/hyperlink" Target="http://www.michalcander.pl/dziela/" TargetMode="External"/><Relationship Id="rId3123" Type="http://schemas.openxmlformats.org/officeDocument/2006/relationships/hyperlink" Target="http://www.reddit.com/r/Bitcoin/comments/2yh7rs/why_are_miners_going_to_accept_20mb_blocks_when/" TargetMode="External"/><Relationship Id="rId3126" Type="http://schemas.openxmlformats.org/officeDocument/2006/relationships/hyperlink" Target="http://www.reddit.com/r/Bitcoin/comments/2yh6z6/if_you_could_ask_the_senior_staff_of_bitwage_one/" TargetMode="External"/><Relationship Id="rId3125" Type="http://schemas.openxmlformats.org/officeDocument/2006/relationships/hyperlink" Target="http://www.reddit.com/r/Bitcoin/comments/2yh7fe/satoshi_nakamoto_iii_is_already_done/" TargetMode="External"/><Relationship Id="rId1378" Type="http://schemas.openxmlformats.org/officeDocument/2006/relationships/hyperlink" Target="http://ift.tt/1vXBJ0F" TargetMode="External"/><Relationship Id="rId1379" Type="http://schemas.openxmlformats.org/officeDocument/2006/relationships/hyperlink" Target="http://ift.tt/1NenwC1" TargetMode="External"/><Relationship Id="rId789" Type="http://schemas.openxmlformats.org/officeDocument/2006/relationships/hyperlink" Target="http://ift.tt/1K9ul8I" TargetMode="External"/><Relationship Id="rId788" Type="http://schemas.openxmlformats.org/officeDocument/2006/relationships/hyperlink" Target="http://ift.tt/1GcEoHc" TargetMode="External"/><Relationship Id="rId787" Type="http://schemas.openxmlformats.org/officeDocument/2006/relationships/hyperlink" Target="http://ift.tt/1Bzm0pr" TargetMode="External"/><Relationship Id="rId786" Type="http://schemas.openxmlformats.org/officeDocument/2006/relationships/hyperlink" Target="http://ift.tt/1Bzm0pm" TargetMode="External"/><Relationship Id="rId781" Type="http://schemas.openxmlformats.org/officeDocument/2006/relationships/hyperlink" Target="http://ift.tt/1DLlqEg" TargetMode="External"/><Relationship Id="rId1370" Type="http://schemas.openxmlformats.org/officeDocument/2006/relationships/hyperlink" Target="http://ift.tt/1wUtSMl" TargetMode="External"/><Relationship Id="rId780" Type="http://schemas.openxmlformats.org/officeDocument/2006/relationships/hyperlink" Target="http://ift.tt/1ALPQX4" TargetMode="External"/><Relationship Id="rId1371" Type="http://schemas.openxmlformats.org/officeDocument/2006/relationships/hyperlink" Target="http://ift.tt/1wTCFhD" TargetMode="External"/><Relationship Id="rId1372" Type="http://schemas.openxmlformats.org/officeDocument/2006/relationships/hyperlink" Target="http://ift.tt/18MggO4" TargetMode="External"/><Relationship Id="rId1373" Type="http://schemas.openxmlformats.org/officeDocument/2006/relationships/hyperlink" Target="http://ift.tt/1wUrXra" TargetMode="External"/><Relationship Id="rId785" Type="http://schemas.openxmlformats.org/officeDocument/2006/relationships/hyperlink" Target="http://ift.tt/1N9zUDb" TargetMode="External"/><Relationship Id="rId1374" Type="http://schemas.openxmlformats.org/officeDocument/2006/relationships/hyperlink" Target="http://ift.tt/1AY4OJE" TargetMode="External"/><Relationship Id="rId784" Type="http://schemas.openxmlformats.org/officeDocument/2006/relationships/hyperlink" Target="http://ift.tt/1DxJwQe" TargetMode="External"/><Relationship Id="rId1375" Type="http://schemas.openxmlformats.org/officeDocument/2006/relationships/hyperlink" Target="http://ift.tt/1wUrUM2" TargetMode="External"/><Relationship Id="rId783" Type="http://schemas.openxmlformats.org/officeDocument/2006/relationships/hyperlink" Target="http://ift.tt/1DLlq7e" TargetMode="External"/><Relationship Id="rId1376" Type="http://schemas.openxmlformats.org/officeDocument/2006/relationships/hyperlink" Target="http://ift.tt/1NenwBZ" TargetMode="External"/><Relationship Id="rId782" Type="http://schemas.openxmlformats.org/officeDocument/2006/relationships/hyperlink" Target="http://ift.tt/18Dv2Xs" TargetMode="External"/><Relationship Id="rId1377" Type="http://schemas.openxmlformats.org/officeDocument/2006/relationships/hyperlink" Target="http://ift.tt/1DJddxZ" TargetMode="External"/><Relationship Id="rId1367" Type="http://schemas.openxmlformats.org/officeDocument/2006/relationships/hyperlink" Target="http://ift.tt/1DS5aBj" TargetMode="External"/><Relationship Id="rId2698" Type="http://schemas.openxmlformats.org/officeDocument/2006/relationships/hyperlink" Target="https://coinreport.net/arrests-made-alleged-bitcoin-scam-hong-kong/" TargetMode="External"/><Relationship Id="rId1368" Type="http://schemas.openxmlformats.org/officeDocument/2006/relationships/hyperlink" Target="http://ift.tt/1NekBJn" TargetMode="External"/><Relationship Id="rId2699" Type="http://schemas.openxmlformats.org/officeDocument/2006/relationships/hyperlink" Target="http://www.reddit.com/r/Bitcoin/comments/2ybur1/coinreport_arrests_made_in_alleged_bitcoin_scam/" TargetMode="External"/><Relationship Id="rId1369" Type="http://schemas.openxmlformats.org/officeDocument/2006/relationships/hyperlink" Target="http://ift.tt/1AFs3U4" TargetMode="External"/><Relationship Id="rId778" Type="http://schemas.openxmlformats.org/officeDocument/2006/relationships/hyperlink" Target="http://ift.tt/1Axm0AM" TargetMode="External"/><Relationship Id="rId777" Type="http://schemas.openxmlformats.org/officeDocument/2006/relationships/hyperlink" Target="http://ift.tt/17LnRLV" TargetMode="External"/><Relationship Id="rId776" Type="http://schemas.openxmlformats.org/officeDocument/2006/relationships/hyperlink" Target="http://ift.tt/1zAePrw" TargetMode="External"/><Relationship Id="rId775" Type="http://schemas.openxmlformats.org/officeDocument/2006/relationships/hyperlink" Target="http://ift.tt/17LnTTN" TargetMode="External"/><Relationship Id="rId779" Type="http://schemas.openxmlformats.org/officeDocument/2006/relationships/hyperlink" Target="http://ift.tt/1Axm0AU" TargetMode="External"/><Relationship Id="rId770" Type="http://schemas.openxmlformats.org/officeDocument/2006/relationships/hyperlink" Target="http://ift.tt/1wLzXuy" TargetMode="External"/><Relationship Id="rId2690" Type="http://schemas.openxmlformats.org/officeDocument/2006/relationships/hyperlink" Target="http://cointelegraph.uk/news/113643/alpha-technology-may-be-facing-possible-fraud-investigation" TargetMode="External"/><Relationship Id="rId1360" Type="http://schemas.openxmlformats.org/officeDocument/2006/relationships/hyperlink" Target="http://ift.tt/1zWHZ5a" TargetMode="External"/><Relationship Id="rId2691" Type="http://schemas.openxmlformats.org/officeDocument/2006/relationships/hyperlink" Target="http://www.reddit.com/r/Bitcoin/comments/2ybr42/alpha_technology_may_be_facing_possible_fraud/" TargetMode="External"/><Relationship Id="rId1361" Type="http://schemas.openxmlformats.org/officeDocument/2006/relationships/hyperlink" Target="http://ift.tt/1zWHZ5c" TargetMode="External"/><Relationship Id="rId2692" Type="http://schemas.openxmlformats.org/officeDocument/2006/relationships/hyperlink" Target="http://www.reddit.com/r/Bitcoin/comments/2ybsmo/contacting_cryptsy/" TargetMode="External"/><Relationship Id="rId1362" Type="http://schemas.openxmlformats.org/officeDocument/2006/relationships/hyperlink" Target="http://ift.tt/1EeJEtc" TargetMode="External"/><Relationship Id="rId2693" Type="http://schemas.openxmlformats.org/officeDocument/2006/relationships/hyperlink" Target="https://play.google.com/store/apps/details?id=com.ninki.wallet&amp;hl=en" TargetMode="External"/><Relationship Id="rId774" Type="http://schemas.openxmlformats.org/officeDocument/2006/relationships/hyperlink" Target="http://ift.tt/1N9wpwE" TargetMode="External"/><Relationship Id="rId1363" Type="http://schemas.openxmlformats.org/officeDocument/2006/relationships/hyperlink" Target="http://ift.tt/1EeJGBi" TargetMode="External"/><Relationship Id="rId2694" Type="http://schemas.openxmlformats.org/officeDocument/2006/relationships/hyperlink" Target="http://www.reddit.com/r/Bitcoin/comments/2ybsha/ninki_wallet_for_android_now_on_google_play_sign/" TargetMode="External"/><Relationship Id="rId773" Type="http://schemas.openxmlformats.org/officeDocument/2006/relationships/hyperlink" Target="http://ift.tt/1N9ycBH" TargetMode="External"/><Relationship Id="rId1364" Type="http://schemas.openxmlformats.org/officeDocument/2006/relationships/hyperlink" Target="http://ift.tt/1EeJGl4" TargetMode="External"/><Relationship Id="rId2695" Type="http://schemas.openxmlformats.org/officeDocument/2006/relationships/hyperlink" Target="http://youtu.be/lIgjogLipvk?t=1h33m5s" TargetMode="External"/><Relationship Id="rId772" Type="http://schemas.openxmlformats.org/officeDocument/2006/relationships/hyperlink" Target="http://ift.tt/18FRhfq" TargetMode="External"/><Relationship Id="rId1365" Type="http://schemas.openxmlformats.org/officeDocument/2006/relationships/hyperlink" Target="http://ift.tt/1DHUm8a" TargetMode="External"/><Relationship Id="rId2696" Type="http://schemas.openxmlformats.org/officeDocument/2006/relationships/hyperlink" Target="http://www.reddit.com/r/Bitcoin/comments/2ybttd/mit_bitcoin_expo_do_we_think_chinese_markets_with/" TargetMode="External"/><Relationship Id="rId771" Type="http://schemas.openxmlformats.org/officeDocument/2006/relationships/hyperlink" Target="http://ift.tt/18FRf7c" TargetMode="External"/><Relationship Id="rId1366" Type="http://schemas.openxmlformats.org/officeDocument/2006/relationships/hyperlink" Target="http://ift.tt/1zWGZhp" TargetMode="External"/><Relationship Id="rId2697" Type="http://schemas.openxmlformats.org/officeDocument/2006/relationships/hyperlink" Target="http://www.reddit.com/r/Bitcoin/comments/2ybt00/whats_your_biggest_problem_with_bitcoin/" TargetMode="External"/><Relationship Id="rId1390" Type="http://schemas.openxmlformats.org/officeDocument/2006/relationships/hyperlink" Target="http://ift.tt/1zGMCz7" TargetMode="External"/><Relationship Id="rId1391" Type="http://schemas.openxmlformats.org/officeDocument/2006/relationships/hyperlink" Target="http://ift.tt/1zGM9wS" TargetMode="External"/><Relationship Id="rId1392" Type="http://schemas.openxmlformats.org/officeDocument/2006/relationships/hyperlink" Target="http://ift.tt/1Kg17Fe" TargetMode="External"/><Relationship Id="rId1393" Type="http://schemas.openxmlformats.org/officeDocument/2006/relationships/hyperlink" Target="http://ift.tt/1DJtYZX" TargetMode="External"/><Relationship Id="rId1394" Type="http://schemas.openxmlformats.org/officeDocument/2006/relationships/hyperlink" Target="http://ift.tt/17IPODZ" TargetMode="External"/><Relationship Id="rId1395" Type="http://schemas.openxmlformats.org/officeDocument/2006/relationships/hyperlink" Target="http://ift.tt/1BFttmV" TargetMode="External"/><Relationship Id="rId1396" Type="http://schemas.openxmlformats.org/officeDocument/2006/relationships/hyperlink" Target="http://ift.tt/1BFtqrf" TargetMode="External"/><Relationship Id="rId1397" Type="http://schemas.openxmlformats.org/officeDocument/2006/relationships/hyperlink" Target="http://ift.tt/1AYiUL0" TargetMode="External"/><Relationship Id="rId1398" Type="http://schemas.openxmlformats.org/officeDocument/2006/relationships/hyperlink" Target="http://ift.tt/1zWQf5e" TargetMode="External"/><Relationship Id="rId1399" Type="http://schemas.openxmlformats.org/officeDocument/2006/relationships/hyperlink" Target="http://ift.tt/1EigvvU" TargetMode="External"/><Relationship Id="rId1389" Type="http://schemas.openxmlformats.org/officeDocument/2006/relationships/hyperlink" Target="http://ift.tt/1DJdeln" TargetMode="External"/><Relationship Id="rId799" Type="http://schemas.openxmlformats.org/officeDocument/2006/relationships/hyperlink" Target="http://ift.tt/1Ebocnq" TargetMode="External"/><Relationship Id="rId798" Type="http://schemas.openxmlformats.org/officeDocument/2006/relationships/hyperlink" Target="http://ift.tt/1B3v8Rh" TargetMode="External"/><Relationship Id="rId797" Type="http://schemas.openxmlformats.org/officeDocument/2006/relationships/hyperlink" Target="http://ift.tt/1EH6FnD" TargetMode="External"/><Relationship Id="rId1380" Type="http://schemas.openxmlformats.org/officeDocument/2006/relationships/hyperlink" Target="http://ift.tt/1AQeENx" TargetMode="External"/><Relationship Id="rId792" Type="http://schemas.openxmlformats.org/officeDocument/2006/relationships/hyperlink" Target="http://ift.tt/1K9rLzM" TargetMode="External"/><Relationship Id="rId1381" Type="http://schemas.openxmlformats.org/officeDocument/2006/relationships/hyperlink" Target="http://ift.tt/1DJddOp" TargetMode="External"/><Relationship Id="rId791" Type="http://schemas.openxmlformats.org/officeDocument/2006/relationships/hyperlink" Target="http://ift.tt/1B3lzSC" TargetMode="External"/><Relationship Id="rId1382" Type="http://schemas.openxmlformats.org/officeDocument/2006/relationships/hyperlink" Target="http://ift.tt/1AAeHbv" TargetMode="External"/><Relationship Id="rId790" Type="http://schemas.openxmlformats.org/officeDocument/2006/relationships/hyperlink" Target="http://ift.tt/1DxWLR9" TargetMode="External"/><Relationship Id="rId1383" Type="http://schemas.openxmlformats.org/officeDocument/2006/relationships/hyperlink" Target="http://ift.tt/1NenxpA" TargetMode="External"/><Relationship Id="rId1384" Type="http://schemas.openxmlformats.org/officeDocument/2006/relationships/hyperlink" Target="http://ift.tt/1vTj5XB" TargetMode="External"/><Relationship Id="rId796" Type="http://schemas.openxmlformats.org/officeDocument/2006/relationships/hyperlink" Target="http://ift.tt/1Dy6RRZ" TargetMode="External"/><Relationship Id="rId1385" Type="http://schemas.openxmlformats.org/officeDocument/2006/relationships/hyperlink" Target="http://ift.tt/1DJdgKd" TargetMode="External"/><Relationship Id="rId795" Type="http://schemas.openxmlformats.org/officeDocument/2006/relationships/hyperlink" Target="http://ift.tt/1Dy6NSi" TargetMode="External"/><Relationship Id="rId1386" Type="http://schemas.openxmlformats.org/officeDocument/2006/relationships/hyperlink" Target="http://ift.tt/1AY4N8x" TargetMode="External"/><Relationship Id="rId794" Type="http://schemas.openxmlformats.org/officeDocument/2006/relationships/hyperlink" Target="http://ift.tt/1EGLpym" TargetMode="External"/><Relationship Id="rId1387" Type="http://schemas.openxmlformats.org/officeDocument/2006/relationships/hyperlink" Target="http://ift.tt/1NenxpE" TargetMode="External"/><Relationship Id="rId793" Type="http://schemas.openxmlformats.org/officeDocument/2006/relationships/hyperlink" Target="http://ift.tt/1K9rLzO" TargetMode="External"/><Relationship Id="rId1388" Type="http://schemas.openxmlformats.org/officeDocument/2006/relationships/hyperlink" Target="http://ift.tt/1zEOcS4" TargetMode="External"/><Relationship Id="rId3180" Type="http://schemas.openxmlformats.org/officeDocument/2006/relationships/hyperlink" Target="http://www.bitcoinaliens.com/" TargetMode="External"/><Relationship Id="rId3182" Type="http://schemas.openxmlformats.org/officeDocument/2006/relationships/hyperlink" Target="http://www.reddit.com/r/Bitcoin/comments/2yi0qf/give_thanks_to_the_buttcoiners/" TargetMode="External"/><Relationship Id="rId3181" Type="http://schemas.openxmlformats.org/officeDocument/2006/relationships/hyperlink" Target="http://www.reddit.com/r/Bitcoin/comments/2yi1n8/bitcoin_news/" TargetMode="External"/><Relationship Id="rId3184" Type="http://schemas.openxmlformats.org/officeDocument/2006/relationships/hyperlink" Target="http://www.reddit.com/r/Bitcoin/comments/395yej/bitcoin_gambling_guide_has_over_400_bitcoin/" TargetMode="External"/><Relationship Id="rId3183" Type="http://schemas.openxmlformats.org/officeDocument/2006/relationships/hyperlink" Target="http://bitcoinprbuzz.com/bitcoin-gambling-guide-pushes-ahead-with-over-400-bitcoin-gambling-platform-reviews/" TargetMode="External"/><Relationship Id="rId3185" Type="http://schemas.openxmlformats.org/officeDocument/2006/relationships/drawing" Target="../drawings/drawing1.xml"/><Relationship Id="rId3151" Type="http://schemas.openxmlformats.org/officeDocument/2006/relationships/hyperlink" Target="http://www.reddit.com/r/Bitcoin/comments/2yhpk6/the_church_of_the_flying_spaghetti_monster_should/" TargetMode="External"/><Relationship Id="rId3150" Type="http://schemas.openxmlformats.org/officeDocument/2006/relationships/hyperlink" Target="http://www.reddit.com/r/Bitcoin/comments/2yhpqz/looks_like_fidelity_is_ready_to_go_with_bitcoin/" TargetMode="External"/><Relationship Id="rId3153" Type="http://schemas.openxmlformats.org/officeDocument/2006/relationships/hyperlink" Target="http://www.reddit.com/r/Bitcoin/comments/2yhr1e/drifting_price_youtube_video/" TargetMode="External"/><Relationship Id="rId3152" Type="http://schemas.openxmlformats.org/officeDocument/2006/relationships/hyperlink" Target="https://www.youtube.com/watch?v=AphNZNeUiks" TargetMode="External"/><Relationship Id="rId3155" Type="http://schemas.openxmlformats.org/officeDocument/2006/relationships/hyperlink" Target="http://www.reddit.com/r/Bitcoin/comments/2yhpqz/looks_like_fidelity_is_ready_to_go_with_bitcoin/" TargetMode="External"/><Relationship Id="rId3154" Type="http://schemas.openxmlformats.org/officeDocument/2006/relationships/hyperlink" Target="http://i.imgur.com/RsRBHN6.png" TargetMode="External"/><Relationship Id="rId3157" Type="http://schemas.openxmlformats.org/officeDocument/2006/relationships/hyperlink" Target="http://www.reddit.com/r/Bitcoin/comments/2yhtxo/giveaway_the_best_faucet_of_the_world_claim_every/" TargetMode="External"/><Relationship Id="rId3156" Type="http://schemas.openxmlformats.org/officeDocument/2006/relationships/hyperlink" Target="https://cryptocointalk.com/topic/33080-giveaway-the-best-faucet-of-the-world-claim-every-5-minutes/" TargetMode="External"/><Relationship Id="rId3159" Type="http://schemas.openxmlformats.org/officeDocument/2006/relationships/hyperlink" Target="http://www.reddit.com/r/Bitcoin/comments/2yhsna/weve_got_another_big_win_on_satoshibet_ur_player/" TargetMode="External"/><Relationship Id="rId3158" Type="http://schemas.openxmlformats.org/officeDocument/2006/relationships/hyperlink" Target="https://blockchain.info/tx/769d8d45767becf691efef7b366a2ddcc708333ca26a0c9755bd7caa5c48dc13" TargetMode="External"/><Relationship Id="rId3149" Type="http://schemas.openxmlformats.org/officeDocument/2006/relationships/hyperlink" Target="http://i.imgur.com/RsRBHN6.png" TargetMode="External"/><Relationship Id="rId3140" Type="http://schemas.openxmlformats.org/officeDocument/2006/relationships/hyperlink" Target="http://www.reddit.com/r/Bitcoin/comments/2yheop/its_awesome_to_see_my_sister_integrate_magic/" TargetMode="External"/><Relationship Id="rId3142" Type="http://schemas.openxmlformats.org/officeDocument/2006/relationships/hyperlink" Target="http://www.reddit.com/r/Bitcoin/comments/2yhgyq/lets_say_everyone_pays_with_bitcoin_using_their/" TargetMode="External"/><Relationship Id="rId3141" Type="http://schemas.openxmlformats.org/officeDocument/2006/relationships/hyperlink" Target="http://www.reddit.com/r/Bitcoin/comments/2yhegv/bitcoin_supply_inflation_is_currently_10_but_in_5/" TargetMode="External"/><Relationship Id="rId3144" Type="http://schemas.openxmlformats.org/officeDocument/2006/relationships/hyperlink" Target="http://caanberry.com/betfair-strategy-build-trading-bank-little-risk/" TargetMode="External"/><Relationship Id="rId3143" Type="http://schemas.openxmlformats.org/officeDocument/2006/relationships/hyperlink" Target="http://www.reddit.com/r/Bitcoin/comments/2yhglc/im_back/" TargetMode="External"/><Relationship Id="rId3146" Type="http://schemas.openxmlformats.org/officeDocument/2006/relationships/hyperlink" Target="http://www.reddit.com/r/Bitcoin/comments/2yhliv/how_are_pictures_sent_through_the_blockchain/" TargetMode="External"/><Relationship Id="rId3145" Type="http://schemas.openxmlformats.org/officeDocument/2006/relationships/hyperlink" Target="http://www.reddit.com/r/Bitcoin/comments/2yhhy8/bitcoin_to_betfair_trading_its_all_the_same_build/" TargetMode="External"/><Relationship Id="rId3148" Type="http://schemas.openxmlformats.org/officeDocument/2006/relationships/hyperlink" Target="http://www.reddit.com/r/Bitcoin/comments/2yhl8f/bitmain_looks_to_make_bitcoin_cloud_mining/" TargetMode="External"/><Relationship Id="rId3147" Type="http://schemas.openxmlformats.org/officeDocument/2006/relationships/hyperlink" Target="http://www.miningpool.co.uk/bitmain-looks-make-bitcoin-cloud-mining-profitable/" TargetMode="External"/><Relationship Id="rId3171" Type="http://schemas.openxmlformats.org/officeDocument/2006/relationships/hyperlink" Target="http://www.lazytv.com/cryptocurrency-mavericks-how-to-alleviate-losses-resulting-from-bitcoin-price-declines/" TargetMode="External"/><Relationship Id="rId3170" Type="http://schemas.openxmlformats.org/officeDocument/2006/relationships/hyperlink" Target="http://www.reddit.com/r/Bitcoin/comments/2yi0gx/trying_to_commit_a_robbery_on_stolen_twitter/" TargetMode="External"/><Relationship Id="rId3173" Type="http://schemas.openxmlformats.org/officeDocument/2006/relationships/hyperlink" Target="http://www.reddit.com/r/Bitcoin/comments/2yhzzl/convincing_ebay_buyers_to_pay_via_btc_20_off/" TargetMode="External"/><Relationship Id="rId3172" Type="http://schemas.openxmlformats.org/officeDocument/2006/relationships/hyperlink" Target="http://www.reddit.com/r/Bitcoin/comments/2yi0fa/mavericks_of_crypto_hedging_vs_btc_losses/" TargetMode="External"/><Relationship Id="rId3175" Type="http://schemas.openxmlformats.org/officeDocument/2006/relationships/hyperlink" Target="http://imgur.com/S8Yp4tp" TargetMode="External"/><Relationship Id="rId3174" Type="http://schemas.openxmlformats.org/officeDocument/2006/relationships/hyperlink" Target="http://www.reddit.com/r/Bitcoin/comments/2yhz2y/replacements_for_coindl/" TargetMode="External"/><Relationship Id="rId3177" Type="http://schemas.openxmlformats.org/officeDocument/2006/relationships/hyperlink" Target="http://www.reddit.com/r/Bitcoin/comments/2yi2bd/should_hacking_bitcoin_be_illegal/" TargetMode="External"/><Relationship Id="rId3176" Type="http://schemas.openxmlformats.org/officeDocument/2006/relationships/hyperlink" Target="http://www.reddit.com/r/Bitcoin/comments/2yhyp9/bitocoin_day_approaches/" TargetMode="External"/><Relationship Id="rId3179" Type="http://schemas.openxmlformats.org/officeDocument/2006/relationships/hyperlink" Target="http://www.reddit.com/r/Bitcoin/comments/2yi22k/new_page_on_paypal_mentions_new_bitcoin/" TargetMode="External"/><Relationship Id="rId3178" Type="http://schemas.openxmlformats.org/officeDocument/2006/relationships/hyperlink" Target="http://i.imgur.com/A1iGvXI.jpg" TargetMode="External"/><Relationship Id="rId3160" Type="http://schemas.openxmlformats.org/officeDocument/2006/relationships/hyperlink" Target="http://youtu.be/96ULlHhia_Q" TargetMode="External"/><Relationship Id="rId3162" Type="http://schemas.openxmlformats.org/officeDocument/2006/relationships/hyperlink" Target="https://soundcloud.com/butt-coin/sets/buttcoin-voicemail" TargetMode="External"/><Relationship Id="rId3161" Type="http://schemas.openxmlformats.org/officeDocument/2006/relationships/hyperlink" Target="http://www.reddit.com/r/Bitcoin/comments/2yhsfv/mit_bitcoin_expo_day_2/" TargetMode="External"/><Relationship Id="rId3164" Type="http://schemas.openxmlformats.org/officeDocument/2006/relationships/hyperlink" Target="http://www.reddit.com/r/Bitcoin/comments/2yhulq/ok/" TargetMode="External"/><Relationship Id="rId3163" Type="http://schemas.openxmlformats.org/officeDocument/2006/relationships/hyperlink" Target="http://www.reddit.com/r/Bitcoin/comments/2yhwhr/the_buttcoin_hotline_voicemails_are_here_listen/" TargetMode="External"/><Relationship Id="rId3166" Type="http://schemas.openxmlformats.org/officeDocument/2006/relationships/hyperlink" Target="http://ww2.kqed.org/news/2015/03/09/you-need-to-earn-142000-dollars-to-buy-a-home-in-san-francisco" TargetMode="External"/><Relationship Id="rId3165" Type="http://schemas.openxmlformats.org/officeDocument/2006/relationships/hyperlink" Target="http://www.reddit.com/r/Bitcoin/comments/2yhy6e/electrum_wallet_file_question/" TargetMode="External"/><Relationship Id="rId3168" Type="http://schemas.openxmlformats.org/officeDocument/2006/relationships/hyperlink" Target="http://www.reddit.com/r/Bitcoin/comments/2yhxiu/need_20btc_to_start_venice_beach_sufi_ministry/" TargetMode="External"/><Relationship Id="rId3167" Type="http://schemas.openxmlformats.org/officeDocument/2006/relationships/hyperlink" Target="http://www.reddit.com/r/Bitcoin/comments/2yhy4y/14244833_what_you_need_to_earn_to_buy_a_home_in/" TargetMode="External"/><Relationship Id="rId3169" Type="http://schemas.openxmlformats.org/officeDocument/2006/relationships/hyperlink" Target="http://i.imgur.com/uxpU8HR.png" TargetMode="External"/><Relationship Id="rId2700" Type="http://schemas.openxmlformats.org/officeDocument/2006/relationships/hyperlink" Target="https://www.cryptocoinsnews.com/wall-street-shows-60-million-interest-bitcoin/" TargetMode="External"/><Relationship Id="rId2701" Type="http://schemas.openxmlformats.org/officeDocument/2006/relationships/hyperlink" Target="http://www.reddit.com/r/Bitcoin/comments/2ybuoo/wall_street_shows_60_million_interest_in_bitcoin/" TargetMode="External"/><Relationship Id="rId2702" Type="http://schemas.openxmlformats.org/officeDocument/2006/relationships/hyperlink" Target="http://www.etftrends.com/2015/03/the-enigma-that-is-bitcoin-contradictions-and-a-glimpse-of-what-might-be-possible/" TargetMode="External"/><Relationship Id="rId2703" Type="http://schemas.openxmlformats.org/officeDocument/2006/relationships/hyperlink" Target="http://www.reddit.com/r/Bitcoin/comments/2ybunc/the_enigma_that_is_bitcoin/" TargetMode="External"/><Relationship Id="rId2704" Type="http://schemas.openxmlformats.org/officeDocument/2006/relationships/hyperlink" Target="http://timesofindia.indiatimes.com/tech/tech-news/US-third-bitcoin-auction-spurs-more-demand-with-34-bids/articleshow/46483671.cms" TargetMode="External"/><Relationship Id="rId2705" Type="http://schemas.openxmlformats.org/officeDocument/2006/relationships/hyperlink" Target="http://www.reddit.com/r/Bitcoin/comments/2ybukn/us_third_bitcoin_auction_spurs_more_demand_with/" TargetMode="External"/><Relationship Id="rId2706" Type="http://schemas.openxmlformats.org/officeDocument/2006/relationships/hyperlink" Target="https://coinreport.net/arrests-made-alleged-bitcoin-scam-hong-kong/" TargetMode="External"/><Relationship Id="rId2707" Type="http://schemas.openxmlformats.org/officeDocument/2006/relationships/hyperlink" Target="http://www.reddit.com/r/Bitcoin/comments/2ybur1/coinreport_arrests_made_in_alleged_bitcoin_scam/" TargetMode="External"/><Relationship Id="rId2708" Type="http://schemas.openxmlformats.org/officeDocument/2006/relationships/hyperlink" Target="https://www.cryptocoinsnews.com/wall-street-shows-60-million-interest-bitcoin/" TargetMode="External"/><Relationship Id="rId2709" Type="http://schemas.openxmlformats.org/officeDocument/2006/relationships/hyperlink" Target="http://www.reddit.com/r/Bitcoin/comments/2ybuoo/wall_street_shows_60_million_interest_in_bitcoin/" TargetMode="External"/><Relationship Id="rId2720" Type="http://schemas.openxmlformats.org/officeDocument/2006/relationships/hyperlink" Target="http://www.coindesk.com/why-bitcoin-regulation-lags-where-its-needed-most/" TargetMode="External"/><Relationship Id="rId2721" Type="http://schemas.openxmlformats.org/officeDocument/2006/relationships/hyperlink" Target="http://www.reddit.com/r/Bitcoin/comments/2ybzv7/why_bitcoin_regulation_lags_where_its_needed_most/" TargetMode="External"/><Relationship Id="rId2722" Type="http://schemas.openxmlformats.org/officeDocument/2006/relationships/hyperlink" Target="http://cointelegraph.com/news/113644/governance-moves-forward-via-bitnation-blocknet-horizon-partnership" TargetMode="External"/><Relationship Id="rId2723" Type="http://schemas.openxmlformats.org/officeDocument/2006/relationships/hyperlink" Target="http://www.reddit.com/r/Bitcoin/comments/2ybzem/governance_20_moves_forward_via_bitnation/" TargetMode="External"/><Relationship Id="rId2724" Type="http://schemas.openxmlformats.org/officeDocument/2006/relationships/hyperlink" Target="http://www.reddit.com/r/Bitcoin/comments/2ybyxn/what_is_the_multibit_fee/" TargetMode="External"/><Relationship Id="rId2725" Type="http://schemas.openxmlformats.org/officeDocument/2006/relationships/hyperlink" Target="http://www.zerohedge.com/news/2015-03-07/north-korean-diplomat-caught-smuggling-27-kilos-or-17-million-gold" TargetMode="External"/><Relationship Id="rId2726" Type="http://schemas.openxmlformats.org/officeDocument/2006/relationships/hyperlink" Target="http://www.reddit.com/r/Bitcoin/comments/2yc18d/north_korean_diplomat_doesnt_use_bitcoin/" TargetMode="External"/><Relationship Id="rId2727" Type="http://schemas.openxmlformats.org/officeDocument/2006/relationships/hyperlink" Target="https://www.facebook.com/diademjewellery.co.uk" TargetMode="External"/><Relationship Id="rId2728" Type="http://schemas.openxmlformats.org/officeDocument/2006/relationships/hyperlink" Target="http://www.reddit.com/r/Bitcoin/comments/2yc0fi/diademjewellerycouk_offering_worldwide_delivery/" TargetMode="External"/><Relationship Id="rId2729" Type="http://schemas.openxmlformats.org/officeDocument/2006/relationships/hyperlink" Target="http://www.forbes.com/sites/nealegodfrey/2015/03/08/a-few-words-about-bitcoin-because-fiat-is-not-just-a-car/" TargetMode="External"/><Relationship Id="rId2710" Type="http://schemas.openxmlformats.org/officeDocument/2006/relationships/hyperlink" Target="http://www.etftrends.com/2015/03/the-enigma-that-is-bitcoin-contradictions-and-a-glimpse-of-what-might-be-possible/" TargetMode="External"/><Relationship Id="rId2711" Type="http://schemas.openxmlformats.org/officeDocument/2006/relationships/hyperlink" Target="http://www.reddit.com/r/Bitcoin/comments/2ybunc/the_enigma_that_is_bitcoin/" TargetMode="External"/><Relationship Id="rId2712" Type="http://schemas.openxmlformats.org/officeDocument/2006/relationships/hyperlink" Target="http://www.reddit.com/r/Bitcoin/comments/2ybxof/want_to_help_apnabit_to_spread_bitcoin_awareness/" TargetMode="External"/><Relationship Id="rId2713" Type="http://schemas.openxmlformats.org/officeDocument/2006/relationships/hyperlink" Target="http://gamblingwithbitcoins.com/bitcoin-revolution/" TargetMode="External"/><Relationship Id="rId2714" Type="http://schemas.openxmlformats.org/officeDocument/2006/relationships/hyperlink" Target="http://www.reddit.com/r/Bitcoin/comments/2ybxh6/bitcoin_revolution/" TargetMode="External"/><Relationship Id="rId2715" Type="http://schemas.openxmlformats.org/officeDocument/2006/relationships/hyperlink" Target="http://bit-post.com/market/bitcoin-friendly-juice-bar-in-amsterdam-sane-4430" TargetMode="External"/><Relationship Id="rId2716" Type="http://schemas.openxmlformats.org/officeDocument/2006/relationships/hyperlink" Target="http://www.reddit.com/r/Bitcoin/comments/2ybvub/bitcoinfriendly_juice_bar_in_amsterdam_sane/" TargetMode="External"/><Relationship Id="rId2717" Type="http://schemas.openxmlformats.org/officeDocument/2006/relationships/hyperlink" Target="http://www.reddit.com/r/Bitcoin/comments/2ybvu2/tax_time_it_is_a_nightmare_how_many_of_you_pay/" TargetMode="External"/><Relationship Id="rId2718" Type="http://schemas.openxmlformats.org/officeDocument/2006/relationships/hyperlink" Target="http://blogs.wsj.com/totalreturn/2015/03/06/apple-pay-sign-ups-get-tougher-as-banks-respond-to-fraud/" TargetMode="External"/><Relationship Id="rId2719" Type="http://schemas.openxmlformats.org/officeDocument/2006/relationships/hyperlink" Target="http://www.reddit.com/r/Bitcoin/comments/2ybyd9/apple_pay_signups_get_tougher_as_banks_respond_to/" TargetMode="External"/><Relationship Id="rId1455" Type="http://schemas.openxmlformats.org/officeDocument/2006/relationships/hyperlink" Target="http://ift.tt/1CuySi7" TargetMode="External"/><Relationship Id="rId2786" Type="http://schemas.openxmlformats.org/officeDocument/2006/relationships/hyperlink" Target="http://www.reddit.com/r/Bitcoin/comments/2ycsqy/idea_for_paintersartists_theoretically_if_you/" TargetMode="External"/><Relationship Id="rId1456" Type="http://schemas.openxmlformats.org/officeDocument/2006/relationships/hyperlink" Target="http://ift.tt/18NFifW" TargetMode="External"/><Relationship Id="rId2787" Type="http://schemas.openxmlformats.org/officeDocument/2006/relationships/hyperlink" Target="http://www.reddit.com/r/Bitcoin/comments/2ycr9a/please_dont_gamble_your_bitcoins/" TargetMode="External"/><Relationship Id="rId1457" Type="http://schemas.openxmlformats.org/officeDocument/2006/relationships/hyperlink" Target="http://ift.tt/1EggVmo" TargetMode="External"/><Relationship Id="rId2788" Type="http://schemas.openxmlformats.org/officeDocument/2006/relationships/hyperlink" Target="http://www.reddit.com/r/Bitcoin/comments/2ycr7d/what_wallet_to_use_for_a_talk_in_my_university/" TargetMode="External"/><Relationship Id="rId1458" Type="http://schemas.openxmlformats.org/officeDocument/2006/relationships/hyperlink" Target="http://ift.tt/1AZHGur" TargetMode="External"/><Relationship Id="rId2789" Type="http://schemas.openxmlformats.org/officeDocument/2006/relationships/hyperlink" Target="http://www.reddit.com/r/Bitcoin/comments/2ycr1a/best_bitcoin_exchange/" TargetMode="External"/><Relationship Id="rId1459" Type="http://schemas.openxmlformats.org/officeDocument/2006/relationships/hyperlink" Target="http://ift.tt/18NFn33" TargetMode="External"/><Relationship Id="rId629" Type="http://schemas.openxmlformats.org/officeDocument/2006/relationships/hyperlink" Target="http://ift.tt/1K81eCR" TargetMode="External"/><Relationship Id="rId624" Type="http://schemas.openxmlformats.org/officeDocument/2006/relationships/hyperlink" Target="http://ift.tt/1GbbWFK" TargetMode="External"/><Relationship Id="rId623" Type="http://schemas.openxmlformats.org/officeDocument/2006/relationships/hyperlink" Target="http://ift.tt/1DJW0XN" TargetMode="External"/><Relationship Id="rId622" Type="http://schemas.openxmlformats.org/officeDocument/2006/relationships/hyperlink" Target="http://ift.tt/1DJVYiB" TargetMode="External"/><Relationship Id="rId621" Type="http://schemas.openxmlformats.org/officeDocument/2006/relationships/hyperlink" Target="http://ift.tt/1E9l9O6" TargetMode="External"/><Relationship Id="rId628" Type="http://schemas.openxmlformats.org/officeDocument/2006/relationships/hyperlink" Target="http://ift.tt/1GbbWFR" TargetMode="External"/><Relationship Id="rId627" Type="http://schemas.openxmlformats.org/officeDocument/2006/relationships/hyperlink" Target="http://ift.tt/1avokTY" TargetMode="External"/><Relationship Id="rId626" Type="http://schemas.openxmlformats.org/officeDocument/2006/relationships/hyperlink" Target="http://ift.tt/17Kki8J" TargetMode="External"/><Relationship Id="rId625" Type="http://schemas.openxmlformats.org/officeDocument/2006/relationships/hyperlink" Target="http://ift.tt/1FNMwdR" TargetMode="External"/><Relationship Id="rId2780" Type="http://schemas.openxmlformats.org/officeDocument/2006/relationships/hyperlink" Target="http://www.reddit.com/r/Bitcoin/comments/2ycme7/why_the_f_isnt_teds_people_getting_andreas_to/" TargetMode="External"/><Relationship Id="rId1450" Type="http://schemas.openxmlformats.org/officeDocument/2006/relationships/hyperlink" Target="http://ift.tt/1DLzQlj" TargetMode="External"/><Relationship Id="rId2781" Type="http://schemas.openxmlformats.org/officeDocument/2006/relationships/hyperlink" Target="http://www.reddit.com/r/Bitcoin/comments/2ycly2/whats_the_logic_behind_there_being_a_greater/" TargetMode="External"/><Relationship Id="rId620" Type="http://schemas.openxmlformats.org/officeDocument/2006/relationships/hyperlink" Target="http://ift.tt/1DvqOJ3" TargetMode="External"/><Relationship Id="rId1451" Type="http://schemas.openxmlformats.org/officeDocument/2006/relationships/hyperlink" Target="http://ift.tt/1AZBdQ6" TargetMode="External"/><Relationship Id="rId2782" Type="http://schemas.openxmlformats.org/officeDocument/2006/relationships/hyperlink" Target="http://what-cha.com/categories/discover-taiwan.html" TargetMode="External"/><Relationship Id="rId1452" Type="http://schemas.openxmlformats.org/officeDocument/2006/relationships/hyperlink" Target="http://ift.tt/1M4J7JQ" TargetMode="External"/><Relationship Id="rId2783" Type="http://schemas.openxmlformats.org/officeDocument/2006/relationships/hyperlink" Target="http://www.reddit.com/r/Bitcoin/comments/2yclha/premium_tea_dealer_with_international_shipping/" TargetMode="External"/><Relationship Id="rId1453" Type="http://schemas.openxmlformats.org/officeDocument/2006/relationships/hyperlink" Target="http://ift.tt/1AGVt3W" TargetMode="External"/><Relationship Id="rId2784" Type="http://schemas.openxmlformats.org/officeDocument/2006/relationships/hyperlink" Target="https://www.youtube.com/watch?v=5rfea3JH3c0" TargetMode="External"/><Relationship Id="rId1454" Type="http://schemas.openxmlformats.org/officeDocument/2006/relationships/hyperlink" Target="https://vid.me/Lfkh" TargetMode="External"/><Relationship Id="rId2785" Type="http://schemas.openxmlformats.org/officeDocument/2006/relationships/hyperlink" Target="http://www.reddit.com/r/Bitcoin/comments/2ycphc/is_bitcoin_the_myspace_of_crypto/" TargetMode="External"/><Relationship Id="rId1444" Type="http://schemas.openxmlformats.org/officeDocument/2006/relationships/hyperlink" Target="http://ift.tt/1zHBB0y" TargetMode="External"/><Relationship Id="rId2775" Type="http://schemas.openxmlformats.org/officeDocument/2006/relationships/hyperlink" Target="https://freedom-to-tinker.com/blog/stevenag/threshold-signatures-for-bitcoin-wallets-are-finally-here/" TargetMode="External"/><Relationship Id="rId1445" Type="http://schemas.openxmlformats.org/officeDocument/2006/relationships/hyperlink" Target="http://ift.tt/1AZex2v" TargetMode="External"/><Relationship Id="rId2776" Type="http://schemas.openxmlformats.org/officeDocument/2006/relationships/hyperlink" Target="http://www.reddit.com/r/Bitcoin/comments/2ycfh4/threshold_signatures_for_bitcoin_wallets_are/" TargetMode="External"/><Relationship Id="rId1446" Type="http://schemas.openxmlformats.org/officeDocument/2006/relationships/hyperlink" Target="http://ift.tt/1AZggVt" TargetMode="External"/><Relationship Id="rId2777" Type="http://schemas.openxmlformats.org/officeDocument/2006/relationships/hyperlink" Target="https://thebrowserbank.com" TargetMode="External"/><Relationship Id="rId1447" Type="http://schemas.openxmlformats.org/officeDocument/2006/relationships/hyperlink" Target="http://ift.tt/1F80Rll" TargetMode="External"/><Relationship Id="rId2778" Type="http://schemas.openxmlformats.org/officeDocument/2006/relationships/hyperlink" Target="http://www.reddit.com/r/Bitcoin/comments/2ycfdw/thebrowserbank_new_secure_accessible_bitcoin/" TargetMode="External"/><Relationship Id="rId1448" Type="http://schemas.openxmlformats.org/officeDocument/2006/relationships/hyperlink" Target="http://ift.tt/1Efrxna" TargetMode="External"/><Relationship Id="rId2779" Type="http://schemas.openxmlformats.org/officeDocument/2006/relationships/hyperlink" Target="http://www.reddit.com/r/Bitcoin/comments/2ycmlx/why_in_the_hell_havent_teds_people_considered/" TargetMode="External"/><Relationship Id="rId1449" Type="http://schemas.openxmlformats.org/officeDocument/2006/relationships/hyperlink" Target="http://ift.tt/1EfrxDq" TargetMode="External"/><Relationship Id="rId619" Type="http://schemas.openxmlformats.org/officeDocument/2006/relationships/hyperlink" Target="http://ift.tt/1vSEpwx" TargetMode="External"/><Relationship Id="rId618" Type="http://schemas.openxmlformats.org/officeDocument/2006/relationships/hyperlink" Target="http://ift.tt/1GGPKRq" TargetMode="External"/><Relationship Id="rId613" Type="http://schemas.openxmlformats.org/officeDocument/2006/relationships/hyperlink" Target="http://ift.tt/1AvvnRE" TargetMode="External"/><Relationship Id="rId612" Type="http://schemas.openxmlformats.org/officeDocument/2006/relationships/hyperlink" Target="http://ift.tt/1AvvlZR" TargetMode="External"/><Relationship Id="rId611" Type="http://schemas.openxmlformats.org/officeDocument/2006/relationships/hyperlink" Target="http://ift.tt/1K7Dzm3" TargetMode="External"/><Relationship Id="rId610" Type="http://schemas.openxmlformats.org/officeDocument/2006/relationships/hyperlink" Target="http://ift.tt/1AOApNV" TargetMode="External"/><Relationship Id="rId617" Type="http://schemas.openxmlformats.org/officeDocument/2006/relationships/hyperlink" Target="http://ift.tt/1vSuYxc" TargetMode="External"/><Relationship Id="rId616" Type="http://schemas.openxmlformats.org/officeDocument/2006/relationships/hyperlink" Target="http://ift.tt/1Dv1z9V" TargetMode="External"/><Relationship Id="rId615" Type="http://schemas.openxmlformats.org/officeDocument/2006/relationships/hyperlink" Target="http://ift.tt/1E95Ogo" TargetMode="External"/><Relationship Id="rId614" Type="http://schemas.openxmlformats.org/officeDocument/2006/relationships/hyperlink" Target="http://ift.tt/1K7BCWJ" TargetMode="External"/><Relationship Id="rId2770" Type="http://schemas.openxmlformats.org/officeDocument/2006/relationships/hyperlink" Target="http://www.reddit.com/r/Bitcoin/comments/2ycb3x/buy_dying_light_ps4_dig_for_bitcoin_or_litecoin/" TargetMode="External"/><Relationship Id="rId1440" Type="http://schemas.openxmlformats.org/officeDocument/2006/relationships/hyperlink" Target="http://ift.tt/1zXdAUi" TargetMode="External"/><Relationship Id="rId2771" Type="http://schemas.openxmlformats.org/officeDocument/2006/relationships/hyperlink" Target="http://mrbear235.com/cryptoadresskeeper" TargetMode="External"/><Relationship Id="rId1441" Type="http://schemas.openxmlformats.org/officeDocument/2006/relationships/hyperlink" Target="http://ift.tt/1NbBRyX" TargetMode="External"/><Relationship Id="rId2772" Type="http://schemas.openxmlformats.org/officeDocument/2006/relationships/hyperlink" Target="http://www.reddit.com/r/Bitcoin/comments/2ycd7g/i_made_a_web_tool_that_lets_you_bookmark_your/" TargetMode="External"/><Relationship Id="rId1442" Type="http://schemas.openxmlformats.org/officeDocument/2006/relationships/hyperlink" Target="http://ift.tt/1AGyYfF" TargetMode="External"/><Relationship Id="rId2773" Type="http://schemas.openxmlformats.org/officeDocument/2006/relationships/hyperlink" Target="http://www.reddit.com/r/Bitcoin/comments/2ycc7z/where_can_we_have_the_slide_note_of_speaker_from/" TargetMode="External"/><Relationship Id="rId1443" Type="http://schemas.openxmlformats.org/officeDocument/2006/relationships/hyperlink" Target="http://ift.tt/1BG7tbE" TargetMode="External"/><Relationship Id="rId2774" Type="http://schemas.openxmlformats.org/officeDocument/2006/relationships/hyperlink" Target="http://www.reddit.com/r/Bitcoin/comments/2ycdvu/the_blockchain_and_its_timing_in_history/" TargetMode="External"/><Relationship Id="rId1477" Type="http://schemas.openxmlformats.org/officeDocument/2006/relationships/hyperlink" Target="http://ift.tt/1FVtp1t" TargetMode="External"/><Relationship Id="rId1478" Type="http://schemas.openxmlformats.org/officeDocument/2006/relationships/hyperlink" Target="http://ift.tt/1FVtr9s" TargetMode="External"/><Relationship Id="rId1479" Type="http://schemas.openxmlformats.org/officeDocument/2006/relationships/hyperlink" Target="http://ift.tt/1EjVGjv" TargetMode="External"/><Relationship Id="rId646" Type="http://schemas.openxmlformats.org/officeDocument/2006/relationships/hyperlink" Target="http://ift.tt/1GbqHZl" TargetMode="External"/><Relationship Id="rId645" Type="http://schemas.openxmlformats.org/officeDocument/2006/relationships/hyperlink" Target="http://ift.tt/1GHkIJ9" TargetMode="External"/><Relationship Id="rId644" Type="http://schemas.openxmlformats.org/officeDocument/2006/relationships/hyperlink" Target="http://ift.tt/1zzvoDZ" TargetMode="External"/><Relationship Id="rId643" Type="http://schemas.openxmlformats.org/officeDocument/2006/relationships/hyperlink" Target="http://ift.tt/1K6G4VF" TargetMode="External"/><Relationship Id="rId649" Type="http://schemas.openxmlformats.org/officeDocument/2006/relationships/hyperlink" Target="http://ift.tt/1zzvnzT" TargetMode="External"/><Relationship Id="rId648" Type="http://schemas.openxmlformats.org/officeDocument/2006/relationships/hyperlink" Target="http://ift.tt/1GbqIfz" TargetMode="External"/><Relationship Id="rId647" Type="http://schemas.openxmlformats.org/officeDocument/2006/relationships/hyperlink" Target="http://ift.tt/18EQN9t" TargetMode="External"/><Relationship Id="rId1470" Type="http://schemas.openxmlformats.org/officeDocument/2006/relationships/hyperlink" Target="http://ift.tt/18ggtYM" TargetMode="External"/><Relationship Id="rId1471" Type="http://schemas.openxmlformats.org/officeDocument/2006/relationships/hyperlink" Target="http://ift.tt/1DMqgi4" TargetMode="External"/><Relationship Id="rId1472" Type="http://schemas.openxmlformats.org/officeDocument/2006/relationships/hyperlink" Target="http://ift.tt/1CppSuA" TargetMode="External"/><Relationship Id="rId642" Type="http://schemas.openxmlformats.org/officeDocument/2006/relationships/hyperlink" Target="http://ift.tt/18EQNGj" TargetMode="External"/><Relationship Id="rId1473" Type="http://schemas.openxmlformats.org/officeDocument/2006/relationships/hyperlink" Target="http://ift.tt/1DMELCw" TargetMode="External"/><Relationship Id="rId641" Type="http://schemas.openxmlformats.org/officeDocument/2006/relationships/hyperlink" Target="http://ift.tt/1B18oBz" TargetMode="External"/><Relationship Id="rId1474" Type="http://schemas.openxmlformats.org/officeDocument/2006/relationships/hyperlink" Target="http://ift.tt/18iwwW7" TargetMode="External"/><Relationship Id="rId640" Type="http://schemas.openxmlformats.org/officeDocument/2006/relationships/hyperlink" Target="http://ift.tt/18EQNpQ" TargetMode="External"/><Relationship Id="rId1475" Type="http://schemas.openxmlformats.org/officeDocument/2006/relationships/hyperlink" Target="http://ift.tt/1DMELCB" TargetMode="External"/><Relationship Id="rId1476" Type="http://schemas.openxmlformats.org/officeDocument/2006/relationships/hyperlink" Target="http://ift.tt/1BCfK0c" TargetMode="External"/><Relationship Id="rId1466" Type="http://schemas.openxmlformats.org/officeDocument/2006/relationships/hyperlink" Target="http://ift.tt/1AZDn27" TargetMode="External"/><Relationship Id="rId2797" Type="http://schemas.openxmlformats.org/officeDocument/2006/relationships/hyperlink" Target="https://qtrial2015az1.az1.qualtrics.com/SE/?SID=SV_d5nWFxKgp6qTLcV" TargetMode="External"/><Relationship Id="rId1467" Type="http://schemas.openxmlformats.org/officeDocument/2006/relationships/hyperlink" Target="http://ift.tt/1DMt12W" TargetMode="External"/><Relationship Id="rId2798" Type="http://schemas.openxmlformats.org/officeDocument/2006/relationships/hyperlink" Target="http://www.reddit.com/r/Bitcoin/comments/2ycwl2/survey_academic_bitcoins_usage_and_satisfaction/" TargetMode="External"/><Relationship Id="rId1468" Type="http://schemas.openxmlformats.org/officeDocument/2006/relationships/hyperlink" Target="http://ift.tt/1KhDCf5" TargetMode="External"/><Relationship Id="rId2799" Type="http://schemas.openxmlformats.org/officeDocument/2006/relationships/hyperlink" Target="http://www.reddit.com/r/Bitcoin/comments/2ycwj4/if_cryptsy_mainly_sells_shitcoins_shouldnt_it/" TargetMode="External"/><Relationship Id="rId1469" Type="http://schemas.openxmlformats.org/officeDocument/2006/relationships/hyperlink" Target="http://ift.tt/1KhDEnc" TargetMode="External"/><Relationship Id="rId635" Type="http://schemas.openxmlformats.org/officeDocument/2006/relationships/hyperlink" Target="http://ift.tt/1E9x4vx" TargetMode="External"/><Relationship Id="rId634" Type="http://schemas.openxmlformats.org/officeDocument/2006/relationships/hyperlink" Target="http://ift.tt/1EafuWr" TargetMode="External"/><Relationship Id="rId633" Type="http://schemas.openxmlformats.org/officeDocument/2006/relationships/hyperlink" Target="http://ift.tt/1FNPor6" TargetMode="External"/><Relationship Id="rId632" Type="http://schemas.openxmlformats.org/officeDocument/2006/relationships/hyperlink" Target="http://ift.tt/1vT0jja" TargetMode="External"/><Relationship Id="rId639" Type="http://schemas.openxmlformats.org/officeDocument/2006/relationships/hyperlink" Target="http://ift.tt/1EFRWti" TargetMode="External"/><Relationship Id="rId638" Type="http://schemas.openxmlformats.org/officeDocument/2006/relationships/hyperlink" Target="http://ift.tt/1CiVGkM" TargetMode="External"/><Relationship Id="rId637" Type="http://schemas.openxmlformats.org/officeDocument/2006/relationships/hyperlink" Target="http://ift.tt/1Av656a" TargetMode="External"/><Relationship Id="rId636" Type="http://schemas.openxmlformats.org/officeDocument/2006/relationships/hyperlink" Target="http://ift.tt/1CiVGkG" TargetMode="External"/><Relationship Id="rId2790" Type="http://schemas.openxmlformats.org/officeDocument/2006/relationships/hyperlink" Target="https://airbitz.co/search?term=&amp;location=Current+Location" TargetMode="External"/><Relationship Id="rId1460" Type="http://schemas.openxmlformats.org/officeDocument/2006/relationships/hyperlink" Target="http://ift.tt/18NNYD4" TargetMode="External"/><Relationship Id="rId2791" Type="http://schemas.openxmlformats.org/officeDocument/2006/relationships/hyperlink" Target="http://www.reddit.com/r/Bitcoin/comments/2ycuwb/just_added_digitaltangible_to_a_new_bitcoin/" TargetMode="External"/><Relationship Id="rId1461" Type="http://schemas.openxmlformats.org/officeDocument/2006/relationships/hyperlink" Target="http://ift.tt/1M6rDhU" TargetMode="External"/><Relationship Id="rId2792" Type="http://schemas.openxmlformats.org/officeDocument/2006/relationships/hyperlink" Target="http://tpbit.blogspot.ca/2015/03/governments-do-your-job-give-us-unique.html" TargetMode="External"/><Relationship Id="rId631" Type="http://schemas.openxmlformats.org/officeDocument/2006/relationships/hyperlink" Target="http://ift.tt/1vT0jj4" TargetMode="External"/><Relationship Id="rId1462" Type="http://schemas.openxmlformats.org/officeDocument/2006/relationships/hyperlink" Target="http://ift.tt/1DHMGkw" TargetMode="External"/><Relationship Id="rId2793" Type="http://schemas.openxmlformats.org/officeDocument/2006/relationships/hyperlink" Target="http://www.reddit.com/r/Bitcoin/comments/2ycuqt/governments_do_your_job_give_us_unique_digital/" TargetMode="External"/><Relationship Id="rId630" Type="http://schemas.openxmlformats.org/officeDocument/2006/relationships/hyperlink" Target="http://ift.tt/1AOs3FT" TargetMode="External"/><Relationship Id="rId1463" Type="http://schemas.openxmlformats.org/officeDocument/2006/relationships/hyperlink" Target="http://ift.tt/1FVr5Yf" TargetMode="External"/><Relationship Id="rId2794" Type="http://schemas.openxmlformats.org/officeDocument/2006/relationships/hyperlink" Target="http://www.btcfeed.net/news/bitvc-bitcoin-futures-new-risk-management-system/" TargetMode="External"/><Relationship Id="rId1464" Type="http://schemas.openxmlformats.org/officeDocument/2006/relationships/hyperlink" Target="http://ift.tt/1DMuiXO" TargetMode="External"/><Relationship Id="rId2795" Type="http://schemas.openxmlformats.org/officeDocument/2006/relationships/hyperlink" Target="http://www.reddit.com/r/Bitcoin/comments/2ycu84/an_interview_with_chinas_bitvc_bitcoin_futures/" TargetMode="External"/><Relationship Id="rId1465" Type="http://schemas.openxmlformats.org/officeDocument/2006/relationships/hyperlink" Target="http://ift.tt/1DMugzc" TargetMode="External"/><Relationship Id="rId2796" Type="http://schemas.openxmlformats.org/officeDocument/2006/relationships/hyperlink" Target="http://www.reddit.com/r/Bitcoin/comments/2yctp0/cloud_mining_can_be_profitable/" TargetMode="External"/><Relationship Id="rId1411" Type="http://schemas.openxmlformats.org/officeDocument/2006/relationships/hyperlink" Target="http://ift.tt/1NeyYNU" TargetMode="External"/><Relationship Id="rId2742" Type="http://schemas.openxmlformats.org/officeDocument/2006/relationships/hyperlink" Target="http://www.reddit.com/r/Bitcoin/comments/2yc4yc/north_korean_official_caught_smuggling_millions/" TargetMode="External"/><Relationship Id="rId1412" Type="http://schemas.openxmlformats.org/officeDocument/2006/relationships/hyperlink" Target="http://ift.tt/1M5GiKk" TargetMode="External"/><Relationship Id="rId2743" Type="http://schemas.openxmlformats.org/officeDocument/2006/relationships/hyperlink" Target="http://bestbinaryoptionssignals.net/" TargetMode="External"/><Relationship Id="rId1413" Type="http://schemas.openxmlformats.org/officeDocument/2006/relationships/hyperlink" Target="http://ift.tt/1M5GiKm" TargetMode="External"/><Relationship Id="rId2744" Type="http://schemas.openxmlformats.org/officeDocument/2006/relationships/hyperlink" Target="http://www.reddit.com/r/Bitcoin/comments/2yc4xv/best_binary_options_signals_2015/" TargetMode="External"/><Relationship Id="rId1414" Type="http://schemas.openxmlformats.org/officeDocument/2006/relationships/hyperlink" Target="http://ift.tt/18MzfIw" TargetMode="External"/><Relationship Id="rId2745" Type="http://schemas.openxmlformats.org/officeDocument/2006/relationships/hyperlink" Target="http://www.reddit.com/r/Bitcoin/comments/2yc4n9/blockchain_could_be_used_to_make_stealing/" TargetMode="External"/><Relationship Id="rId1415" Type="http://schemas.openxmlformats.org/officeDocument/2006/relationships/hyperlink" Target="http://ift.tt/18MxWJp" TargetMode="External"/><Relationship Id="rId2746" Type="http://schemas.openxmlformats.org/officeDocument/2006/relationships/hyperlink" Target="http://www.reddit.com/r/Bitcoin/comments/2yc4io/dark_wallet_has_a_second_funding_round/" TargetMode="External"/><Relationship Id="rId1416" Type="http://schemas.openxmlformats.org/officeDocument/2006/relationships/hyperlink" Target="http://ift.tt/1AFMDU7" TargetMode="External"/><Relationship Id="rId2747" Type="http://schemas.openxmlformats.org/officeDocument/2006/relationships/hyperlink" Target="http://www.forbes.com/sites/nealegodfrey/2015/03/08/a-few-words-about-bitcoin-because-fiat-is-not-just-a-car/2/" TargetMode="External"/><Relationship Id="rId1417" Type="http://schemas.openxmlformats.org/officeDocument/2006/relationships/hyperlink" Target="http://ift.tt/1BFBNDg" TargetMode="External"/><Relationship Id="rId2748" Type="http://schemas.openxmlformats.org/officeDocument/2006/relationships/hyperlink" Target="http://www.reddit.com/r/Bitcoin/comments/2yc42p/a_few_words_about_bitcoin_because_fiat_is_not/" TargetMode="External"/><Relationship Id="rId1418" Type="http://schemas.openxmlformats.org/officeDocument/2006/relationships/hyperlink" Target="http://ift.tt/1DJWDxR" TargetMode="External"/><Relationship Id="rId2749" Type="http://schemas.openxmlformats.org/officeDocument/2006/relationships/hyperlink" Target="http://www.reddit.com/r/Bitcoin/comments/2yc3qc/the_paradox_is_that_bitcoin_can_only_overthrow/" TargetMode="External"/><Relationship Id="rId1419" Type="http://schemas.openxmlformats.org/officeDocument/2006/relationships/hyperlink" Target="http://ift.tt/1BFBNDi" TargetMode="External"/><Relationship Id="rId2740" Type="http://schemas.openxmlformats.org/officeDocument/2006/relationships/hyperlink" Target="http://www.reddit.com/r/Bitcoin/comments/2yc53z/mit_bitcoin_expo_live/" TargetMode="External"/><Relationship Id="rId1410" Type="http://schemas.openxmlformats.org/officeDocument/2006/relationships/hyperlink" Target="http://rtc.meteor.com/" TargetMode="External"/><Relationship Id="rId2741" Type="http://schemas.openxmlformats.org/officeDocument/2006/relationships/hyperlink" Target="http://www.zerohedge.com/news/2015-03-07/north-korean-diplomat-caught-smuggling-27-kilos-or-17-million-gold" TargetMode="External"/><Relationship Id="rId1400" Type="http://schemas.openxmlformats.org/officeDocument/2006/relationships/hyperlink" Target="http://ift.tt/1Eigx6R" TargetMode="External"/><Relationship Id="rId2731" Type="http://schemas.openxmlformats.org/officeDocument/2006/relationships/hyperlink" Target="http://www.reddit.com/r/Bitcoin/comments/2yc25c/how_can_i_sell_physical_silver_for_bitcoin/" TargetMode="External"/><Relationship Id="rId1401" Type="http://schemas.openxmlformats.org/officeDocument/2006/relationships/hyperlink" Target="http://ift.tt/1AYpcu5" TargetMode="External"/><Relationship Id="rId2732" Type="http://schemas.openxmlformats.org/officeDocument/2006/relationships/hyperlink" Target="https://www.youtube.com/watch?v=96ULlHhia_Q" TargetMode="External"/><Relationship Id="rId1402" Type="http://schemas.openxmlformats.org/officeDocument/2006/relationships/hyperlink" Target="http://ift.tt/1zGYCRc" TargetMode="External"/><Relationship Id="rId2733" Type="http://schemas.openxmlformats.org/officeDocument/2006/relationships/hyperlink" Target="http://www.reddit.com/r/Bitcoin/comments/2yc1ls/live_stream_mit_bitcoin_expo_day_2/" TargetMode="External"/><Relationship Id="rId1403" Type="http://schemas.openxmlformats.org/officeDocument/2006/relationships/hyperlink" Target="http://ift.tt/1zGYDoj" TargetMode="External"/><Relationship Id="rId2734" Type="http://schemas.openxmlformats.org/officeDocument/2006/relationships/hyperlink" Target="http://bitkupon.ru/us/?dear=This%20is%20your%20holiday!" TargetMode="External"/><Relationship Id="rId1404" Type="http://schemas.openxmlformats.org/officeDocument/2006/relationships/hyperlink" Target="http://ift.tt/1zGYEZn" TargetMode="External"/><Relationship Id="rId2735" Type="http://schemas.openxmlformats.org/officeDocument/2006/relationships/hyperlink" Target="http://www.reddit.com/r/Bitcoin/comments/2yc1it/universal_giftcard_for_womens_day_just_replace/" TargetMode="External"/><Relationship Id="rId1405" Type="http://schemas.openxmlformats.org/officeDocument/2006/relationships/hyperlink" Target="http://ift.tt/18Mvym3" TargetMode="External"/><Relationship Id="rId2736" Type="http://schemas.openxmlformats.org/officeDocument/2006/relationships/hyperlink" Target="http://www.reddit.com/r/Bitcoin/comments/2yc1fv/what_is_the_best_subreddit_to_ask_questions/" TargetMode="External"/><Relationship Id="rId1406" Type="http://schemas.openxmlformats.org/officeDocument/2006/relationships/hyperlink" Target="http://ift.tt/1M5Db4Y" TargetMode="External"/><Relationship Id="rId2737" Type="http://schemas.openxmlformats.org/officeDocument/2006/relationships/hyperlink" Target="https://www.youtube.com/watch?v=FN3FPDB8DBA" TargetMode="External"/><Relationship Id="rId1407" Type="http://schemas.openxmlformats.org/officeDocument/2006/relationships/hyperlink" Target="http://ift.tt/1M5DblA" TargetMode="External"/><Relationship Id="rId2738" Type="http://schemas.openxmlformats.org/officeDocument/2006/relationships/hyperlink" Target="http://www.reddit.com/r/Bitcoin/comments/2yc5nj/collection_of_memorable_quotes_from_andreas/" TargetMode="External"/><Relationship Id="rId1408" Type="http://schemas.openxmlformats.org/officeDocument/2006/relationships/hyperlink" Target="http://ift.tt/18Mvyma" TargetMode="External"/><Relationship Id="rId2739" Type="http://schemas.openxmlformats.org/officeDocument/2006/relationships/hyperlink" Target="https://www.youtube.com/watch?v=96ULlHhia_Q" TargetMode="External"/><Relationship Id="rId1409" Type="http://schemas.openxmlformats.org/officeDocument/2006/relationships/hyperlink" Target="http://ift.tt/1DSmxlA" TargetMode="External"/><Relationship Id="rId2730" Type="http://schemas.openxmlformats.org/officeDocument/2006/relationships/hyperlink" Target="http://www.reddit.com/r/Bitcoin/comments/2yc2ql/a_few_words_about_bitcoin_because_fiat_is_not/" TargetMode="External"/><Relationship Id="rId1433" Type="http://schemas.openxmlformats.org/officeDocument/2006/relationships/hyperlink" Target="http://ift.tt/1DKutmq" TargetMode="External"/><Relationship Id="rId2764" Type="http://schemas.openxmlformats.org/officeDocument/2006/relationships/hyperlink" Target="http://www.reddit.com/r/Bitcoin/comments/2yc9fl/bitcoin_coder_miner_trader_or_ideologue_there_is/" TargetMode="External"/><Relationship Id="rId1434" Type="http://schemas.openxmlformats.org/officeDocument/2006/relationships/hyperlink" Target="http://ift.tt/1FUteTW" TargetMode="External"/><Relationship Id="rId2765" Type="http://schemas.openxmlformats.org/officeDocument/2006/relationships/hyperlink" Target="http://www.followthecoin.com/mit-bitcoin-expo-day-two/" TargetMode="External"/><Relationship Id="rId1435" Type="http://schemas.openxmlformats.org/officeDocument/2006/relationships/hyperlink" Target="http://ift.tt/1BSadV1" TargetMode="External"/><Relationship Id="rId2766" Type="http://schemas.openxmlformats.org/officeDocument/2006/relationships/hyperlink" Target="http://www.reddit.com/r/Bitcoin/comments/2yc9as/day_2_of_the_mit_bitcoin_expo_began_with_a/" TargetMode="External"/><Relationship Id="rId1436" Type="http://schemas.openxmlformats.org/officeDocument/2006/relationships/hyperlink" Target="http://ift.tt/18jllwc" TargetMode="External"/><Relationship Id="rId2767" Type="http://schemas.openxmlformats.org/officeDocument/2006/relationships/hyperlink" Target="http://bitcoinist.net/block-verify-turns-bitcoin-life-saving-technology/" TargetMode="External"/><Relationship Id="rId1437" Type="http://schemas.openxmlformats.org/officeDocument/2006/relationships/hyperlink" Target="http://ift.tt/1F7KSUh" TargetMode="External"/><Relationship Id="rId2768" Type="http://schemas.openxmlformats.org/officeDocument/2006/relationships/hyperlink" Target="http://www.reddit.com/r/Bitcoin/comments/2yc8s4/block_verify_turns_bitcoin_into_a_lifesaving/" TargetMode="External"/><Relationship Id="rId1438" Type="http://schemas.openxmlformats.org/officeDocument/2006/relationships/hyperlink" Target="http://ift.tt/1DKTxd3" TargetMode="External"/><Relationship Id="rId2769" Type="http://schemas.openxmlformats.org/officeDocument/2006/relationships/hyperlink" Target="https://cryptothrift.com/auctions/video-games-digital-goods/dying-light-ps4-dig-3/" TargetMode="External"/><Relationship Id="rId1439" Type="http://schemas.openxmlformats.org/officeDocument/2006/relationships/hyperlink" Target="http://ift.tt/1zHpIYw" TargetMode="External"/><Relationship Id="rId609" Type="http://schemas.openxmlformats.org/officeDocument/2006/relationships/hyperlink" Target="http://ift.tt/1F0BL7K" TargetMode="External"/><Relationship Id="rId608" Type="http://schemas.openxmlformats.org/officeDocument/2006/relationships/hyperlink" Target="http://ift.tt/1F0C8Py" TargetMode="External"/><Relationship Id="rId607" Type="http://schemas.openxmlformats.org/officeDocument/2006/relationships/hyperlink" Target="http://ift.tt/1vSgMnL" TargetMode="External"/><Relationship Id="rId602" Type="http://schemas.openxmlformats.org/officeDocument/2006/relationships/hyperlink" Target="http://ift.tt/1Bx8fYp" TargetMode="External"/><Relationship Id="rId601" Type="http://schemas.openxmlformats.org/officeDocument/2006/relationships/hyperlink" Target="http://ift.tt/1wDohQd" TargetMode="External"/><Relationship Id="rId600" Type="http://schemas.openxmlformats.org/officeDocument/2006/relationships/hyperlink" Target="http://ift.tt/1DJvnlC" TargetMode="External"/><Relationship Id="rId606" Type="http://schemas.openxmlformats.org/officeDocument/2006/relationships/hyperlink" Target="http://ift.tt/1LWdtxQ" TargetMode="External"/><Relationship Id="rId605" Type="http://schemas.openxmlformats.org/officeDocument/2006/relationships/hyperlink" Target="http://ift.tt/1F0BNMS" TargetMode="External"/><Relationship Id="rId604" Type="http://schemas.openxmlformats.org/officeDocument/2006/relationships/hyperlink" Target="http://ift.tt/1vSgM7m" TargetMode="External"/><Relationship Id="rId603" Type="http://schemas.openxmlformats.org/officeDocument/2006/relationships/hyperlink" Target="http://ift.tt/1F0C6aw" TargetMode="External"/><Relationship Id="rId2760" Type="http://schemas.openxmlformats.org/officeDocument/2006/relationships/hyperlink" Target="http://www.reddit.com/r/Bitcoin/comments/2yc7b4/an_amazing_video_about_probability_of_two_people/" TargetMode="External"/><Relationship Id="rId1430" Type="http://schemas.openxmlformats.org/officeDocument/2006/relationships/hyperlink" Target="http://ift.tt/1AG2Vwi" TargetMode="External"/><Relationship Id="rId2761" Type="http://schemas.openxmlformats.org/officeDocument/2006/relationships/hyperlink" Target="http://www.reddit.com/r/Bitcoin/comments/2yc9xk/future_scenario/" TargetMode="External"/><Relationship Id="rId1431" Type="http://schemas.openxmlformats.org/officeDocument/2006/relationships/hyperlink" Target="http://ift.tt/18ML3dF" TargetMode="External"/><Relationship Id="rId2762" Type="http://schemas.openxmlformats.org/officeDocument/2006/relationships/hyperlink" Target="http://www.reddit.com/r/Bitcoin/comments/2yc9mt/ive_just_noticed_the_leading_european_voip/" TargetMode="External"/><Relationship Id="rId1432" Type="http://schemas.openxmlformats.org/officeDocument/2006/relationships/hyperlink" Target="http://ift.tt/1AYPQ6g" TargetMode="External"/><Relationship Id="rId2763" Type="http://schemas.openxmlformats.org/officeDocument/2006/relationships/hyperlink" Target="http://teespring.com/stores/bitcoin-wear" TargetMode="External"/><Relationship Id="rId1422" Type="http://schemas.openxmlformats.org/officeDocument/2006/relationships/hyperlink" Target="http://ift.tt/1AFQuRk" TargetMode="External"/><Relationship Id="rId2753" Type="http://schemas.openxmlformats.org/officeDocument/2006/relationships/hyperlink" Target="http://www.reddit.com/r/Bitcoin/comments/2yc6h4/a_new_simple_lightweight_and_open_source_wallet/" TargetMode="External"/><Relationship Id="rId1423" Type="http://schemas.openxmlformats.org/officeDocument/2006/relationships/hyperlink" Target="http://ift.tt/1leADbm" TargetMode="External"/><Relationship Id="rId2754" Type="http://schemas.openxmlformats.org/officeDocument/2006/relationships/hyperlink" Target="http://www.reddit.com/r/Bitcoin/comments/2yc6e7/someone_make_this_happen_cheap_small_eink_qr/" TargetMode="External"/><Relationship Id="rId1424" Type="http://schemas.openxmlformats.org/officeDocument/2006/relationships/hyperlink" Target="http://ift.tt/1FUk3Tr" TargetMode="External"/><Relationship Id="rId2755" Type="http://schemas.openxmlformats.org/officeDocument/2006/relationships/hyperlink" Target="http://hostthenpost.org/uploads/65d7e0cd31e7de9a403031fb33c1fe5a.jpg" TargetMode="External"/><Relationship Id="rId1425" Type="http://schemas.openxmlformats.org/officeDocument/2006/relationships/hyperlink" Target="http://ift.tt/1DKey7C" TargetMode="External"/><Relationship Id="rId2756" Type="http://schemas.openxmlformats.org/officeDocument/2006/relationships/hyperlink" Target="http://www.reddit.com/r/Bitcoin/comments/2yc632/yesterday_i_set_up_the_global_tribe_cafe_and/" TargetMode="External"/><Relationship Id="rId1426" Type="http://schemas.openxmlformats.org/officeDocument/2006/relationships/hyperlink" Target="http://ift.tt/1BS66IB" TargetMode="External"/><Relationship Id="rId2757" Type="http://schemas.openxmlformats.org/officeDocument/2006/relationships/hyperlink" Target="http://pallthayer.dyndns.org/harmoney/" TargetMode="External"/><Relationship Id="rId1427" Type="http://schemas.openxmlformats.org/officeDocument/2006/relationships/hyperlink" Target="http://ift.tt/1DKbkko" TargetMode="External"/><Relationship Id="rId2758" Type="http://schemas.openxmlformats.org/officeDocument/2006/relationships/hyperlink" Target="http://www.reddit.com/r/Bitcoin/comments/2yc5qx/more_bitcoin_art_harmoney_painting_with/" TargetMode="External"/><Relationship Id="rId1428" Type="http://schemas.openxmlformats.org/officeDocument/2006/relationships/hyperlink" Target="http://ift.tt/1GHGtZi" TargetMode="External"/><Relationship Id="rId2759" Type="http://schemas.openxmlformats.org/officeDocument/2006/relationships/hyperlink" Target="https://www.youtube.com/watch?v=ZloHVKk7DHk" TargetMode="External"/><Relationship Id="rId1429" Type="http://schemas.openxmlformats.org/officeDocument/2006/relationships/hyperlink" Target="http://ift.tt/1F7zcAQ" TargetMode="External"/><Relationship Id="rId2750" Type="http://schemas.openxmlformats.org/officeDocument/2006/relationships/hyperlink" Target="http://www.reddit.com/r/Bitcoin/comments/2yc3n9/my_full_node_is_running_strong/" TargetMode="External"/><Relationship Id="rId1420" Type="http://schemas.openxmlformats.org/officeDocument/2006/relationships/hyperlink" Target="http://ift.tt/1DSsFuc" TargetMode="External"/><Relationship Id="rId2751" Type="http://schemas.openxmlformats.org/officeDocument/2006/relationships/hyperlink" Target="http://www.reddit.com/r/Bitcoin/comments/2yc31h/any_updates_on_side_chains_i_think_big_business/" TargetMode="External"/><Relationship Id="rId1421" Type="http://schemas.openxmlformats.org/officeDocument/2006/relationships/hyperlink" Target="http://ift.tt/1KgpDGx" TargetMode="External"/><Relationship Id="rId2752" Type="http://schemas.openxmlformats.org/officeDocument/2006/relationships/hyperlink" Target="http://bws-client.bloggus.com.ar" TargetMode="External"/><Relationship Id="rId699" Type="http://schemas.openxmlformats.org/officeDocument/2006/relationships/hyperlink" Target="http://ift.tt/1vTHg8t" TargetMode="External"/><Relationship Id="rId698" Type="http://schemas.openxmlformats.org/officeDocument/2006/relationships/hyperlink" Target="http://ift.tt/1zA9IHE" TargetMode="External"/><Relationship Id="rId693" Type="http://schemas.openxmlformats.org/officeDocument/2006/relationships/hyperlink" Target="http://ift.tt/1CS0YDE" TargetMode="External"/><Relationship Id="rId692" Type="http://schemas.openxmlformats.org/officeDocument/2006/relationships/hyperlink" Target="http://ift.tt/1zA9GQ0" TargetMode="External"/><Relationship Id="rId691" Type="http://schemas.openxmlformats.org/officeDocument/2006/relationships/hyperlink" Target="http://ift.tt/18F689L" TargetMode="External"/><Relationship Id="rId690" Type="http://schemas.openxmlformats.org/officeDocument/2006/relationships/hyperlink" Target="http://ift.tt/18FaSwa" TargetMode="External"/><Relationship Id="rId697" Type="http://schemas.openxmlformats.org/officeDocument/2006/relationships/hyperlink" Target="http://ift.tt/1vTHg8n" TargetMode="External"/><Relationship Id="rId696" Type="http://schemas.openxmlformats.org/officeDocument/2006/relationships/hyperlink" Target="http://ift.tt/18FjAdS" TargetMode="External"/><Relationship Id="rId695" Type="http://schemas.openxmlformats.org/officeDocument/2006/relationships/hyperlink" Target="http://ift.tt/1FOgPAX" TargetMode="External"/><Relationship Id="rId694" Type="http://schemas.openxmlformats.org/officeDocument/2006/relationships/hyperlink" Target="http://ift.tt/18FjAdQ" TargetMode="External"/><Relationship Id="rId1499" Type="http://schemas.openxmlformats.org/officeDocument/2006/relationships/hyperlink" Target="http://ift.tt/18ONEUt" TargetMode="External"/><Relationship Id="rId668" Type="http://schemas.openxmlformats.org/officeDocument/2006/relationships/hyperlink" Target="http://ift.tt/1Dwdzry" TargetMode="External"/><Relationship Id="rId667" Type="http://schemas.openxmlformats.org/officeDocument/2006/relationships/hyperlink" Target="http://ift.tt/1DwdxzR" TargetMode="External"/><Relationship Id="rId666" Type="http://schemas.openxmlformats.org/officeDocument/2006/relationships/hyperlink" Target="http://ift.tt/1zzIyRp" TargetMode="External"/><Relationship Id="rId665" Type="http://schemas.openxmlformats.org/officeDocument/2006/relationships/hyperlink" Target="http://ift.tt/1AO4z3U" TargetMode="External"/><Relationship Id="rId669" Type="http://schemas.openxmlformats.org/officeDocument/2006/relationships/hyperlink" Target="http://ift.tt/1DwoXUc" TargetMode="External"/><Relationship Id="rId1490" Type="http://schemas.openxmlformats.org/officeDocument/2006/relationships/hyperlink" Target="http://ift.tt/1NfSgm6" TargetMode="External"/><Relationship Id="rId660" Type="http://schemas.openxmlformats.org/officeDocument/2006/relationships/hyperlink" Target="http://ift.tt/18gZ4z8" TargetMode="External"/><Relationship Id="rId1491" Type="http://schemas.openxmlformats.org/officeDocument/2006/relationships/hyperlink" Target="http://ift.tt/1GjCapA" TargetMode="External"/><Relationship Id="rId1492" Type="http://schemas.openxmlformats.org/officeDocument/2006/relationships/hyperlink" Target="http://ift.tt/1B0tC3I" TargetMode="External"/><Relationship Id="rId1493" Type="http://schemas.openxmlformats.org/officeDocument/2006/relationships/hyperlink" Target="http://ift.tt/1M56h2H" TargetMode="External"/><Relationship Id="rId1494" Type="http://schemas.openxmlformats.org/officeDocument/2006/relationships/hyperlink" Target="http://ift.tt/1B0r9Gs" TargetMode="External"/><Relationship Id="rId664" Type="http://schemas.openxmlformats.org/officeDocument/2006/relationships/hyperlink" Target="http://ift.tt/1wE5KmV" TargetMode="External"/><Relationship Id="rId1495" Type="http://schemas.openxmlformats.org/officeDocument/2006/relationships/hyperlink" Target="http://ift.tt/1M56hiZ" TargetMode="External"/><Relationship Id="rId663" Type="http://schemas.openxmlformats.org/officeDocument/2006/relationships/hyperlink" Target="http://ift.tt/1GbDWJv" TargetMode="External"/><Relationship Id="rId1496" Type="http://schemas.openxmlformats.org/officeDocument/2006/relationships/hyperlink" Target="http://ift.tt/1M56i6I" TargetMode="External"/><Relationship Id="rId662" Type="http://schemas.openxmlformats.org/officeDocument/2006/relationships/hyperlink" Target="http://ift.tt/1GbEwHc" TargetMode="External"/><Relationship Id="rId1497" Type="http://schemas.openxmlformats.org/officeDocument/2006/relationships/hyperlink" Target="http://ift.tt/1BHmolN" TargetMode="External"/><Relationship Id="rId661" Type="http://schemas.openxmlformats.org/officeDocument/2006/relationships/hyperlink" Target="http://ift.tt/18gZ4z9" TargetMode="External"/><Relationship Id="rId1498" Type="http://schemas.openxmlformats.org/officeDocument/2006/relationships/hyperlink" Target="http://ift.tt/1B6s2w0" TargetMode="External"/><Relationship Id="rId1488" Type="http://schemas.openxmlformats.org/officeDocument/2006/relationships/hyperlink" Target="http://ift.tt/1B08FWt" TargetMode="External"/><Relationship Id="rId1489" Type="http://schemas.openxmlformats.org/officeDocument/2006/relationships/hyperlink" Target="http://ift.tt/1zIt4KW" TargetMode="External"/><Relationship Id="rId657" Type="http://schemas.openxmlformats.org/officeDocument/2006/relationships/hyperlink" Target="http://ift.tt/1Cjg3hC" TargetMode="External"/><Relationship Id="rId656" Type="http://schemas.openxmlformats.org/officeDocument/2006/relationships/hyperlink" Target="http://ift.tt/1Awfme5" TargetMode="External"/><Relationship Id="rId655" Type="http://schemas.openxmlformats.org/officeDocument/2006/relationships/hyperlink" Target="http://ift.tt/18EXlES" TargetMode="External"/><Relationship Id="rId654" Type="http://schemas.openxmlformats.org/officeDocument/2006/relationships/hyperlink" Target="http://ift.tt/1vThZvc" TargetMode="External"/><Relationship Id="rId659" Type="http://schemas.openxmlformats.org/officeDocument/2006/relationships/hyperlink" Target="http://ift.tt/1Awfp9J" TargetMode="External"/><Relationship Id="rId658" Type="http://schemas.openxmlformats.org/officeDocument/2006/relationships/hyperlink" Target="http://ift.tt/1Cjg4lV" TargetMode="External"/><Relationship Id="rId1480" Type="http://schemas.openxmlformats.org/officeDocument/2006/relationships/hyperlink" Target="http://ift.tt/1DFIqSt" TargetMode="External"/><Relationship Id="rId1481" Type="http://schemas.openxmlformats.org/officeDocument/2006/relationships/hyperlink" Target="http://ift.tt/1FVsZrZ" TargetMode="External"/><Relationship Id="rId1482" Type="http://schemas.openxmlformats.org/officeDocument/2006/relationships/hyperlink" Target="http://ift.tt/1FVtr9u" TargetMode="External"/><Relationship Id="rId1483" Type="http://schemas.openxmlformats.org/officeDocument/2006/relationships/hyperlink" Target="http://ift.tt/1GjlU8e" TargetMode="External"/><Relationship Id="rId653" Type="http://schemas.openxmlformats.org/officeDocument/2006/relationships/hyperlink" Target="http://ift.tt/1vThZv6" TargetMode="External"/><Relationship Id="rId1484" Type="http://schemas.openxmlformats.org/officeDocument/2006/relationships/hyperlink" Target="http://ift.tt/1ADytDb" TargetMode="External"/><Relationship Id="rId652" Type="http://schemas.openxmlformats.org/officeDocument/2006/relationships/hyperlink" Target="http://ift.tt/1GHv0ZI" TargetMode="External"/><Relationship Id="rId1485" Type="http://schemas.openxmlformats.org/officeDocument/2006/relationships/hyperlink" Target="http://ift.tt/1B010rj" TargetMode="External"/><Relationship Id="rId651" Type="http://schemas.openxmlformats.org/officeDocument/2006/relationships/hyperlink" Target="http://ift.tt/1Aw7F7I" TargetMode="External"/><Relationship Id="rId1486" Type="http://schemas.openxmlformats.org/officeDocument/2006/relationships/hyperlink" Target="http://ift.tt/1w2racC" TargetMode="External"/><Relationship Id="rId650" Type="http://schemas.openxmlformats.org/officeDocument/2006/relationships/hyperlink" Target="http://ift.tt/1wskXl2" TargetMode="External"/><Relationship Id="rId1487" Type="http://schemas.openxmlformats.org/officeDocument/2006/relationships/hyperlink" Target="http://ift.tt/1M6BMet" TargetMode="External"/><Relationship Id="rId689" Type="http://schemas.openxmlformats.org/officeDocument/2006/relationships/hyperlink" Target="http://ift.tt/1DvIgx9" TargetMode="External"/><Relationship Id="rId688" Type="http://schemas.openxmlformats.org/officeDocument/2006/relationships/hyperlink" Target="http://ift.tt/1zzWvi5" TargetMode="External"/><Relationship Id="rId687" Type="http://schemas.openxmlformats.org/officeDocument/2006/relationships/hyperlink" Target="http://ift.tt/18FaQEJ" TargetMode="External"/><Relationship Id="rId682" Type="http://schemas.openxmlformats.org/officeDocument/2006/relationships/hyperlink" Target="http://ift.tt/1APT6R7" TargetMode="External"/><Relationship Id="rId681" Type="http://schemas.openxmlformats.org/officeDocument/2006/relationships/hyperlink" Target="http://ift.tt/1zzYva9" TargetMode="External"/><Relationship Id="rId680" Type="http://schemas.openxmlformats.org/officeDocument/2006/relationships/hyperlink" Target="http://ift.tt/1DwzdMg" TargetMode="External"/><Relationship Id="rId686" Type="http://schemas.openxmlformats.org/officeDocument/2006/relationships/hyperlink" Target="http://ift.tt/1zzWvi1" TargetMode="External"/><Relationship Id="rId685" Type="http://schemas.openxmlformats.org/officeDocument/2006/relationships/hyperlink" Target="http://ift.tt/18FaQEF" TargetMode="External"/><Relationship Id="rId684" Type="http://schemas.openxmlformats.org/officeDocument/2006/relationships/hyperlink" Target="http://ift.tt/1zzWsCT" TargetMode="External"/><Relationship Id="rId683" Type="http://schemas.openxmlformats.org/officeDocument/2006/relationships/hyperlink" Target="http://ift.tt/1BynL6c" TargetMode="External"/><Relationship Id="rId679" Type="http://schemas.openxmlformats.org/officeDocument/2006/relationships/hyperlink" Target="http://ift.tt/17KMFU2" TargetMode="External"/><Relationship Id="rId678" Type="http://schemas.openxmlformats.org/officeDocument/2006/relationships/hyperlink" Target="http://ift.tt/17KMFU1" TargetMode="External"/><Relationship Id="rId677" Type="http://schemas.openxmlformats.org/officeDocument/2006/relationships/hyperlink" Target="http://ift.tt/1GbRdBE" TargetMode="External"/><Relationship Id="rId676" Type="http://schemas.openxmlformats.org/officeDocument/2006/relationships/hyperlink" Target="http://ift.tt/1GbRdBC" TargetMode="External"/><Relationship Id="rId671" Type="http://schemas.openxmlformats.org/officeDocument/2006/relationships/hyperlink" Target="http://ift.tt/1APO7zZ" TargetMode="External"/><Relationship Id="rId670" Type="http://schemas.openxmlformats.org/officeDocument/2006/relationships/hyperlink" Target="http://ift.tt/1DKwwJK" TargetMode="External"/><Relationship Id="rId675" Type="http://schemas.openxmlformats.org/officeDocument/2006/relationships/hyperlink" Target="http://ift.tt/1DwkYqL" TargetMode="External"/><Relationship Id="rId674" Type="http://schemas.openxmlformats.org/officeDocument/2006/relationships/hyperlink" Target="http://ift.tt/1K8vihN" TargetMode="External"/><Relationship Id="rId673" Type="http://schemas.openxmlformats.org/officeDocument/2006/relationships/hyperlink" Target="http://ift.tt/1DwkYar" TargetMode="External"/><Relationship Id="rId672" Type="http://schemas.openxmlformats.org/officeDocument/2006/relationships/hyperlink" Target="http://ift.tt/1K8vihJ" TargetMode="External"/><Relationship Id="rId190" Type="http://schemas.openxmlformats.org/officeDocument/2006/relationships/hyperlink" Target="http://ift.tt/1AGcTm0" TargetMode="External"/><Relationship Id="rId194" Type="http://schemas.openxmlformats.org/officeDocument/2006/relationships/hyperlink" Target="http://ift.tt/1DmEIgG" TargetMode="External"/><Relationship Id="rId193" Type="http://schemas.openxmlformats.org/officeDocument/2006/relationships/hyperlink" Target="http://ift.tt/1K0uv2e" TargetMode="External"/><Relationship Id="rId192" Type="http://schemas.openxmlformats.org/officeDocument/2006/relationships/hyperlink" Target="http://ift.tt/1K0uv2b" TargetMode="External"/><Relationship Id="rId191" Type="http://schemas.openxmlformats.org/officeDocument/2006/relationships/hyperlink" Target="http://ift.tt/1LXlylT" TargetMode="External"/><Relationship Id="rId187" Type="http://schemas.openxmlformats.org/officeDocument/2006/relationships/hyperlink" Target="http://coinxerox.com/" TargetMode="External"/><Relationship Id="rId186" Type="http://schemas.openxmlformats.org/officeDocument/2006/relationships/hyperlink" Target="http://ift.tt/1Ao1IcO" TargetMode="External"/><Relationship Id="rId185" Type="http://schemas.openxmlformats.org/officeDocument/2006/relationships/hyperlink" Target="http://ift.tt/1Ao1Fh7" TargetMode="External"/><Relationship Id="rId184" Type="http://schemas.openxmlformats.org/officeDocument/2006/relationships/hyperlink" Target="http://ift.tt/1Ao1Hpv" TargetMode="External"/><Relationship Id="rId189" Type="http://schemas.openxmlformats.org/officeDocument/2006/relationships/hyperlink" Target="http://ift.tt/1E358Yl" TargetMode="External"/><Relationship Id="rId188" Type="http://schemas.openxmlformats.org/officeDocument/2006/relationships/hyperlink" Target="http://ift.tt/1E35azv" TargetMode="External"/><Relationship Id="rId183" Type="http://schemas.openxmlformats.org/officeDocument/2006/relationships/hyperlink" Target="http://ift.tt/1C9NV0q" TargetMode="External"/><Relationship Id="rId182" Type="http://schemas.openxmlformats.org/officeDocument/2006/relationships/hyperlink" Target="http://ift.tt/1C9NV0n" TargetMode="External"/><Relationship Id="rId181" Type="http://schemas.openxmlformats.org/officeDocument/2006/relationships/hyperlink" Target="http://ift.tt/1wyTYEJ" TargetMode="External"/><Relationship Id="rId180" Type="http://schemas.openxmlformats.org/officeDocument/2006/relationships/hyperlink" Target="http://ift.tt/1zryR7i" TargetMode="External"/><Relationship Id="rId176" Type="http://schemas.openxmlformats.org/officeDocument/2006/relationships/hyperlink" Target="http://ift.tt/1EA3Jt2" TargetMode="External"/><Relationship Id="rId175" Type="http://schemas.openxmlformats.org/officeDocument/2006/relationships/hyperlink" Target="http://ift.tt/1AG8bF2" TargetMode="External"/><Relationship Id="rId174" Type="http://schemas.openxmlformats.org/officeDocument/2006/relationships/hyperlink" Target="http://ift.tt/1E2Yhyi" TargetMode="External"/><Relationship Id="rId173" Type="http://schemas.openxmlformats.org/officeDocument/2006/relationships/hyperlink" Target="http://ift.tt/1E2Yhyc" TargetMode="External"/><Relationship Id="rId179" Type="http://schemas.openxmlformats.org/officeDocument/2006/relationships/hyperlink" Target="http://ift.tt/1Asc0xe" TargetMode="External"/><Relationship Id="rId178" Type="http://schemas.openxmlformats.org/officeDocument/2006/relationships/hyperlink" Target="http://ift.tt/1G3VIy6" TargetMode="External"/><Relationship Id="rId177" Type="http://schemas.openxmlformats.org/officeDocument/2006/relationships/hyperlink" Target="http://ift.tt/1zryQQU" TargetMode="External"/><Relationship Id="rId198" Type="http://schemas.openxmlformats.org/officeDocument/2006/relationships/hyperlink" Target="http://ift.tt/1EWul5l" TargetMode="External"/><Relationship Id="rId197" Type="http://schemas.openxmlformats.org/officeDocument/2006/relationships/hyperlink" Target="http://ift.tt/1EWuiGG" TargetMode="External"/><Relationship Id="rId196" Type="http://schemas.openxmlformats.org/officeDocument/2006/relationships/hyperlink" Target="http://ift.tt/1EWufuL" TargetMode="External"/><Relationship Id="rId195" Type="http://schemas.openxmlformats.org/officeDocument/2006/relationships/hyperlink" Target="http://ift.tt/1AmHO1R" TargetMode="External"/><Relationship Id="rId199" Type="http://schemas.openxmlformats.org/officeDocument/2006/relationships/hyperlink" Target="http://ift.tt/1zNGSoe" TargetMode="External"/><Relationship Id="rId150" Type="http://schemas.openxmlformats.org/officeDocument/2006/relationships/hyperlink" Target="http://ift.tt/1aCgJmA" TargetMode="External"/><Relationship Id="rId149" Type="http://schemas.openxmlformats.org/officeDocument/2006/relationships/hyperlink" Target="http://ift.tt/1JZMqWN" TargetMode="External"/><Relationship Id="rId148" Type="http://schemas.openxmlformats.org/officeDocument/2006/relationships/hyperlink" Target="http://ift.tt/1LWK8Ds" TargetMode="External"/><Relationship Id="rId143" Type="http://schemas.openxmlformats.org/officeDocument/2006/relationships/hyperlink" Target="http://ift.tt/11O875V" TargetMode="External"/><Relationship Id="rId142" Type="http://schemas.openxmlformats.org/officeDocument/2006/relationships/hyperlink" Target="http://ift.tt/1LWNaYl" TargetMode="External"/><Relationship Id="rId141" Type="http://schemas.openxmlformats.org/officeDocument/2006/relationships/hyperlink" Target="http://ift.tt/1LWNaYp" TargetMode="External"/><Relationship Id="rId140" Type="http://schemas.openxmlformats.org/officeDocument/2006/relationships/hyperlink" Target="http://ift.tt/1aCmHnx" TargetMode="External"/><Relationship Id="rId147" Type="http://schemas.openxmlformats.org/officeDocument/2006/relationships/hyperlink" Target="http://ift.tt/1wydRf3" TargetMode="External"/><Relationship Id="rId146" Type="http://schemas.openxmlformats.org/officeDocument/2006/relationships/hyperlink" Target="http://ift.tt/1AFFqs7" TargetMode="External"/><Relationship Id="rId145" Type="http://schemas.openxmlformats.org/officeDocument/2006/relationships/hyperlink" Target="http://ift.tt/1wydSiV" TargetMode="External"/><Relationship Id="rId144" Type="http://schemas.openxmlformats.org/officeDocument/2006/relationships/hyperlink" Target="http://ift.tt/1zqZmtK" TargetMode="External"/><Relationship Id="rId139" Type="http://schemas.openxmlformats.org/officeDocument/2006/relationships/hyperlink" Target="http://ift.tt/1Anj5KT" TargetMode="External"/><Relationship Id="rId138" Type="http://schemas.openxmlformats.org/officeDocument/2006/relationships/hyperlink" Target="http://ift.tt/1DDHJeX" TargetMode="External"/><Relationship Id="rId137" Type="http://schemas.openxmlformats.org/officeDocument/2006/relationships/hyperlink" Target="http://ift.tt/1aCgJmA" TargetMode="External"/><Relationship Id="rId132" Type="http://schemas.openxmlformats.org/officeDocument/2006/relationships/hyperlink" Target="http://ift.tt/1G3km1Z" TargetMode="External"/><Relationship Id="rId131" Type="http://schemas.openxmlformats.org/officeDocument/2006/relationships/hyperlink" Target="http://ift.tt/1aARGQR" TargetMode="External"/><Relationship Id="rId130" Type="http://schemas.openxmlformats.org/officeDocument/2006/relationships/hyperlink" Target="http://ift.tt/1wxPyxH" TargetMode="External"/><Relationship Id="rId136" Type="http://schemas.openxmlformats.org/officeDocument/2006/relationships/hyperlink" Target="http://ift.tt/1N2Q6pK" TargetMode="External"/><Relationship Id="rId135" Type="http://schemas.openxmlformats.org/officeDocument/2006/relationships/hyperlink" Target="http://ift.tt/1Anf4Gg" TargetMode="External"/><Relationship Id="rId134" Type="http://schemas.openxmlformats.org/officeDocument/2006/relationships/hyperlink" Target="http://ift.tt/1N2Q4hR" TargetMode="External"/><Relationship Id="rId133" Type="http://schemas.openxmlformats.org/officeDocument/2006/relationships/hyperlink" Target="http://ift.tt/1Anf6hj" TargetMode="External"/><Relationship Id="rId172" Type="http://schemas.openxmlformats.org/officeDocument/2006/relationships/hyperlink" Target="http://ift.tt/1vKCUQV" TargetMode="External"/><Relationship Id="rId171" Type="http://schemas.openxmlformats.org/officeDocument/2006/relationships/hyperlink" Target="http://ift.tt/1K0dhlz" TargetMode="External"/><Relationship Id="rId170" Type="http://schemas.openxmlformats.org/officeDocument/2006/relationships/hyperlink" Target="http://ift.tt/1zOcg63" TargetMode="External"/><Relationship Id="rId165" Type="http://schemas.openxmlformats.org/officeDocument/2006/relationships/hyperlink" Target="http://ift.tt/1wxLMu1" TargetMode="External"/><Relationship Id="rId164" Type="http://schemas.openxmlformats.org/officeDocument/2006/relationships/hyperlink" Target="http://ift.tt/1DDUsyg" TargetMode="External"/><Relationship Id="rId163" Type="http://schemas.openxmlformats.org/officeDocument/2006/relationships/hyperlink" Target="http://ift.tt/1G3MIJf" TargetMode="External"/><Relationship Id="rId162" Type="http://schemas.openxmlformats.org/officeDocument/2006/relationships/hyperlink" Target="http://ift.tt/1zrm5Ww" TargetMode="External"/><Relationship Id="rId169" Type="http://schemas.openxmlformats.org/officeDocument/2006/relationships/hyperlink" Target="http://ift.tt/14Ka6v2" TargetMode="External"/><Relationship Id="rId168" Type="http://schemas.openxmlformats.org/officeDocument/2006/relationships/hyperlink" Target="http://ift.tt/1G3LZIi" TargetMode="External"/><Relationship Id="rId167" Type="http://schemas.openxmlformats.org/officeDocument/2006/relationships/hyperlink" Target="http://ift.tt/1wxLLpY" TargetMode="External"/><Relationship Id="rId166" Type="http://schemas.openxmlformats.org/officeDocument/2006/relationships/hyperlink" Target="http://ift.tt/1wxLMKj" TargetMode="External"/><Relationship Id="rId161" Type="http://schemas.openxmlformats.org/officeDocument/2006/relationships/hyperlink" Target="http://ift.tt/1N37Wcr" TargetMode="External"/><Relationship Id="rId160" Type="http://schemas.openxmlformats.org/officeDocument/2006/relationships/hyperlink" Target="http://ift.tt/1N37YAR" TargetMode="External"/><Relationship Id="rId159" Type="http://schemas.openxmlformats.org/officeDocument/2006/relationships/hyperlink" Target="http://ift.tt/1AFYg2i" TargetMode="External"/><Relationship Id="rId154" Type="http://schemas.openxmlformats.org/officeDocument/2006/relationships/hyperlink" Target="http://ift.tt/1N31fXR" TargetMode="External"/><Relationship Id="rId153" Type="http://schemas.openxmlformats.org/officeDocument/2006/relationships/hyperlink" Target="http://ift.tt/1LWdtxQ" TargetMode="External"/><Relationship Id="rId152" Type="http://schemas.openxmlformats.org/officeDocument/2006/relationships/hyperlink" Target="http://ift.tt/1C9mGTK" TargetMode="External"/><Relationship Id="rId151" Type="http://schemas.openxmlformats.org/officeDocument/2006/relationships/hyperlink" Target="http://ift.tt/1LWTsHE" TargetMode="External"/><Relationship Id="rId158" Type="http://schemas.openxmlformats.org/officeDocument/2006/relationships/hyperlink" Target="http://ift.tt/1aCya6E" TargetMode="External"/><Relationship Id="rId157" Type="http://schemas.openxmlformats.org/officeDocument/2006/relationships/hyperlink" Target="http://ift.tt/1G3BHru" TargetMode="External"/><Relationship Id="rId156" Type="http://schemas.openxmlformats.org/officeDocument/2006/relationships/hyperlink" Target="http://ift.tt/1AUUqRz" TargetMode="External"/><Relationship Id="rId155" Type="http://schemas.openxmlformats.org/officeDocument/2006/relationships/hyperlink" Target="http://ift.tt/1AUUqRx" TargetMode="External"/><Relationship Id="rId2820" Type="http://schemas.openxmlformats.org/officeDocument/2006/relationships/hyperlink" Target="http://www.reddit.com/r/Bitcoin/comments/2yd9ew/bitcoin_on_swedish_news/" TargetMode="External"/><Relationship Id="rId2821" Type="http://schemas.openxmlformats.org/officeDocument/2006/relationships/hyperlink" Target="http://www.reddit.com/r/Bitcoin/comments/2ydbm3/a_post_for_new_users_or_those_who_want_to_learn/" TargetMode="External"/><Relationship Id="rId2822" Type="http://schemas.openxmlformats.org/officeDocument/2006/relationships/hyperlink" Target="http://www.reddit.com/r/Bitcoin/comments/2ydf1w/enjoy/" TargetMode="External"/><Relationship Id="rId2823" Type="http://schemas.openxmlformats.org/officeDocument/2006/relationships/hyperlink" Target="http://www.reddit.com/r/Bitcoin/comments/2ydeqk/bitcoin_and_sxsw/" TargetMode="External"/><Relationship Id="rId2824" Type="http://schemas.openxmlformats.org/officeDocument/2006/relationships/hyperlink" Target="http://www.reddit.com/r/Bitcoin/comments/2yddvu/im_going_to_sell_my_bookmooch_points_for_01_btc/" TargetMode="External"/><Relationship Id="rId2825" Type="http://schemas.openxmlformats.org/officeDocument/2006/relationships/hyperlink" Target="http://www.reddit.com/r/Bitcoin/comments/2ydddi/what_is_the_best_asic_for_mining/" TargetMode="External"/><Relationship Id="rId2826" Type="http://schemas.openxmlformats.org/officeDocument/2006/relationships/hyperlink" Target="http://www.reddit.com/r/Bitcoin/comments/2ydgrz/how_do_2fa_users_get_hacked_and_have_all_their/" TargetMode="External"/><Relationship Id="rId2827" Type="http://schemas.openxmlformats.org/officeDocument/2006/relationships/hyperlink" Target="http://www.reddit.com/r/Bitcoin/comments/2ydgk7/opinions_on_using_purseio/" TargetMode="External"/><Relationship Id="rId2828" Type="http://schemas.openxmlformats.org/officeDocument/2006/relationships/hyperlink" Target="http://www.reddit.com/r/Bitcoin/comments/2ydj98/sunday_87c_comedy_central_bitcoinforautism/" TargetMode="External"/><Relationship Id="rId2829" Type="http://schemas.openxmlformats.org/officeDocument/2006/relationships/hyperlink" Target="http://www.reddit.com/r/Bitcoin/comments/2ydila/bitcoin_atm_business_question_help_please/" TargetMode="External"/><Relationship Id="rId2810" Type="http://schemas.openxmlformats.org/officeDocument/2006/relationships/hyperlink" Target="http://www.reddit.com/r/Bitcoin/comments/2yd5a5/relax_and_btfd_nows_the_time_gentlement_will/" TargetMode="External"/><Relationship Id="rId2811" Type="http://schemas.openxmlformats.org/officeDocument/2006/relationships/hyperlink" Target="http://i.imgur.com/0WmIy8H.jpg" TargetMode="External"/><Relationship Id="rId2812" Type="http://schemas.openxmlformats.org/officeDocument/2006/relationships/hyperlink" Target="http://www.reddit.com/r/Bitcoin/comments/2yd4fh/got_him_again/" TargetMode="External"/><Relationship Id="rId2813" Type="http://schemas.openxmlformats.org/officeDocument/2006/relationships/hyperlink" Target="https://coinblender.net" TargetMode="External"/><Relationship Id="rId2814" Type="http://schemas.openxmlformats.org/officeDocument/2006/relationships/hyperlink" Target="http://www.reddit.com/r/Bitcoin/comments/2yd82e/high_volume_public_coin_mixer_coinblendernet/" TargetMode="External"/><Relationship Id="rId2815" Type="http://schemas.openxmlformats.org/officeDocument/2006/relationships/hyperlink" Target="http://cryptopet.com/" TargetMode="External"/><Relationship Id="rId2816" Type="http://schemas.openxmlformats.org/officeDocument/2006/relationships/hyperlink" Target="http://www.reddit.com/r/Bitcoin/comments/2yd7u6/%CB%81%E1%B4%A5%CB%80_cryptopet_%CB%81%E1%B4%A5%CB%80_has_now_more_than_3000/" TargetMode="External"/><Relationship Id="rId2817" Type="http://schemas.openxmlformats.org/officeDocument/2006/relationships/hyperlink" Target="https://www.youtube.com/watch?v=JCR3722ACTI" TargetMode="External"/><Relationship Id="rId2818" Type="http://schemas.openxmlformats.org/officeDocument/2006/relationships/hyperlink" Target="http://www.reddit.com/r/Bitcoin/comments/2yd6u2/mark_karpeles_retells_the_mt_gox_story/" TargetMode="External"/><Relationship Id="rId2819" Type="http://schemas.openxmlformats.org/officeDocument/2006/relationships/hyperlink" Target="http://www.reddit.com/r/Bitcoin/comments/2ydac8/bitcoin_is_not_like_napster/" TargetMode="External"/><Relationship Id="rId1510" Type="http://schemas.openxmlformats.org/officeDocument/2006/relationships/hyperlink" Target="http://ift.tt/1B0EyOH" TargetMode="External"/><Relationship Id="rId2841" Type="http://schemas.openxmlformats.org/officeDocument/2006/relationships/hyperlink" Target="http://www.reddit.com/r/Bitcoin/comments/2ydpvq/stellar_makes_microfinance_push/" TargetMode="External"/><Relationship Id="rId1511" Type="http://schemas.openxmlformats.org/officeDocument/2006/relationships/hyperlink" Target="http://ift.tt/1B0Qy2V" TargetMode="External"/><Relationship Id="rId2842" Type="http://schemas.openxmlformats.org/officeDocument/2006/relationships/hyperlink" Target="http://www.reddit.com/r/Bitcoin/comments/2ydnzx/when_traveling_i_truly_saw_the_bitcoins_potential/" TargetMode="External"/><Relationship Id="rId1512" Type="http://schemas.openxmlformats.org/officeDocument/2006/relationships/hyperlink" Target="http://ift.tt/1wURMaB" TargetMode="External"/><Relationship Id="rId2843" Type="http://schemas.openxmlformats.org/officeDocument/2006/relationships/hyperlink" Target="https://i.imgur.com/QpWQoKO.png" TargetMode="External"/><Relationship Id="rId1513" Type="http://schemas.openxmlformats.org/officeDocument/2006/relationships/hyperlink" Target="http://ift.tt/1BHoTV6" TargetMode="External"/><Relationship Id="rId2844" Type="http://schemas.openxmlformats.org/officeDocument/2006/relationships/hyperlink" Target="http://www.reddit.com/r/Bitcoin/comments/2ydq73/bitcoin_price_data_spotted_on_german_finance/" TargetMode="External"/><Relationship Id="rId1514" Type="http://schemas.openxmlformats.org/officeDocument/2006/relationships/hyperlink" Target="http://ift.tt/1BHoTVa" TargetMode="External"/><Relationship Id="rId2845" Type="http://schemas.openxmlformats.org/officeDocument/2006/relationships/hyperlink" Target="http://www.reddit.com/r/Bitcoin/comments/2ydq66/anyone_have_success_getting_your_bitcoin_back/" TargetMode="External"/><Relationship Id="rId1515" Type="http://schemas.openxmlformats.org/officeDocument/2006/relationships/hyperlink" Target="http://ift.tt/1B6uId8" TargetMode="External"/><Relationship Id="rId2846" Type="http://schemas.openxmlformats.org/officeDocument/2006/relationships/hyperlink" Target="http://www.reddit.com/r/Bitcoin/comments/2ydu63/how_do_assets_purchased_on_20_platforms_effect/" TargetMode="External"/><Relationship Id="rId1516" Type="http://schemas.openxmlformats.org/officeDocument/2006/relationships/hyperlink" Target="http://ift.tt/1BH7Z97" TargetMode="External"/><Relationship Id="rId2847" Type="http://schemas.openxmlformats.org/officeDocument/2006/relationships/hyperlink" Target="http://www.reddit.com/r/Bitcoin/comments/2ydt1n/why_is_gavin_pushing_20mb_blocks_when_it_doesnt/" TargetMode="External"/><Relationship Id="rId1517" Type="http://schemas.openxmlformats.org/officeDocument/2006/relationships/hyperlink" Target="http://ift.tt/1AIf5EW" TargetMode="External"/><Relationship Id="rId2848" Type="http://schemas.openxmlformats.org/officeDocument/2006/relationships/hyperlink" Target="http://www.reddit.com/r/Bitcoin/comments/2ydszc/how_much_bitcoin_do_you_have/" TargetMode="External"/><Relationship Id="rId1518" Type="http://schemas.openxmlformats.org/officeDocument/2006/relationships/hyperlink" Target="http://ift.tt/1BEHiBX" TargetMode="External"/><Relationship Id="rId2849" Type="http://schemas.openxmlformats.org/officeDocument/2006/relationships/hyperlink" Target="http://www.reddit.com/r/Bitcoin/comments/2ydskp/circle_not_taking_funds_from_my_checking_acct/" TargetMode="External"/><Relationship Id="rId1519" Type="http://schemas.openxmlformats.org/officeDocument/2006/relationships/hyperlink" Target="http://ift.tt/1FW9ZcI" TargetMode="External"/><Relationship Id="rId2840" Type="http://schemas.openxmlformats.org/officeDocument/2006/relationships/hyperlink" Target="http://bravenewcoin.com/news/stellar-makes-microfinance-push/" TargetMode="External"/><Relationship Id="rId2830" Type="http://schemas.openxmlformats.org/officeDocument/2006/relationships/hyperlink" Target="http://www.reddit.com/r/Bitcoin/comments/2ydhwn/survey_how_many_people_have_been_direct_victims/" TargetMode="External"/><Relationship Id="rId1500" Type="http://schemas.openxmlformats.org/officeDocument/2006/relationships/hyperlink" Target="http://ift.tt/1B0JlQf" TargetMode="External"/><Relationship Id="rId2831" Type="http://schemas.openxmlformats.org/officeDocument/2006/relationships/hyperlink" Target="http://www.reddit.com/r/Bitcoin/comments/2ydkcp/a_popular_adult_site_named_tblop_just_updated/" TargetMode="External"/><Relationship Id="rId1501" Type="http://schemas.openxmlformats.org/officeDocument/2006/relationships/hyperlink" Target="http://ift.tt/1B6s5rE" TargetMode="External"/><Relationship Id="rId2832" Type="http://schemas.openxmlformats.org/officeDocument/2006/relationships/hyperlink" Target="https://www.youtube.com/watch?v=FFdJhCSr8ng" TargetMode="External"/><Relationship Id="rId1502" Type="http://schemas.openxmlformats.org/officeDocument/2006/relationships/hyperlink" Target="http://ift.tt/1FW6RO5" TargetMode="External"/><Relationship Id="rId2833" Type="http://schemas.openxmlformats.org/officeDocument/2006/relationships/hyperlink" Target="http://www.reddit.com/r/Bitcoin/comments/2ydjy5/rap_news_needs_some_love_takes_btc/" TargetMode="External"/><Relationship Id="rId1503" Type="http://schemas.openxmlformats.org/officeDocument/2006/relationships/hyperlink" Target="http://ift.tt/1Eg9NYS" TargetMode="External"/><Relationship Id="rId2834" Type="http://schemas.openxmlformats.org/officeDocument/2006/relationships/hyperlink" Target="http://www.reddit.com/r/Bitcoin/comments/2ydjp6/green_address_or_green_bits_why_two_apps_for/" TargetMode="External"/><Relationship Id="rId1504" Type="http://schemas.openxmlformats.org/officeDocument/2006/relationships/hyperlink" Target="http://ift.tt/1F98wQb" TargetMode="External"/><Relationship Id="rId2835" Type="http://schemas.openxmlformats.org/officeDocument/2006/relationships/hyperlink" Target="http://www.reddit.com/r/Bitcoin/comments/2ydnp2/give_me_bitcoin/" TargetMode="External"/><Relationship Id="rId1505" Type="http://schemas.openxmlformats.org/officeDocument/2006/relationships/hyperlink" Target="http://ift.tt/1FW317I" TargetMode="External"/><Relationship Id="rId2836" Type="http://schemas.openxmlformats.org/officeDocument/2006/relationships/hyperlink" Target="https://www.dlapiper.com/en/australia/insights/publications/2015/03/digital-currency-report-update/" TargetMode="External"/><Relationship Id="rId1506" Type="http://schemas.openxmlformats.org/officeDocument/2006/relationships/hyperlink" Target="http://ift.tt/1B0Ew9y" TargetMode="External"/><Relationship Id="rId2837" Type="http://schemas.openxmlformats.org/officeDocument/2006/relationships/hyperlink" Target="http://www.reddit.com/r/Bitcoin/comments/2ydm5u/digital_currency_incl_bitcoin_inquiry_report/" TargetMode="External"/><Relationship Id="rId1507" Type="http://schemas.openxmlformats.org/officeDocument/2006/relationships/hyperlink" Target="http://ift.tt/1FW2YIQ" TargetMode="External"/><Relationship Id="rId2838" Type="http://schemas.openxmlformats.org/officeDocument/2006/relationships/hyperlink" Target="http://bravenewcoin.com/news/bitcoins-value-altcoins/" TargetMode="External"/><Relationship Id="rId1508" Type="http://schemas.openxmlformats.org/officeDocument/2006/relationships/hyperlink" Target="http://ift.tt/1B0EyOF" TargetMode="External"/><Relationship Id="rId2839" Type="http://schemas.openxmlformats.org/officeDocument/2006/relationships/hyperlink" Target="http://www.reddit.com/r/Bitcoin/comments/2ydpxu/bitcoins_value_altcoins/" TargetMode="External"/><Relationship Id="rId1509" Type="http://schemas.openxmlformats.org/officeDocument/2006/relationships/hyperlink" Target="http://ift.tt/1FW31o0" TargetMode="External"/><Relationship Id="rId2800" Type="http://schemas.openxmlformats.org/officeDocument/2006/relationships/hyperlink" Target="https://cryptothrift.com/auctions/video-games-digital-goods/far-cry-4-ps4-dig/?liveconfirm=1" TargetMode="External"/><Relationship Id="rId2801" Type="http://schemas.openxmlformats.org/officeDocument/2006/relationships/hyperlink" Target="http://www.reddit.com/r/Bitcoin/comments/2ycycg/buy_far_cry_4_ps4_dig_with_bitcoin_or_litecoin/" TargetMode="External"/><Relationship Id="rId2802" Type="http://schemas.openxmlformats.org/officeDocument/2006/relationships/hyperlink" Target="https://coinblender.net" TargetMode="External"/><Relationship Id="rId2803" Type="http://schemas.openxmlformats.org/officeDocument/2006/relationships/hyperlink" Target="http://www.reddit.com/r/Bitcoin/comments/2ycya2/very_high_volume_public_coin_mixer_coinblendernet/" TargetMode="External"/><Relationship Id="rId2804" Type="http://schemas.openxmlformats.org/officeDocument/2006/relationships/hyperlink" Target="http://www.reddit.com/r/Bitcoin/comments/2yd363/appeal_to_ios_wallet_developers_can_we_please/" TargetMode="External"/><Relationship Id="rId2805" Type="http://schemas.openxmlformats.org/officeDocument/2006/relationships/hyperlink" Target="http://www.reddit.com/r/Bitcoin/comments/2yd2lv/i_am_selling_carolina_reaper_and_other_pepper/" TargetMode="External"/><Relationship Id="rId2806" Type="http://schemas.openxmlformats.org/officeDocument/2006/relationships/hyperlink" Target="http://imgur.com/DBleZUV" TargetMode="External"/><Relationship Id="rId2807" Type="http://schemas.openxmlformats.org/officeDocument/2006/relationships/hyperlink" Target="http://www.reddit.com/r/Bitcoin/comments/2yd27w/you_can_fend_off_zombies_by_using_bitcoin/" TargetMode="External"/><Relationship Id="rId2808" Type="http://schemas.openxmlformats.org/officeDocument/2006/relationships/hyperlink" Target="http://www.reddit.com/r/Bitcoin/comments/2yd1rq/rindiedev_mix_tape_1_game_jam_some_people_showed/" TargetMode="External"/><Relationship Id="rId2809" Type="http://schemas.openxmlformats.org/officeDocument/2006/relationships/hyperlink" Target="http://www.reddit.com/r/Bitcoin/comments/2yd5ot/entropy_out_of_pictures/" TargetMode="External"/><Relationship Id="rId1576" Type="http://schemas.openxmlformats.org/officeDocument/2006/relationships/hyperlink" Target="http://ift.tt/18k3C7S" TargetMode="External"/><Relationship Id="rId1577" Type="http://schemas.openxmlformats.org/officeDocument/2006/relationships/hyperlink" Target="http://ift.tt/1FWT6Pe" TargetMode="External"/><Relationship Id="rId1578" Type="http://schemas.openxmlformats.org/officeDocument/2006/relationships/hyperlink" Target="http://ift.tt/1B1s9dB" TargetMode="External"/><Relationship Id="rId1579" Type="http://schemas.openxmlformats.org/officeDocument/2006/relationships/hyperlink" Target="http://ift.tt/1FWSzNf" TargetMode="External"/><Relationship Id="rId987" Type="http://schemas.openxmlformats.org/officeDocument/2006/relationships/hyperlink" Target="http://ift.tt/1FQRhmS" TargetMode="External"/><Relationship Id="rId986" Type="http://schemas.openxmlformats.org/officeDocument/2006/relationships/hyperlink" Target="http://ift.tt/1FQRiXX" TargetMode="External"/><Relationship Id="rId985" Type="http://schemas.openxmlformats.org/officeDocument/2006/relationships/hyperlink" Target="http://ift.tt/1vX0SZk" TargetMode="External"/><Relationship Id="rId984" Type="http://schemas.openxmlformats.org/officeDocument/2006/relationships/hyperlink" Target="http://ift.tt/1NbtLqd" TargetMode="External"/><Relationship Id="rId989" Type="http://schemas.openxmlformats.org/officeDocument/2006/relationships/hyperlink" Target="http://ift.tt/1GLpjKq" TargetMode="External"/><Relationship Id="rId988" Type="http://schemas.openxmlformats.org/officeDocument/2006/relationships/hyperlink" Target="http://ift.tt/1F450qe" TargetMode="External"/><Relationship Id="rId1570" Type="http://schemas.openxmlformats.org/officeDocument/2006/relationships/hyperlink" Target="http://ift.tt/1DV4WcO" TargetMode="External"/><Relationship Id="rId1571" Type="http://schemas.openxmlformats.org/officeDocument/2006/relationships/hyperlink" Target="http://ift.tt/1DV4WcS" TargetMode="External"/><Relationship Id="rId983" Type="http://schemas.openxmlformats.org/officeDocument/2006/relationships/hyperlink" Target="http://ift.tt/17N1Egk" TargetMode="External"/><Relationship Id="rId1572" Type="http://schemas.openxmlformats.org/officeDocument/2006/relationships/hyperlink" Target="http://ift.tt/1NgBdQP" TargetMode="External"/><Relationship Id="rId982" Type="http://schemas.openxmlformats.org/officeDocument/2006/relationships/hyperlink" Target="http://ift.tt/1GeC3vy" TargetMode="External"/><Relationship Id="rId1573" Type="http://schemas.openxmlformats.org/officeDocument/2006/relationships/hyperlink" Target="http://ift.tt/1AJ5Q7E" TargetMode="External"/><Relationship Id="rId981" Type="http://schemas.openxmlformats.org/officeDocument/2006/relationships/hyperlink" Target="http://ift.tt/1DBZF7h" TargetMode="External"/><Relationship Id="rId1574" Type="http://schemas.openxmlformats.org/officeDocument/2006/relationships/hyperlink" Target="http://ift.tt/1M5Glnp" TargetMode="External"/><Relationship Id="rId980" Type="http://schemas.openxmlformats.org/officeDocument/2006/relationships/hyperlink" Target="http://ift.tt/1DBZF7f" TargetMode="External"/><Relationship Id="rId1575" Type="http://schemas.openxmlformats.org/officeDocument/2006/relationships/hyperlink" Target="http://ift.tt/1KjpvWM" TargetMode="External"/><Relationship Id="rId1565" Type="http://schemas.openxmlformats.org/officeDocument/2006/relationships/hyperlink" Target="http://ift.tt/1EgybJG" TargetMode="External"/><Relationship Id="rId2896" Type="http://schemas.openxmlformats.org/officeDocument/2006/relationships/hyperlink" Target="http://www.reddit.com/r/Bitcoin/comments/2yepwx/when_considering_news_of_x_investor_hypes_bitcoin/" TargetMode="External"/><Relationship Id="rId1566" Type="http://schemas.openxmlformats.org/officeDocument/2006/relationships/hyperlink" Target="http://ift.tt/1EgyeoR" TargetMode="External"/><Relationship Id="rId2897" Type="http://schemas.openxmlformats.org/officeDocument/2006/relationships/hyperlink" Target="http://smashinghulkgloves.com/2015/02/21/make-money-online-fast-game-codes/" TargetMode="External"/><Relationship Id="rId1567" Type="http://schemas.openxmlformats.org/officeDocument/2006/relationships/hyperlink" Target="http://ift.tt/1NgBfbn" TargetMode="External"/><Relationship Id="rId2898" Type="http://schemas.openxmlformats.org/officeDocument/2006/relationships/hyperlink" Target="http://www.reddit.com/r/Bitcoin/comments/2yep8e/make_some_coins_from_cd_keys_with_just_a_few/" TargetMode="External"/><Relationship Id="rId1568" Type="http://schemas.openxmlformats.org/officeDocument/2006/relationships/hyperlink" Target="http://ift.tt/1DV4WcK" TargetMode="External"/><Relationship Id="rId2899" Type="http://schemas.openxmlformats.org/officeDocument/2006/relationships/hyperlink" Target="http://www.reddit.com/r/Bitcoin/comments/2yeoox/using_exchange_as_coinjoin_alternative/" TargetMode="External"/><Relationship Id="rId1569" Type="http://schemas.openxmlformats.org/officeDocument/2006/relationships/hyperlink" Target="http://ift.tt/1GSyaKf" TargetMode="External"/><Relationship Id="rId976" Type="http://schemas.openxmlformats.org/officeDocument/2006/relationships/hyperlink" Target="http://ift.tt/1DBY1m9" TargetMode="External"/><Relationship Id="rId975" Type="http://schemas.openxmlformats.org/officeDocument/2006/relationships/hyperlink" Target="http://ift.tt/1wJQejJ" TargetMode="External"/><Relationship Id="rId974" Type="http://schemas.openxmlformats.org/officeDocument/2006/relationships/hyperlink" Target="http://ift.tt/1EbMIGv" TargetMode="External"/><Relationship Id="rId973" Type="http://schemas.openxmlformats.org/officeDocument/2006/relationships/hyperlink" Target="http://ift.tt/1DBHxdC" TargetMode="External"/><Relationship Id="rId979" Type="http://schemas.openxmlformats.org/officeDocument/2006/relationships/hyperlink" Target="http://ift.tt/1ATqDKg" TargetMode="External"/><Relationship Id="rId978" Type="http://schemas.openxmlformats.org/officeDocument/2006/relationships/hyperlink" Target="http://ift.tt/1FQFlBC" TargetMode="External"/><Relationship Id="rId977" Type="http://schemas.openxmlformats.org/officeDocument/2006/relationships/hyperlink" Target="http://ift.tt/1FQFlBA" TargetMode="External"/><Relationship Id="rId2890" Type="http://schemas.openxmlformats.org/officeDocument/2006/relationships/hyperlink" Target="http://www.reddit.com/r/Bitcoin/comments/2yelnv/making_a_transaction/" TargetMode="External"/><Relationship Id="rId1560" Type="http://schemas.openxmlformats.org/officeDocument/2006/relationships/hyperlink" Target="http://ift.tt/1M7bOYh" TargetMode="External"/><Relationship Id="rId2891" Type="http://schemas.openxmlformats.org/officeDocument/2006/relationships/hyperlink" Target="http://www.yummyyards.ca/csa-veggie-boxes.html" TargetMode="External"/><Relationship Id="rId972" Type="http://schemas.openxmlformats.org/officeDocument/2006/relationships/hyperlink" Target="http://ift.tt/1vWxvWZ" TargetMode="External"/><Relationship Id="rId1561" Type="http://schemas.openxmlformats.org/officeDocument/2006/relationships/hyperlink" Target="http://ift.tt/1EgtyQ0" TargetMode="External"/><Relationship Id="rId2892" Type="http://schemas.openxmlformats.org/officeDocument/2006/relationships/hyperlink" Target="http://www.reddit.com/r/Bitcoin/comments/2yeo5t/im_telling_you_good_things_are_coming_in_ways/" TargetMode="External"/><Relationship Id="rId971" Type="http://schemas.openxmlformats.org/officeDocument/2006/relationships/hyperlink" Target="http://ift.tt/1DBDZIB" TargetMode="External"/><Relationship Id="rId1562" Type="http://schemas.openxmlformats.org/officeDocument/2006/relationships/hyperlink" Target="http://ift.tt/17QGWfC" TargetMode="External"/><Relationship Id="rId2893" Type="http://schemas.openxmlformats.org/officeDocument/2006/relationships/hyperlink" Target="http://www.reddit.com/r/Bitcoin/comments/2yen3n/anyone_have_a_trezor_discount_code/" TargetMode="External"/><Relationship Id="rId970" Type="http://schemas.openxmlformats.org/officeDocument/2006/relationships/hyperlink" Target="http://ift.tt/1ATcxc3" TargetMode="External"/><Relationship Id="rId1563" Type="http://schemas.openxmlformats.org/officeDocument/2006/relationships/hyperlink" Target="http://ift.tt/1zYiu3e" TargetMode="External"/><Relationship Id="rId2894" Type="http://schemas.openxmlformats.org/officeDocument/2006/relationships/hyperlink" Target="http://www.reddit.com/r/Bitcoin/comments/2yeqfc/if_a_lot_of_full_nodes_delayed_relay_or_refused/" TargetMode="External"/><Relationship Id="rId1564" Type="http://schemas.openxmlformats.org/officeDocument/2006/relationships/hyperlink" Target="http://ift.tt/1Egy6FW" TargetMode="External"/><Relationship Id="rId2895" Type="http://schemas.openxmlformats.org/officeDocument/2006/relationships/hyperlink" Target="http://www.wsj.com/news/articles/SB10000872396390443720204578004980476429190" TargetMode="External"/><Relationship Id="rId1598" Type="http://schemas.openxmlformats.org/officeDocument/2006/relationships/hyperlink" Target="http://ift.tt/1wW6EW8" TargetMode="External"/><Relationship Id="rId1599" Type="http://schemas.openxmlformats.org/officeDocument/2006/relationships/hyperlink" Target="http://ift.tt/1wW6EWe" TargetMode="External"/><Relationship Id="rId1590" Type="http://schemas.openxmlformats.org/officeDocument/2006/relationships/hyperlink" Target="http://ift.tt/1FXWg5d" TargetMode="External"/><Relationship Id="rId1591" Type="http://schemas.openxmlformats.org/officeDocument/2006/relationships/hyperlink" Target="http://ift.tt/1zKDsBL" TargetMode="External"/><Relationship Id="rId1592" Type="http://schemas.openxmlformats.org/officeDocument/2006/relationships/hyperlink" Target="http://ift.tt/1CxEp7w" TargetMode="External"/><Relationship Id="rId1593" Type="http://schemas.openxmlformats.org/officeDocument/2006/relationships/hyperlink" Target="http://ift.tt/1B36Msh" TargetMode="External"/><Relationship Id="rId1594" Type="http://schemas.openxmlformats.org/officeDocument/2006/relationships/hyperlink" Target="http://ift.tt/1B36Mse" TargetMode="External"/><Relationship Id="rId1595" Type="http://schemas.openxmlformats.org/officeDocument/2006/relationships/hyperlink" Target="http://ift.tt/1wW6EFR" TargetMode="External"/><Relationship Id="rId1596" Type="http://schemas.openxmlformats.org/officeDocument/2006/relationships/hyperlink" Target="http://ift.tt/1wW1cCW" TargetMode="External"/><Relationship Id="rId1597" Type="http://schemas.openxmlformats.org/officeDocument/2006/relationships/hyperlink" Target="http://ift.tt/1wW6EWa" TargetMode="External"/><Relationship Id="rId1587" Type="http://schemas.openxmlformats.org/officeDocument/2006/relationships/hyperlink" Target="http://ift.tt/1B2SlnW" TargetMode="External"/><Relationship Id="rId1588" Type="http://schemas.openxmlformats.org/officeDocument/2006/relationships/hyperlink" Target="http://ift.tt/1B2gMBX" TargetMode="External"/><Relationship Id="rId1589" Type="http://schemas.openxmlformats.org/officeDocument/2006/relationships/hyperlink" Target="http://ift.tt/1FXWc5B" TargetMode="External"/><Relationship Id="rId998" Type="http://schemas.openxmlformats.org/officeDocument/2006/relationships/hyperlink" Target="http://ift.tt/1AAHexR" TargetMode="External"/><Relationship Id="rId997" Type="http://schemas.openxmlformats.org/officeDocument/2006/relationships/hyperlink" Target="http://ift.tt/1zUkZDL" TargetMode="External"/><Relationship Id="rId996" Type="http://schemas.openxmlformats.org/officeDocument/2006/relationships/hyperlink" Target="http://ift.tt/1FQUOS4" TargetMode="External"/><Relationship Id="rId995" Type="http://schemas.openxmlformats.org/officeDocument/2006/relationships/hyperlink" Target="http://ift.tt/1GeOwza" TargetMode="External"/><Relationship Id="rId999" Type="http://schemas.openxmlformats.org/officeDocument/2006/relationships/hyperlink" Target="http://ift.tt/18IyfoJ" TargetMode="External"/><Relationship Id="rId990" Type="http://schemas.openxmlformats.org/officeDocument/2006/relationships/hyperlink" Target="http://ift.tt/1zUkZDL" TargetMode="External"/><Relationship Id="rId1580" Type="http://schemas.openxmlformats.org/officeDocument/2006/relationships/hyperlink" Target="http://ift.tt/1zYiu3e" TargetMode="External"/><Relationship Id="rId1581" Type="http://schemas.openxmlformats.org/officeDocument/2006/relationships/hyperlink" Target="http://ift.tt/1Egy6FW" TargetMode="External"/><Relationship Id="rId1582" Type="http://schemas.openxmlformats.org/officeDocument/2006/relationships/hyperlink" Target="http://ift.tt/1NbBRyX" TargetMode="External"/><Relationship Id="rId994" Type="http://schemas.openxmlformats.org/officeDocument/2006/relationships/hyperlink" Target="http://ift.tt/1FQUOS2" TargetMode="External"/><Relationship Id="rId1583" Type="http://schemas.openxmlformats.org/officeDocument/2006/relationships/hyperlink" Target="http://ift.tt/1w44OaQ" TargetMode="External"/><Relationship Id="rId993" Type="http://schemas.openxmlformats.org/officeDocument/2006/relationships/hyperlink" Target="http://ift.tt/1ATVVAX" TargetMode="External"/><Relationship Id="rId1584" Type="http://schemas.openxmlformats.org/officeDocument/2006/relationships/hyperlink" Target="http://ift.tt/1B2Sfwy" TargetMode="External"/><Relationship Id="rId992" Type="http://schemas.openxmlformats.org/officeDocument/2006/relationships/hyperlink" Target="http://ift.tt/1DCCcCZ" TargetMode="External"/><Relationship Id="rId1585" Type="http://schemas.openxmlformats.org/officeDocument/2006/relationships/hyperlink" Target="http://ift.tt/1FXW9qf" TargetMode="External"/><Relationship Id="rId991" Type="http://schemas.openxmlformats.org/officeDocument/2006/relationships/hyperlink" Target="http://ift.tt/1zTDatp" TargetMode="External"/><Relationship Id="rId1586" Type="http://schemas.openxmlformats.org/officeDocument/2006/relationships/hyperlink" Target="http://ift.tt/1DJRUw1" TargetMode="External"/><Relationship Id="rId1532" Type="http://schemas.openxmlformats.org/officeDocument/2006/relationships/hyperlink" Target="http://ift.tt/1CvUfQ7" TargetMode="External"/><Relationship Id="rId2863" Type="http://schemas.openxmlformats.org/officeDocument/2006/relationships/hyperlink" Target="http://www.reddit.com/r/Bitcoin/comments/2ye2pn/psa_electrum_sends_all_your_bitcoin_addresses_to/" TargetMode="External"/><Relationship Id="rId1533" Type="http://schemas.openxmlformats.org/officeDocument/2006/relationships/hyperlink" Target="http://ift.tt/1CvUhHv" TargetMode="External"/><Relationship Id="rId2864" Type="http://schemas.openxmlformats.org/officeDocument/2006/relationships/hyperlink" Target="http://www.cryptocurrencybuzz.com/utah-successfully-passes-bitcoin-bill/" TargetMode="External"/><Relationship Id="rId1534" Type="http://schemas.openxmlformats.org/officeDocument/2006/relationships/hyperlink" Target="http://ift.tt/17QqBaK" TargetMode="External"/><Relationship Id="rId2865" Type="http://schemas.openxmlformats.org/officeDocument/2006/relationships/hyperlink" Target="http://www.reddit.com/r/Bitcoin/comments/2ye20w/huge_news_utah_successfully_passes_bitcoin_bill/" TargetMode="External"/><Relationship Id="rId1535" Type="http://schemas.openxmlformats.org/officeDocument/2006/relationships/hyperlink" Target="http://ift.tt/1NgelRs" TargetMode="External"/><Relationship Id="rId2866" Type="http://schemas.openxmlformats.org/officeDocument/2006/relationships/hyperlink" Target="http://i.imgur.com/3oTejPa.jpg" TargetMode="External"/><Relationship Id="rId1536" Type="http://schemas.openxmlformats.org/officeDocument/2006/relationships/hyperlink" Target="http://ift.tt/1AIcACF" TargetMode="External"/><Relationship Id="rId2867" Type="http://schemas.openxmlformats.org/officeDocument/2006/relationships/hyperlink" Target="http://www.reddit.com/r/Bitcoin/comments/2ye57q/the_bitcoin_master_andreas_antonopoulos_%C3%A0_la/" TargetMode="External"/><Relationship Id="rId1537" Type="http://schemas.openxmlformats.org/officeDocument/2006/relationships/hyperlink" Target="http://ift.tt/1Ngekgx" TargetMode="External"/><Relationship Id="rId2868" Type="http://schemas.openxmlformats.org/officeDocument/2006/relationships/hyperlink" Target="https://www.facebook.com/events/958282950850533/" TargetMode="External"/><Relationship Id="rId1538" Type="http://schemas.openxmlformats.org/officeDocument/2006/relationships/hyperlink" Target="http://ift.tt/1zJ8TfO" TargetMode="External"/><Relationship Id="rId2869" Type="http://schemas.openxmlformats.org/officeDocument/2006/relationships/hyperlink" Target="http://www.reddit.com/r/Bitcoin/comments/2ye4t1/coinfestghana/" TargetMode="External"/><Relationship Id="rId1539" Type="http://schemas.openxmlformats.org/officeDocument/2006/relationships/hyperlink" Target="http://ift.tt/18OX0j9" TargetMode="External"/><Relationship Id="rId949" Type="http://schemas.openxmlformats.org/officeDocument/2006/relationships/hyperlink" Target="http://ift.tt/1DAA7Hy" TargetMode="External"/><Relationship Id="rId948" Type="http://schemas.openxmlformats.org/officeDocument/2006/relationships/hyperlink" Target="http://ift.tt/18Hwo3B" TargetMode="External"/><Relationship Id="rId943" Type="http://schemas.openxmlformats.org/officeDocument/2006/relationships/hyperlink" Target="http://ift.tt/18Hwo3v" TargetMode="External"/><Relationship Id="rId942" Type="http://schemas.openxmlformats.org/officeDocument/2006/relationships/hyperlink" Target="http://ift.tt/1ASzo7k" TargetMode="External"/><Relationship Id="rId941" Type="http://schemas.openxmlformats.org/officeDocument/2006/relationships/hyperlink" Target="http://ift.tt/1DAvVrp" TargetMode="External"/><Relationship Id="rId940" Type="http://schemas.openxmlformats.org/officeDocument/2006/relationships/hyperlink" Target="http://ift.tt/1Az4hck" TargetMode="External"/><Relationship Id="rId947" Type="http://schemas.openxmlformats.org/officeDocument/2006/relationships/hyperlink" Target="http://ift.tt/1AzfTvS" TargetMode="External"/><Relationship Id="rId946" Type="http://schemas.openxmlformats.org/officeDocument/2006/relationships/hyperlink" Target="http://ift.tt/1Azgw8x" TargetMode="External"/><Relationship Id="rId945" Type="http://schemas.openxmlformats.org/officeDocument/2006/relationships/hyperlink" Target="http://ift.tt/18Hwo3x" TargetMode="External"/><Relationship Id="rId944" Type="http://schemas.openxmlformats.org/officeDocument/2006/relationships/hyperlink" Target="http://ift.tt/18HwI21" TargetMode="External"/><Relationship Id="rId2860" Type="http://schemas.openxmlformats.org/officeDocument/2006/relationships/hyperlink" Target="http://imgur.com/3oTejPa" TargetMode="External"/><Relationship Id="rId1530" Type="http://schemas.openxmlformats.org/officeDocument/2006/relationships/hyperlink" Target="http://ift.tt/1FW2YIQ" TargetMode="External"/><Relationship Id="rId2861" Type="http://schemas.openxmlformats.org/officeDocument/2006/relationships/hyperlink" Target="http://www.reddit.com/r/Bitcoin/comments/2ye1pd/i_made_a_poster_of_the_bitcoin_master_andreas/" TargetMode="External"/><Relationship Id="rId1531" Type="http://schemas.openxmlformats.org/officeDocument/2006/relationships/hyperlink" Target="http://ift.tt/1B0EyOF" TargetMode="External"/><Relationship Id="rId2862" Type="http://schemas.openxmlformats.org/officeDocument/2006/relationships/hyperlink" Target="http://www.reddit.com/r/Bitcoin/comments/2ye16m/ft_predictions_the_world_in_2015_will_this_be_the/" TargetMode="External"/><Relationship Id="rId1521" Type="http://schemas.openxmlformats.org/officeDocument/2006/relationships/hyperlink" Target="http://ift.tt/1B6s2w0" TargetMode="External"/><Relationship Id="rId2852" Type="http://schemas.openxmlformats.org/officeDocument/2006/relationships/hyperlink" Target="http://www.reddit.com/r/Bitcoin/comments/2ydvyo/presxsw_free_bitcoin_mini_conference_in_austin/" TargetMode="External"/><Relationship Id="rId1522" Type="http://schemas.openxmlformats.org/officeDocument/2006/relationships/hyperlink" Target="http://ift.tt/18ONEUt" TargetMode="External"/><Relationship Id="rId2853" Type="http://schemas.openxmlformats.org/officeDocument/2006/relationships/hyperlink" Target="http://www.reddit.com/r/Bitcoin/comments/2ydvpr/weve_lowered_our_fees_and_we_are_extending_the/" TargetMode="External"/><Relationship Id="rId1523" Type="http://schemas.openxmlformats.org/officeDocument/2006/relationships/hyperlink" Target="http://ift.tt/1B0JlQf" TargetMode="External"/><Relationship Id="rId2854" Type="http://schemas.openxmlformats.org/officeDocument/2006/relationships/hyperlink" Target="http://cecg.biz/projects" TargetMode="External"/><Relationship Id="rId1524" Type="http://schemas.openxmlformats.org/officeDocument/2006/relationships/hyperlink" Target="http://ift.tt/1B6s5rE" TargetMode="External"/><Relationship Id="rId2855" Type="http://schemas.openxmlformats.org/officeDocument/2006/relationships/hyperlink" Target="http://www.reddit.com/r/Bitcoin/comments/2ydva0/bitcoin_thoughtcrime_prisoner_list/" TargetMode="External"/><Relationship Id="rId1525" Type="http://schemas.openxmlformats.org/officeDocument/2006/relationships/hyperlink" Target="http://ift.tt/1FW6RO5" TargetMode="External"/><Relationship Id="rId2856" Type="http://schemas.openxmlformats.org/officeDocument/2006/relationships/hyperlink" Target="http://www.reddit.com/r/Bitcoin/comments/2ydxzt/does_this_make_sense_the_more_time_that_passes/" TargetMode="External"/><Relationship Id="rId1526" Type="http://schemas.openxmlformats.org/officeDocument/2006/relationships/hyperlink" Target="http://ift.tt/1Eg9NYS" TargetMode="External"/><Relationship Id="rId2857" Type="http://schemas.openxmlformats.org/officeDocument/2006/relationships/hyperlink" Target="http://www.reddit.com/r/Bitcoin/comments/2ydxyo/alpha/" TargetMode="External"/><Relationship Id="rId1527" Type="http://schemas.openxmlformats.org/officeDocument/2006/relationships/hyperlink" Target="http://ift.tt/1F98wQb" TargetMode="External"/><Relationship Id="rId2858" Type="http://schemas.openxmlformats.org/officeDocument/2006/relationships/hyperlink" Target="https://www.youtube.com/watch?v=eKjYlpex4OM" TargetMode="External"/><Relationship Id="rId1528" Type="http://schemas.openxmlformats.org/officeDocument/2006/relationships/hyperlink" Target="http://ift.tt/1FW317I" TargetMode="External"/><Relationship Id="rId2859" Type="http://schemas.openxmlformats.org/officeDocument/2006/relationships/hyperlink" Target="http://www.reddit.com/r/Bitcoin/comments/2ydyfn/only_the_government_should_be_allowed_to_print/" TargetMode="External"/><Relationship Id="rId1529" Type="http://schemas.openxmlformats.org/officeDocument/2006/relationships/hyperlink" Target="http://ift.tt/1B0Ew9y" TargetMode="External"/><Relationship Id="rId939" Type="http://schemas.openxmlformats.org/officeDocument/2006/relationships/hyperlink" Target="http://ift.tt/1B18oBF" TargetMode="External"/><Relationship Id="rId938" Type="http://schemas.openxmlformats.org/officeDocument/2006/relationships/hyperlink" Target="http://ift.tt/1CmKi7j" TargetMode="External"/><Relationship Id="rId937" Type="http://schemas.openxmlformats.org/officeDocument/2006/relationships/hyperlink" Target="http://ift.tt/1Az4hc6" TargetMode="External"/><Relationship Id="rId932" Type="http://schemas.openxmlformats.org/officeDocument/2006/relationships/hyperlink" Target="http://ift.tt/1BAMnvh" TargetMode="External"/><Relationship Id="rId931" Type="http://schemas.openxmlformats.org/officeDocument/2006/relationships/hyperlink" Target="http://ift.tt/1BAE7v6" TargetMode="External"/><Relationship Id="rId930" Type="http://schemas.openxmlformats.org/officeDocument/2006/relationships/hyperlink" Target="http://ift.tt/1DzXDEI" TargetMode="External"/><Relationship Id="rId936" Type="http://schemas.openxmlformats.org/officeDocument/2006/relationships/hyperlink" Target="http://ift.tt/1wFMhSE" TargetMode="External"/><Relationship Id="rId935" Type="http://schemas.openxmlformats.org/officeDocument/2006/relationships/hyperlink" Target="http://ift.tt/1wFN3PH" TargetMode="External"/><Relationship Id="rId934" Type="http://schemas.openxmlformats.org/officeDocument/2006/relationships/hyperlink" Target="http://ift.tt/18HlJFQ" TargetMode="External"/><Relationship Id="rId933" Type="http://schemas.openxmlformats.org/officeDocument/2006/relationships/hyperlink" Target="http://ift.tt/1EGuJqN" TargetMode="External"/><Relationship Id="rId2850" Type="http://schemas.openxmlformats.org/officeDocument/2006/relationships/hyperlink" Target="http://www.reddit.com/r/Bitcoin/comments/2ydsjw/how_should_someone_without_much_money_use_regard/" TargetMode="External"/><Relationship Id="rId1520" Type="http://schemas.openxmlformats.org/officeDocument/2006/relationships/hyperlink" Target="http://ift.tt/1BHmolN" TargetMode="External"/><Relationship Id="rId2851" Type="http://schemas.openxmlformats.org/officeDocument/2006/relationships/hyperlink" Target="https://www.facebook.com/events/340138022856511/" TargetMode="External"/><Relationship Id="rId1554" Type="http://schemas.openxmlformats.org/officeDocument/2006/relationships/hyperlink" Target="http://ift.tt/1wV2NIV" TargetMode="External"/><Relationship Id="rId2885" Type="http://schemas.openxmlformats.org/officeDocument/2006/relationships/hyperlink" Target="http://www.reddit.com/r/Bitcoin/comments/2yebbg/my_mit_bitcoin_expo_experience_a_few_questions/" TargetMode="External"/><Relationship Id="rId1555" Type="http://schemas.openxmlformats.org/officeDocument/2006/relationships/hyperlink" Target="http://ift.tt/18Piuwd" TargetMode="External"/><Relationship Id="rId2886" Type="http://schemas.openxmlformats.org/officeDocument/2006/relationships/hyperlink" Target="http://www.reddit.com/r/Bitcoin/comments/2yehgo/there_were_two_posts_today_on_the_front_of/" TargetMode="External"/><Relationship Id="rId1556" Type="http://schemas.openxmlformats.org/officeDocument/2006/relationships/hyperlink" Target="http://ift.tt/1AITBb0" TargetMode="External"/><Relationship Id="rId2887" Type="http://schemas.openxmlformats.org/officeDocument/2006/relationships/hyperlink" Target="http://www.reddit.com/r/Bitcoin/comments/2yehde/is_there_an_ebay_of_bitcoins/" TargetMode="External"/><Relationship Id="rId1557" Type="http://schemas.openxmlformats.org/officeDocument/2006/relationships/hyperlink" Target="http://ift.tt/1w3mfrX" TargetMode="External"/><Relationship Id="rId2888" Type="http://schemas.openxmlformats.org/officeDocument/2006/relationships/hyperlink" Target="http://bitcoinexaminer.org/exchange-bitcoin-10000-atm-spain/" TargetMode="External"/><Relationship Id="rId1558" Type="http://schemas.openxmlformats.org/officeDocument/2006/relationships/hyperlink" Target="http://ift.tt/1M7bR6D" TargetMode="External"/><Relationship Id="rId2889" Type="http://schemas.openxmlformats.org/officeDocument/2006/relationships/hyperlink" Target="http://www.reddit.com/r/Bitcoin/comments/2yeihr/you_can_now_exchange_bitcoin_at_more_than_10000/" TargetMode="External"/><Relationship Id="rId1559" Type="http://schemas.openxmlformats.org/officeDocument/2006/relationships/hyperlink" Target="http://ift.tt/1w3menR" TargetMode="External"/><Relationship Id="rId965" Type="http://schemas.openxmlformats.org/officeDocument/2006/relationships/hyperlink" Target="http://ift.tt/1wG2qaH" TargetMode="External"/><Relationship Id="rId964" Type="http://schemas.openxmlformats.org/officeDocument/2006/relationships/hyperlink" Target="http://ift.tt/1DBbAlG" TargetMode="External"/><Relationship Id="rId963" Type="http://schemas.openxmlformats.org/officeDocument/2006/relationships/hyperlink" Target="http://ift.tt/1DB8UEH" TargetMode="External"/><Relationship Id="rId962" Type="http://schemas.openxmlformats.org/officeDocument/2006/relationships/hyperlink" Target="http://ift.tt/1ASP3Uh" TargetMode="External"/><Relationship Id="rId969" Type="http://schemas.openxmlformats.org/officeDocument/2006/relationships/hyperlink" Target="http://ift.tt/1zTYDCy" TargetMode="External"/><Relationship Id="rId968" Type="http://schemas.openxmlformats.org/officeDocument/2006/relationships/hyperlink" Target="http://ift.tt/1AT0V8I" TargetMode="External"/><Relationship Id="rId967" Type="http://schemas.openxmlformats.org/officeDocument/2006/relationships/hyperlink" Target="http://ift.tt/1zTWRkA" TargetMode="External"/><Relationship Id="rId966" Type="http://schemas.openxmlformats.org/officeDocument/2006/relationships/hyperlink" Target="http://ift.tt/1BBhtmy" TargetMode="External"/><Relationship Id="rId2880" Type="http://schemas.openxmlformats.org/officeDocument/2006/relationships/hyperlink" Target="https://bitcointalk.org/index.php?topic=978594.0" TargetMode="External"/><Relationship Id="rId961" Type="http://schemas.openxmlformats.org/officeDocument/2006/relationships/hyperlink" Target="http://ift.tt/1Nb0njN" TargetMode="External"/><Relationship Id="rId1550" Type="http://schemas.openxmlformats.org/officeDocument/2006/relationships/hyperlink" Target="http://ift.tt/1Kj3pUd" TargetMode="External"/><Relationship Id="rId2881" Type="http://schemas.openxmlformats.org/officeDocument/2006/relationships/hyperlink" Target="http://www.reddit.com/r/Bitcoin/comments/2yeaz3/opencryptovpnme_signature_campaign_btctalk/" TargetMode="External"/><Relationship Id="rId960" Type="http://schemas.openxmlformats.org/officeDocument/2006/relationships/hyperlink" Target="http://ift.tt/1Nb0njL" TargetMode="External"/><Relationship Id="rId1551" Type="http://schemas.openxmlformats.org/officeDocument/2006/relationships/hyperlink" Target="http://ift.tt/1EgrBD6" TargetMode="External"/><Relationship Id="rId2882" Type="http://schemas.openxmlformats.org/officeDocument/2006/relationships/hyperlink" Target="http://www.reddit.com/r/Bitcoin/comments/2yeai3/quadriga_glitch/" TargetMode="External"/><Relationship Id="rId1552" Type="http://schemas.openxmlformats.org/officeDocument/2006/relationships/hyperlink" Target="http://ift.tt/1M5uiGG" TargetMode="External"/><Relationship Id="rId2883" Type="http://schemas.openxmlformats.org/officeDocument/2006/relationships/hyperlink" Target="http://imgur.com/lVuSt5z" TargetMode="External"/><Relationship Id="rId1553" Type="http://schemas.openxmlformats.org/officeDocument/2006/relationships/hyperlink" Target="http://ift.tt/1FWCk2C" TargetMode="External"/><Relationship Id="rId2884" Type="http://schemas.openxmlformats.org/officeDocument/2006/relationships/hyperlink" Target="http://www.reddit.com/r/Bitcoin/comments/2yea01/does_anyone_know_why_its_difficult_for_a_company/" TargetMode="External"/><Relationship Id="rId1543" Type="http://schemas.openxmlformats.org/officeDocument/2006/relationships/hyperlink" Target="http://ift.tt/1AIwPAe" TargetMode="External"/><Relationship Id="rId2874" Type="http://schemas.openxmlformats.org/officeDocument/2006/relationships/hyperlink" Target="http://www.newsbtc.com/2015/03/08/overview-mit-bitcoin-live-expo-2015/" TargetMode="External"/><Relationship Id="rId1544" Type="http://schemas.openxmlformats.org/officeDocument/2006/relationships/hyperlink" Target="http://ift.tt/1KiKjgQ" TargetMode="External"/><Relationship Id="rId2875" Type="http://schemas.openxmlformats.org/officeDocument/2006/relationships/hyperlink" Target="http://www.reddit.com/r/Bitcoin/comments/2ye6f8/an_overview_on_the_mit_bitcoin_live_expo_2015/" TargetMode="External"/><Relationship Id="rId1545" Type="http://schemas.openxmlformats.org/officeDocument/2006/relationships/hyperlink" Target="http://ift.tt/1wUZ7H7" TargetMode="External"/><Relationship Id="rId2876" Type="http://schemas.openxmlformats.org/officeDocument/2006/relationships/hyperlink" Target="http://www.forbes.com/sites/nealegodfrey/2015/03/08/a-few-words-about-bitcoin-because-fiat-is-not-just-a-car/?utm_source=dlvr.it&amp;utm_medium=twitter" TargetMode="External"/><Relationship Id="rId1546" Type="http://schemas.openxmlformats.org/officeDocument/2006/relationships/hyperlink" Target="http://ift.tt/1wUYhua" TargetMode="External"/><Relationship Id="rId2877" Type="http://schemas.openxmlformats.org/officeDocument/2006/relationships/hyperlink" Target="http://www.reddit.com/r/Bitcoin/comments/2ye8ko/a_few_words_about_bitcoin_because_fiat_is_not/" TargetMode="External"/><Relationship Id="rId1547" Type="http://schemas.openxmlformats.org/officeDocument/2006/relationships/hyperlink" Target="http://ift.tt/1wI0LRY" TargetMode="External"/><Relationship Id="rId2878" Type="http://schemas.openxmlformats.org/officeDocument/2006/relationships/hyperlink" Target="http://www.corporatepolicy.org/spookybusiness.pdf" TargetMode="External"/><Relationship Id="rId1548" Type="http://schemas.openxmlformats.org/officeDocument/2006/relationships/hyperlink" Target="http://ift.tt/1h1z2CO" TargetMode="External"/><Relationship Id="rId2879" Type="http://schemas.openxmlformats.org/officeDocument/2006/relationships/hyperlink" Target="http://www.reddit.com/r/Bitcoin/comments/2ye7vf/in_case_anyone_still_thinks_paid_shills_are_a/" TargetMode="External"/><Relationship Id="rId1549" Type="http://schemas.openxmlformats.org/officeDocument/2006/relationships/hyperlink" Target="http://ift.tt/1AIwPAe" TargetMode="External"/><Relationship Id="rId959" Type="http://schemas.openxmlformats.org/officeDocument/2006/relationships/hyperlink" Target="http://ift.tt/1NaVUgW" TargetMode="External"/><Relationship Id="rId954" Type="http://schemas.openxmlformats.org/officeDocument/2006/relationships/hyperlink" Target="http://ift.tt/1wFT3I5" TargetMode="External"/><Relationship Id="rId953" Type="http://schemas.openxmlformats.org/officeDocument/2006/relationships/hyperlink" Target="http://ift.tt/1DAGE5d" TargetMode="External"/><Relationship Id="rId952" Type="http://schemas.openxmlformats.org/officeDocument/2006/relationships/hyperlink" Target="http://ift.tt/1AziYfo" TargetMode="External"/><Relationship Id="rId951" Type="http://schemas.openxmlformats.org/officeDocument/2006/relationships/hyperlink" Target="http://elitebtc.com/" TargetMode="External"/><Relationship Id="rId958" Type="http://schemas.openxmlformats.org/officeDocument/2006/relationships/hyperlink" Target="http://ift.tt/18hz0E9" TargetMode="External"/><Relationship Id="rId957" Type="http://schemas.openxmlformats.org/officeDocument/2006/relationships/hyperlink" Target="http://ift.tt/1Cn1PMO" TargetMode="External"/><Relationship Id="rId956" Type="http://schemas.openxmlformats.org/officeDocument/2006/relationships/hyperlink" Target="http://ift.tt/1Dz8HVe" TargetMode="External"/><Relationship Id="rId955" Type="http://schemas.openxmlformats.org/officeDocument/2006/relationships/hyperlink" Target="http://ift.tt/1DAGE5k" TargetMode="External"/><Relationship Id="rId950" Type="http://schemas.openxmlformats.org/officeDocument/2006/relationships/hyperlink" Target="http://ift.tt/1EbtNvt" TargetMode="External"/><Relationship Id="rId2870" Type="http://schemas.openxmlformats.org/officeDocument/2006/relationships/hyperlink" Target="http://blog.chain.com/" TargetMode="External"/><Relationship Id="rId1540" Type="http://schemas.openxmlformats.org/officeDocument/2006/relationships/hyperlink" Target="http://ift.tt/1wUYhua" TargetMode="External"/><Relationship Id="rId2871" Type="http://schemas.openxmlformats.org/officeDocument/2006/relationships/hyperlink" Target="http://www.reddit.com/r/Bitcoin/comments/2ye7a9/blockchain_blog/" TargetMode="External"/><Relationship Id="rId1541" Type="http://schemas.openxmlformats.org/officeDocument/2006/relationships/hyperlink" Target="http://ift.tt/1wI0LRY" TargetMode="External"/><Relationship Id="rId2872" Type="http://schemas.openxmlformats.org/officeDocument/2006/relationships/hyperlink" Target="http://www.mondaq.com/australia/x/379994/IT+internet/Part+I+Bitcoins+101" TargetMode="External"/><Relationship Id="rId1542" Type="http://schemas.openxmlformats.org/officeDocument/2006/relationships/hyperlink" Target="http://ift.tt/1h1z2CO" TargetMode="External"/><Relationship Id="rId2873" Type="http://schemas.openxmlformats.org/officeDocument/2006/relationships/hyperlink" Target="http://www.reddit.com/r/Bitcoin/comments/2ye6i2/part_i_bitcoins_101_media_telecoms_it/" TargetMode="External"/><Relationship Id="rId2027" Type="http://schemas.openxmlformats.org/officeDocument/2006/relationships/hyperlink" Target="http://www.reddit.com/r/Bitcoin/comments/2y382f/coinjar_ceo_put_5btc_bounty_out_to_see_new_app_on/" TargetMode="External"/><Relationship Id="rId2028" Type="http://schemas.openxmlformats.org/officeDocument/2006/relationships/hyperlink" Target="https://twitter.com/IHaveBitcoins/status/573653605930029056" TargetMode="External"/><Relationship Id="rId2029" Type="http://schemas.openxmlformats.org/officeDocument/2006/relationships/hyperlink" Target="http://www.reddit.com/r/Bitcoin/comments/2y37tr/bitcon_debt_japan/" TargetMode="External"/><Relationship Id="rId107" Type="http://schemas.openxmlformats.org/officeDocument/2006/relationships/hyperlink" Target="http://ift.tt/1DiWdOP" TargetMode="External"/><Relationship Id="rId106" Type="http://schemas.openxmlformats.org/officeDocument/2006/relationships/hyperlink" Target="http://ift.tt/1AEZDOx" TargetMode="External"/><Relationship Id="rId105" Type="http://schemas.openxmlformats.org/officeDocument/2006/relationships/hyperlink" Target="http://ift.tt/1wx4OLh" TargetMode="External"/><Relationship Id="rId104" Type="http://schemas.openxmlformats.org/officeDocument/2006/relationships/hyperlink" Target="http://ift.tt/1AF0tuK" TargetMode="External"/><Relationship Id="rId109" Type="http://schemas.openxmlformats.org/officeDocument/2006/relationships/hyperlink" Target="http://ift.tt/1DlJzPa" TargetMode="External"/><Relationship Id="rId108" Type="http://schemas.openxmlformats.org/officeDocument/2006/relationships/hyperlink" Target="http://ift.tt/1DlJzP6" TargetMode="External"/><Relationship Id="rId2020" Type="http://schemas.openxmlformats.org/officeDocument/2006/relationships/hyperlink" Target="https://coinreport.net/us-consumers-consider-bitcoin-secure-mobile-wallets-survey-finds/" TargetMode="External"/><Relationship Id="rId2021" Type="http://schemas.openxmlformats.org/officeDocument/2006/relationships/hyperlink" Target="http://www.reddit.com/r/Bitcoin/comments/2y34gy/us_consumers_consider_bitcoin_more_secure_than/" TargetMode="External"/><Relationship Id="rId2022" Type="http://schemas.openxmlformats.org/officeDocument/2006/relationships/hyperlink" Target="http://www.reddit.com/r/Bitcoin/comments/2y38le/gbtc_will_not_be_eligible_for_tax_deferred/" TargetMode="External"/><Relationship Id="rId103" Type="http://schemas.openxmlformats.org/officeDocument/2006/relationships/hyperlink" Target="http://ift.tt/18xLMiO" TargetMode="External"/><Relationship Id="rId2023" Type="http://schemas.openxmlformats.org/officeDocument/2006/relationships/hyperlink" Target="http://www.reddit.com/r/Bitcoin/comments/2y38if/is_it_easy_to_cash_in_on_bitcoin_and_get_rich/" TargetMode="External"/><Relationship Id="rId102" Type="http://schemas.openxmlformats.org/officeDocument/2006/relationships/hyperlink" Target="http://ift.tt/1N2sbH1" TargetMode="External"/><Relationship Id="rId2024" Type="http://schemas.openxmlformats.org/officeDocument/2006/relationships/hyperlink" Target="http://i.imgur.com/9KJPNIY.png" TargetMode="External"/><Relationship Id="rId101" Type="http://schemas.openxmlformats.org/officeDocument/2006/relationships/hyperlink" Target="http://ift.tt/1G2XrUj" TargetMode="External"/><Relationship Id="rId2025" Type="http://schemas.openxmlformats.org/officeDocument/2006/relationships/hyperlink" Target="http://www.reddit.com/r/Bitcoin/comments/2y388j/bank_of_americas_wire_transfer_faqs_your_wired/" TargetMode="External"/><Relationship Id="rId100" Type="http://schemas.openxmlformats.org/officeDocument/2006/relationships/hyperlink" Target="http://ift.tt/1G2XoIl" TargetMode="External"/><Relationship Id="rId2026" Type="http://schemas.openxmlformats.org/officeDocument/2006/relationships/hyperlink" Target="https://twitter.com/swan_legend/status/573482263708590081" TargetMode="External"/><Relationship Id="rId2016" Type="http://schemas.openxmlformats.org/officeDocument/2006/relationships/hyperlink" Target="http://blog.btcjam.com/2015/03/05/how-to-activate-two-factor-authentication-on-btcjam-and-gmail/" TargetMode="External"/><Relationship Id="rId2017" Type="http://schemas.openxmlformats.org/officeDocument/2006/relationships/hyperlink" Target="http://www.reddit.com/r/Bitcoin/comments/2y33fk/how_to_activate_two_factor_authentication_on/" TargetMode="External"/><Relationship Id="rId2018" Type="http://schemas.openxmlformats.org/officeDocument/2006/relationships/hyperlink" Target="https://www.youtube.com/watch?v=uJAt66qYfNA&amp;feature=youtu.be" TargetMode="External"/><Relationship Id="rId2019" Type="http://schemas.openxmlformats.org/officeDocument/2006/relationships/hyperlink" Target="http://www.reddit.com/r/Bitcoin/comments/2y360t/openbazaar_decentralized_markets_for_online_trade/" TargetMode="External"/><Relationship Id="rId2010" Type="http://schemas.openxmlformats.org/officeDocument/2006/relationships/hyperlink" Target="http://www.reddit.com/r/Bitcoin/comments/2y30s0/police_arrest_five_in_mycoin_exchange_scam/" TargetMode="External"/><Relationship Id="rId2011" Type="http://schemas.openxmlformats.org/officeDocument/2006/relationships/hyperlink" Target="https://www.youtube.com/watch?v=50_NfitNTkI" TargetMode="External"/><Relationship Id="rId2012" Type="http://schemas.openxmlformats.org/officeDocument/2006/relationships/hyperlink" Target="http://www.reddit.com/r/Bitcoin/comments/2y30rd/interview_kraken_bitpay_investor_trace_mayer_the/" TargetMode="External"/><Relationship Id="rId2013" Type="http://schemas.openxmlformats.org/officeDocument/2006/relationships/hyperlink" Target="http://www.reddit.com/r/Bitcoin/comments/2y3050/setting_up_multiple_bip38_paper_wallets_with_one/" TargetMode="External"/><Relationship Id="rId2014" Type="http://schemas.openxmlformats.org/officeDocument/2006/relationships/hyperlink" Target="http://globaleconomicanalysis.blogspot.com/2015/03/ukraine-bans-gold-transactions-over-125.html?m=1" TargetMode="External"/><Relationship Id="rId2015" Type="http://schemas.openxmlformats.org/officeDocument/2006/relationships/hyperlink" Target="http://www.reddit.com/r/Bitcoin/comments/2y2zlg/mishs_global_economic_trend_analysis_ukraine_bans/" TargetMode="External"/><Relationship Id="rId2049" Type="http://schemas.openxmlformats.org/officeDocument/2006/relationships/hyperlink" Target="http://www.reddit.com/r/Bitcoin/comments/2y3gf7/free_bitcoins/" TargetMode="External"/><Relationship Id="rId129" Type="http://schemas.openxmlformats.org/officeDocument/2006/relationships/hyperlink" Target="http://ift.tt/1wxPvCe" TargetMode="External"/><Relationship Id="rId128" Type="http://schemas.openxmlformats.org/officeDocument/2006/relationships/hyperlink" Target="http://ift.tt/1aC40Ar" TargetMode="External"/><Relationship Id="rId127" Type="http://schemas.openxmlformats.org/officeDocument/2006/relationships/hyperlink" Target="http://ift.tt/1wvI1j0" TargetMode="External"/><Relationship Id="rId126" Type="http://schemas.openxmlformats.org/officeDocument/2006/relationships/hyperlink" Target="http://ift.tt/1LWj5Kx" TargetMode="External"/><Relationship Id="rId2040" Type="http://schemas.openxmlformats.org/officeDocument/2006/relationships/hyperlink" Target="http://www.reddit.com/r/Bitcoin/comments/2y3b64/for_sale_cheapbtccom_domain/" TargetMode="External"/><Relationship Id="rId121" Type="http://schemas.openxmlformats.org/officeDocument/2006/relationships/hyperlink" Target="http://ift.tt/1BNoO3R" TargetMode="External"/><Relationship Id="rId2041" Type="http://schemas.openxmlformats.org/officeDocument/2006/relationships/hyperlink" Target="https://vine.co/v/O0LxPevFhQv" TargetMode="External"/><Relationship Id="rId120" Type="http://schemas.openxmlformats.org/officeDocument/2006/relationships/hyperlink" Target="http://ift.tt/1D7pZbz" TargetMode="External"/><Relationship Id="rId2042" Type="http://schemas.openxmlformats.org/officeDocument/2006/relationships/hyperlink" Target="http://www.reddit.com/r/Bitcoin/comments/2y3auu/yellen_on_financial_crisis/" TargetMode="External"/><Relationship Id="rId2043" Type="http://schemas.openxmlformats.org/officeDocument/2006/relationships/hyperlink" Target="http://www.reddit.com/r/Bitcoin/comments/2y3ary/bitpay_has_fantastic_customer_service_thanks/" TargetMode="External"/><Relationship Id="rId2044" Type="http://schemas.openxmlformats.org/officeDocument/2006/relationships/hyperlink" Target="http://www.newsbtc.com/2015/03/05/blockchain-sponsor-bitcoin-foundations-next-devcore-event/" TargetMode="External"/><Relationship Id="rId125" Type="http://schemas.openxmlformats.org/officeDocument/2006/relationships/hyperlink" Target="http://ift.tt/1An05fC" TargetMode="External"/><Relationship Id="rId2045" Type="http://schemas.openxmlformats.org/officeDocument/2006/relationships/hyperlink" Target="http://www.reddit.com/r/Bitcoin/comments/2y3aq6/blockchain_to_sponsor_bitcoin_foundations_next/" TargetMode="External"/><Relationship Id="rId124" Type="http://schemas.openxmlformats.org/officeDocument/2006/relationships/hyperlink" Target="http://ift.tt/18xTfOW" TargetMode="External"/><Relationship Id="rId2046" Type="http://schemas.openxmlformats.org/officeDocument/2006/relationships/hyperlink" Target="http://www.zerohedge.com/news/2015-02-25/janet-yellen-freaking-out-about-audit-fed-%E2%80%93-here-are-100-reasons-why-she-should-be" TargetMode="External"/><Relationship Id="rId123" Type="http://schemas.openxmlformats.org/officeDocument/2006/relationships/hyperlink" Target="http://ift.tt/1vJRLeq" TargetMode="External"/><Relationship Id="rId2047" Type="http://schemas.openxmlformats.org/officeDocument/2006/relationships/hyperlink" Target="http://www.reddit.com/r/Bitcoin/comments/2y3fdz/janet_yellen_is_freaking_out_about_audit_the_fed/" TargetMode="External"/><Relationship Id="rId122" Type="http://schemas.openxmlformats.org/officeDocument/2006/relationships/hyperlink" Target="http://ift.tt/188UUsW" TargetMode="External"/><Relationship Id="rId2048" Type="http://schemas.openxmlformats.org/officeDocument/2006/relationships/hyperlink" Target="http://www.reddit.com/r/Bitcoin/comments/2y3eii/give_a_man_a_coin_and_you_have_fed_him_for_a_day/" TargetMode="External"/><Relationship Id="rId2038" Type="http://schemas.openxmlformats.org/officeDocument/2006/relationships/hyperlink" Target="http://www.reddit.com/r/Bitcoin/comments/2y3b9l/bitcoin_and_like_cryptocurrencies_have_been/" TargetMode="External"/><Relationship Id="rId2039" Type="http://schemas.openxmlformats.org/officeDocument/2006/relationships/hyperlink" Target="https://bitcointalk.org/index.php?topic=977185.0" TargetMode="External"/><Relationship Id="rId118" Type="http://schemas.openxmlformats.org/officeDocument/2006/relationships/hyperlink" Target="http://ift.tt/1aBOSTE" TargetMode="External"/><Relationship Id="rId117" Type="http://schemas.openxmlformats.org/officeDocument/2006/relationships/hyperlink" Target="http://ift.tt/1AmzVJU" TargetMode="External"/><Relationship Id="rId116" Type="http://schemas.openxmlformats.org/officeDocument/2006/relationships/hyperlink" Target="http://ift.tt/1AUrj0V" TargetMode="External"/><Relationship Id="rId115" Type="http://schemas.openxmlformats.org/officeDocument/2006/relationships/hyperlink" Target="http://ift.tt/1C8OWFY" TargetMode="External"/><Relationship Id="rId119" Type="http://schemas.openxmlformats.org/officeDocument/2006/relationships/hyperlink" Target="http://ift.tt/1wxjjUY" TargetMode="External"/><Relationship Id="rId110" Type="http://schemas.openxmlformats.org/officeDocument/2006/relationships/hyperlink" Target="http://ift.tt/1AF9PGU" TargetMode="External"/><Relationship Id="rId2030" Type="http://schemas.openxmlformats.org/officeDocument/2006/relationships/hyperlink" Target="http://www.reddit.com/r/Bitcoin/comments/2y37rx/looking_for_toronto_stores_restaurants_that/" TargetMode="External"/><Relationship Id="rId2031" Type="http://schemas.openxmlformats.org/officeDocument/2006/relationships/hyperlink" Target="http://www.reddit.com/r/Bitcoin/comments/2y37pf/noob_question/" TargetMode="External"/><Relationship Id="rId2032" Type="http://schemas.openxmlformats.org/officeDocument/2006/relationships/hyperlink" Target="http://247cryptonews.com/bitnation-horizon-blocknet-united-for-governance-2-0-project/" TargetMode="External"/><Relationship Id="rId2033" Type="http://schemas.openxmlformats.org/officeDocument/2006/relationships/hyperlink" Target="http://www.reddit.com/r/Bitcoin/comments/2y36xg/bitnation_horizon_blocknet_united_for_governance/" TargetMode="External"/><Relationship Id="rId114" Type="http://schemas.openxmlformats.org/officeDocument/2006/relationships/hyperlink" Target="http://ift.tt/17FSJ06" TargetMode="External"/><Relationship Id="rId2034" Type="http://schemas.openxmlformats.org/officeDocument/2006/relationships/hyperlink" Target="http://www.reddit.com/r/Bitcoin/comments/2y36np/fundraiser_for_accused_sillk_road_moderator_ssbd/" TargetMode="External"/><Relationship Id="rId113" Type="http://schemas.openxmlformats.org/officeDocument/2006/relationships/hyperlink" Target="http://ift.tt/18xV527" TargetMode="External"/><Relationship Id="rId2035" Type="http://schemas.openxmlformats.org/officeDocument/2006/relationships/hyperlink" Target="http://www.reddit.com/r/LaissezSquares/comments/2y2zoe/who_here_owns_bitcoin_i_am_looking_for_stories/" TargetMode="External"/><Relationship Id="rId112" Type="http://schemas.openxmlformats.org/officeDocument/2006/relationships/hyperlink" Target="http://ift.tt/1AF9OCV" TargetMode="External"/><Relationship Id="rId2036" Type="http://schemas.openxmlformats.org/officeDocument/2006/relationships/hyperlink" Target="http://www.reddit.com/r/Bitcoin/comments/2y30el/who_here_owns_bitcoin_i_am_looking_for_stories/" TargetMode="External"/><Relationship Id="rId111" Type="http://schemas.openxmlformats.org/officeDocument/2006/relationships/hyperlink" Target="http://ift.tt/1pJrIjY" TargetMode="External"/><Relationship Id="rId2037" Type="http://schemas.openxmlformats.org/officeDocument/2006/relationships/hyperlink" Target="https://letstalkbitcoin.com/blog/post/a-chinese-lawyers-thoughts-on-crypto" TargetMode="External"/><Relationship Id="rId2005" Type="http://schemas.openxmlformats.org/officeDocument/2006/relationships/hyperlink" Target="http://www.kpmg.com/global/en/issuesandinsights/articlespublications/frontiers-in-finance/pages/virtual-currencies-get-real-fs.aspx?utm_medium=social-media&amp;utm_campaign=2015-fs-2014-fs-frontiers-in-finance" TargetMode="External"/><Relationship Id="rId2006" Type="http://schemas.openxmlformats.org/officeDocument/2006/relationships/hyperlink" Target="http://www.reddit.com/r/Bitcoin/comments/2y2wt9/virtual_currencies_get_real_apple_pay_bitcoin_kpmg/" TargetMode="External"/><Relationship Id="rId2007" Type="http://schemas.openxmlformats.org/officeDocument/2006/relationships/hyperlink" Target="http://satoshisbible.com/" TargetMode="External"/><Relationship Id="rId2008" Type="http://schemas.openxmlformats.org/officeDocument/2006/relationships/hyperlink" Target="http://www.reddit.com/r/Bitcoin/comments/2y31fs/my_friend_launched_a_new_site_called_satoshis/" TargetMode="External"/><Relationship Id="rId2009" Type="http://schemas.openxmlformats.org/officeDocument/2006/relationships/hyperlink" Target="http://m.scmp.com/news/hong-kong/article/1730375/directors-hunted-alleged-hk75m-hong-kong-bitcoin-investment-scam" TargetMode="External"/><Relationship Id="rId2000" Type="http://schemas.openxmlformats.org/officeDocument/2006/relationships/hyperlink" Target="http://www.reddit.com/r/Bitcoin/comments/2y2vai/monetas_cto_chris_odom_banks_will_race_to_the/" TargetMode="External"/><Relationship Id="rId2001" Type="http://schemas.openxmlformats.org/officeDocument/2006/relationships/hyperlink" Target="http://www.reddit.com/r/Bitcoin/comments/2y2v4p/bitcoin_is_savings/" TargetMode="External"/><Relationship Id="rId2002" Type="http://schemas.openxmlformats.org/officeDocument/2006/relationships/hyperlink" Target="http://www.reddit.com/r/Bitcoin/comments/2y2xz9/bread_wallet_problem/" TargetMode="External"/><Relationship Id="rId2003" Type="http://schemas.openxmlformats.org/officeDocument/2006/relationships/hyperlink" Target="http://www.money.pl/gospodarka/wiadomosci/artykul/bitcoin-mocno-zyskuje-w-ciagu-miesiaca,208,0,1727440.html" TargetMode="External"/><Relationship Id="rId2004" Type="http://schemas.openxmlformats.org/officeDocument/2006/relationships/hyperlink" Target="http://www.reddit.com/r/Bitcoin/comments/2y2wzt/3rd_biggest_polish_news_portal_wppl_links_to_one/" TargetMode="External"/><Relationship Id="rId2090" Type="http://schemas.openxmlformats.org/officeDocument/2006/relationships/hyperlink" Target="http://www.reddit.com/r/Bitcoin/comments/2y40ft/what_is_the_real_price_of_bitcoin/" TargetMode="External"/><Relationship Id="rId2091" Type="http://schemas.openxmlformats.org/officeDocument/2006/relationships/hyperlink" Target="http://www.coinspeaker.com/2015/03/05/us-auction-13-5m-worth-of-silk-road-bitcoins-7420/" TargetMode="External"/><Relationship Id="rId2092" Type="http://schemas.openxmlformats.org/officeDocument/2006/relationships/hyperlink" Target="http://www.reddit.com/r/Bitcoin/comments/2y42pe/us_marshals_conducted_3rd_auction_for_selling/" TargetMode="External"/><Relationship Id="rId2093" Type="http://schemas.openxmlformats.org/officeDocument/2006/relationships/hyperlink" Target="http://www.reddit.com/r/Bitcoin/comments/2y42e1/a_friendly_reminder_checklocktimeverify_and_other/" TargetMode="External"/><Relationship Id="rId2094" Type="http://schemas.openxmlformats.org/officeDocument/2006/relationships/hyperlink" Target="http://bit-e.cf" TargetMode="External"/><Relationship Id="rId2095" Type="http://schemas.openxmlformats.org/officeDocument/2006/relationships/hyperlink" Target="http://www.reddit.com/r/Bitcoin/comments/2y43rg/how_to_multiply_your_bitcoins_hundredfold_in_a/" TargetMode="External"/><Relationship Id="rId2096" Type="http://schemas.openxmlformats.org/officeDocument/2006/relationships/hyperlink" Target="http://www.reddit.com/r/Bitcoin/comments/2y44k5/the_100000_bitcoin_what_happens_with_fees/" TargetMode="External"/><Relationship Id="rId2097" Type="http://schemas.openxmlformats.org/officeDocument/2006/relationships/hyperlink" Target="http://i.imgur.com/MOJwHyd.jpg" TargetMode="External"/><Relationship Id="rId2098" Type="http://schemas.openxmlformats.org/officeDocument/2006/relationships/hyperlink" Target="http://www.reddit.com/r/Bitcoin/comments/2y45pk/so_my_barber_who_is_an_absolute_legend_just/" TargetMode="External"/><Relationship Id="rId2099" Type="http://schemas.openxmlformats.org/officeDocument/2006/relationships/hyperlink" Target="https://twitter.com/CoinJabber/status/573739174454390786" TargetMode="External"/><Relationship Id="rId2060" Type="http://schemas.openxmlformats.org/officeDocument/2006/relationships/hyperlink" Target="http://www.reddit.com/r/Bitcoin/comments/2y3nf0/mining_needs_cheap_energy_no_problem/" TargetMode="External"/><Relationship Id="rId2061" Type="http://schemas.openxmlformats.org/officeDocument/2006/relationships/hyperlink" Target="http://coinfire.io/2015/03/06/coin-fire-gaw-miners-catches-sec-ftc-irs-dhs-attention/" TargetMode="External"/><Relationship Id="rId2062" Type="http://schemas.openxmlformats.org/officeDocument/2006/relationships/hyperlink" Target="http://www.reddit.com/r/Bitcoin/comments/2y3mlo/coin_fire_gaw_miners_catches_sec_ftc_irs_dhs/" TargetMode="External"/><Relationship Id="rId2063" Type="http://schemas.openxmlformats.org/officeDocument/2006/relationships/hyperlink" Target="http://www.reddit.com/r/Bitcoin/comments/2y3lre/the_biggest_thing_holding_bitcoin_back_is_a_lack/" TargetMode="External"/><Relationship Id="rId2064" Type="http://schemas.openxmlformats.org/officeDocument/2006/relationships/hyperlink" Target="http://np.reddit.com/r/worldnews/comments/2y21yl/lockheed_martin_claims_sustainable_fusion_is/" TargetMode="External"/><Relationship Id="rId2065" Type="http://schemas.openxmlformats.org/officeDocument/2006/relationships/hyperlink" Target="http://www.reddit.com/r/Bitcoin/comments/2y3led/what_effect_would_cheap_fusion_energy_have_on/" TargetMode="External"/><Relationship Id="rId2066" Type="http://schemas.openxmlformats.org/officeDocument/2006/relationships/hyperlink" Target="http://www.reddit.com/r/Bitcoin/comments/2y3l95/i_know_this_is_an_altcoin_butwhats_up_with_japan/" TargetMode="External"/><Relationship Id="rId2067" Type="http://schemas.openxmlformats.org/officeDocument/2006/relationships/hyperlink" Target="http://www.reddit.com/r/Bitcoin/comments/2y3nyz/long_term_holding_capital_gains_and_international/" TargetMode="External"/><Relationship Id="rId2068" Type="http://schemas.openxmlformats.org/officeDocument/2006/relationships/hyperlink" Target="http://www.reddit.com/r/Bitcoin/comments/2y3ra3/ghashio_down/" TargetMode="External"/><Relationship Id="rId2069" Type="http://schemas.openxmlformats.org/officeDocument/2006/relationships/hyperlink" Target="http://www.reddit.com/r/Bitcoin/comments/2y3u2t/a_card_that_says_i_want_your_restaurant_to_accept/" TargetMode="External"/><Relationship Id="rId2050" Type="http://schemas.openxmlformats.org/officeDocument/2006/relationships/hyperlink" Target="https://vine.co/v/O0l7EDz75bA" TargetMode="External"/><Relationship Id="rId2051" Type="http://schemas.openxmlformats.org/officeDocument/2006/relationships/hyperlink" Target="http://www.reddit.com/r/Bitcoin/comments/2y3fnt/andreas_on_peaceful_times/" TargetMode="External"/><Relationship Id="rId2052" Type="http://schemas.openxmlformats.org/officeDocument/2006/relationships/hyperlink" Target="http://www.reddit.com/r/Bitcoin/comments/2y3fko/electrum_noob_question/" TargetMode="External"/><Relationship Id="rId2053" Type="http://schemas.openxmlformats.org/officeDocument/2006/relationships/hyperlink" Target="http://www.reddit.com/r/Bitcoin/comments/2y3i8x/lots_of_posts_about_scammers_on_localbitcoinscom/" TargetMode="External"/><Relationship Id="rId2054" Type="http://schemas.openxmlformats.org/officeDocument/2006/relationships/hyperlink" Target="http://www.reddit.com/r/Bitcoin/comments/2y3hvb/can_bitcoin_can_distrupt_fb_twitter_and_other/" TargetMode="External"/><Relationship Id="rId2055" Type="http://schemas.openxmlformats.org/officeDocument/2006/relationships/hyperlink" Target="http://www.np.reddit.com/r/todayilearned/comments/2y282p/til_that_the_earths_core_contains_enough_gold_and/" TargetMode="External"/><Relationship Id="rId2056" Type="http://schemas.openxmlformats.org/officeDocument/2006/relationships/hyperlink" Target="http://www.reddit.com/r/Bitcoin/comments/2y3hbt/here_you_go_proof_that_gold_is_worthless_only/" TargetMode="External"/><Relationship Id="rId2057" Type="http://schemas.openxmlformats.org/officeDocument/2006/relationships/hyperlink" Target="http://www.reddit.com/r/Bitcoin/comments/2y3l95/i_know_this_is_an_altcoin_butwhats_up_with_japan/" TargetMode="External"/><Relationship Id="rId2058" Type="http://schemas.openxmlformats.org/officeDocument/2006/relationships/hyperlink" Target="http://www.reddit.com/r/Bitcoin/comments/2y3ks7/australian_senate_bitcoin_hearings/" TargetMode="External"/><Relationship Id="rId2059" Type="http://schemas.openxmlformats.org/officeDocument/2006/relationships/hyperlink" Target="http://www.eweek.com/news/lockheed-martin-claims-sustainable-fusion-is-within-its-grasp.html" TargetMode="External"/><Relationship Id="rId2080" Type="http://schemas.openxmlformats.org/officeDocument/2006/relationships/hyperlink" Target="http://www.reddit.com/r/Bitcoin/comments/2y3x4w/bitcoin_to_power_remittance_apps_kim_dotcoms_mega/" TargetMode="External"/><Relationship Id="rId2081" Type="http://schemas.openxmlformats.org/officeDocument/2006/relationships/hyperlink" Target="http://www.reddit.com/r/Bitcoin/comments/2y3w6h/any_bitcoiners_in_mexico_city/" TargetMode="External"/><Relationship Id="rId2082" Type="http://schemas.openxmlformats.org/officeDocument/2006/relationships/hyperlink" Target="http://blog.getclef.com/true-logins/" TargetMode="External"/><Relationship Id="rId2083" Type="http://schemas.openxmlformats.org/officeDocument/2006/relationships/hyperlink" Target="http://www.reddit.com/r/Bitcoin/comments/2y3yz5/clef_announced_true_logins_the_first_tool_to/" TargetMode="External"/><Relationship Id="rId2084" Type="http://schemas.openxmlformats.org/officeDocument/2006/relationships/hyperlink" Target="http://www.reddit.com/r/Bitcoin/comments/2y3yxa/how_to_get_bitcoins/" TargetMode="External"/><Relationship Id="rId2085" Type="http://schemas.openxmlformats.org/officeDocument/2006/relationships/hyperlink" Target="https://github.com/bitcoin/bitcoin.org/issues/778" TargetMode="External"/><Relationship Id="rId2086" Type="http://schemas.openxmlformats.org/officeDocument/2006/relationships/hyperlink" Target="http://www.reddit.com/r/Bitcoin/comments/2y3xvc/bitcoinorg_volunteer_needed_for_wallet_reviews/" TargetMode="External"/><Relationship Id="rId2087" Type="http://schemas.openxmlformats.org/officeDocument/2006/relationships/hyperlink" Target="http://gendal.me/2015/03/05/a-central-bank-cryptocurrency-an-interesting-idea-but-maybe-not-for-the-reason-we-think/" TargetMode="External"/><Relationship Id="rId2088" Type="http://schemas.openxmlformats.org/officeDocument/2006/relationships/hyperlink" Target="http://www.reddit.com/r/Bitcoin/comments/2y3xpy/a_central_bank_cryptocurrency_an_interesting_idea/" TargetMode="External"/><Relationship Id="rId2089" Type="http://schemas.openxmlformats.org/officeDocument/2006/relationships/hyperlink" Target="http://www.ofnumbers.com/2015/03/05/what-is-the-real-price-of-bitcoin/" TargetMode="External"/><Relationship Id="rId2070" Type="http://schemas.openxmlformats.org/officeDocument/2006/relationships/hyperlink" Target="http://www.launchfestival.com/abra" TargetMode="External"/><Relationship Id="rId2071" Type="http://schemas.openxmlformats.org/officeDocument/2006/relationships/hyperlink" Target="http://www.reddit.com/r/Bitcoin/comments/2y3tum/the_overall_winner_at_the_2015_launch_festival/" TargetMode="External"/><Relationship Id="rId2072" Type="http://schemas.openxmlformats.org/officeDocument/2006/relationships/hyperlink" Target="https://twitter.com/TheScottRob/status/572955388976361472?s=17" TargetMode="External"/><Relationship Id="rId2073" Type="http://schemas.openxmlformats.org/officeDocument/2006/relationships/hyperlink" Target="http://www.reddit.com/r/Bitcoin/comments/2y3sqv/bitcoin_job_fair_returns_to_sf_bay_area_on/" TargetMode="External"/><Relationship Id="rId2074" Type="http://schemas.openxmlformats.org/officeDocument/2006/relationships/hyperlink" Target="http://www.reddit.com/r/Bitcoin/comments/2y3s2n/paxum_to_btc/" TargetMode="External"/><Relationship Id="rId2075" Type="http://schemas.openxmlformats.org/officeDocument/2006/relationships/hyperlink" Target="https://www.facebook.com/events/338124103045839/" TargetMode="External"/><Relationship Id="rId2076" Type="http://schemas.openxmlformats.org/officeDocument/2006/relationships/hyperlink" Target="http://www.reddit.com/r/Bitcoin/comments/2y3v8l/bitcoin_and_philosophy_new_online_course_offering/" TargetMode="External"/><Relationship Id="rId2077" Type="http://schemas.openxmlformats.org/officeDocument/2006/relationships/hyperlink" Target="http://www.stuff.co.nz/technology/digital-living/66980041/customs-password-plan-slammed-by-labour-greens" TargetMode="External"/><Relationship Id="rId2078" Type="http://schemas.openxmlformats.org/officeDocument/2006/relationships/hyperlink" Target="http://www.reddit.com/r/Bitcoin/comments/2y3x6y/gimme_your_wallet_password_filthy_terrorist/" TargetMode="External"/><Relationship Id="rId2079" Type="http://schemas.openxmlformats.org/officeDocument/2006/relationships/hyperlink" Target="https://www.youtube.com/watch?v=xYhBZpM5UMI" TargetMode="External"/><Relationship Id="rId2940" Type="http://schemas.openxmlformats.org/officeDocument/2006/relationships/hyperlink" Target="http://www.reddit.com/r/Bitcoin/comments/2yfepm/mentor_monday_march_09_2015_ask_all_your_bitcoin/" TargetMode="External"/><Relationship Id="rId1610" Type="http://schemas.openxmlformats.org/officeDocument/2006/relationships/hyperlink" Target="http://ift.tt/1Klesfx" TargetMode="External"/><Relationship Id="rId2941" Type="http://schemas.openxmlformats.org/officeDocument/2006/relationships/hyperlink" Target="https://twitter.com/factomproject/status/574814806466760705" TargetMode="External"/><Relationship Id="rId1611" Type="http://schemas.openxmlformats.org/officeDocument/2006/relationships/hyperlink" Target="http://ift.tt/1FaVEci" TargetMode="External"/><Relationship Id="rId2942" Type="http://schemas.openxmlformats.org/officeDocument/2006/relationships/hyperlink" Target="http://www.reddit.com/r/Bitcoin/comments/2yfek7/a_big_partnership_announcement_from_factom_with/" TargetMode="External"/><Relationship Id="rId1612" Type="http://schemas.openxmlformats.org/officeDocument/2006/relationships/hyperlink" Target="http://ift.tt/1NhxaUh" TargetMode="External"/><Relationship Id="rId2943" Type="http://schemas.openxmlformats.org/officeDocument/2006/relationships/hyperlink" Target="http://www.reddit.com/r/Bitcoin/comments/2yffmm/how_can_i_use_tor_with_electum_does_it_improve_my/" TargetMode="External"/><Relationship Id="rId1613" Type="http://schemas.openxmlformats.org/officeDocument/2006/relationships/hyperlink" Target="http://ift.tt/1AKJTF5" TargetMode="External"/><Relationship Id="rId2944" Type="http://schemas.openxmlformats.org/officeDocument/2006/relationships/hyperlink" Target="http://imgur.com/VcJjKEe" TargetMode="External"/><Relationship Id="rId1614" Type="http://schemas.openxmlformats.org/officeDocument/2006/relationships/hyperlink" Target="http://ift.tt/1KlgM6h" TargetMode="External"/><Relationship Id="rId2945" Type="http://schemas.openxmlformats.org/officeDocument/2006/relationships/hyperlink" Target="http://www.reddit.com/r/Bitcoin/comments/2yfhmm/bitcoin_distribution_by_address_from_nov_2013_to/" TargetMode="External"/><Relationship Id="rId1615" Type="http://schemas.openxmlformats.org/officeDocument/2006/relationships/hyperlink" Target="http://ift.tt/1B3ifbg" TargetMode="External"/><Relationship Id="rId2946" Type="http://schemas.openxmlformats.org/officeDocument/2006/relationships/hyperlink" Target="https://www.cryptocoinsnews.com/financial-times-chances-bitcoin-making-now-zero/" TargetMode="External"/><Relationship Id="rId1616" Type="http://schemas.openxmlformats.org/officeDocument/2006/relationships/hyperlink" Target="http://ift.tt/1FYgrQu" TargetMode="External"/><Relationship Id="rId2947" Type="http://schemas.openxmlformats.org/officeDocument/2006/relationships/hyperlink" Target="http://www.reddit.com/r/Bitcoin/comments/2yfh14/financial_times_chances_of_bitcoin_making_it_are/" TargetMode="External"/><Relationship Id="rId907" Type="http://schemas.openxmlformats.org/officeDocument/2006/relationships/hyperlink" Target="http://ift.tt/1KartZg" TargetMode="External"/><Relationship Id="rId1617" Type="http://schemas.openxmlformats.org/officeDocument/2006/relationships/hyperlink" Target="http://ift.tt/1FYhsrR" TargetMode="External"/><Relationship Id="rId2948" Type="http://schemas.openxmlformats.org/officeDocument/2006/relationships/hyperlink" Target="http://www.reddit.com/r/BitcoinCH/comments/2yfg3x/first_bitcoin_atm_in_basel/" TargetMode="External"/><Relationship Id="rId906" Type="http://schemas.openxmlformats.org/officeDocument/2006/relationships/hyperlink" Target="http://ift.tt/1CgVgeO" TargetMode="External"/><Relationship Id="rId1618" Type="http://schemas.openxmlformats.org/officeDocument/2006/relationships/hyperlink" Target="http://ift.tt/18OPzZ7" TargetMode="External"/><Relationship Id="rId2949" Type="http://schemas.openxmlformats.org/officeDocument/2006/relationships/hyperlink" Target="http://www.reddit.com/r/Bitcoin/comments/2yfgp2/first_bitcoin_atm_in_basel_switzerland/" TargetMode="External"/><Relationship Id="rId905" Type="http://schemas.openxmlformats.org/officeDocument/2006/relationships/hyperlink" Target="http://ift.tt/1DztMwe" TargetMode="External"/><Relationship Id="rId1619" Type="http://schemas.openxmlformats.org/officeDocument/2006/relationships/hyperlink" Target="http://ift.tt/1wWbAKG" TargetMode="External"/><Relationship Id="rId904" Type="http://schemas.openxmlformats.org/officeDocument/2006/relationships/hyperlink" Target="http://ift.tt/1EaFm6j" TargetMode="External"/><Relationship Id="rId909" Type="http://schemas.openxmlformats.org/officeDocument/2006/relationships/hyperlink" Target="http://ift.tt/18GST8K" TargetMode="External"/><Relationship Id="rId908" Type="http://schemas.openxmlformats.org/officeDocument/2006/relationships/hyperlink" Target="http://ift.tt/1AyrEmm" TargetMode="External"/><Relationship Id="rId903" Type="http://schemas.openxmlformats.org/officeDocument/2006/relationships/hyperlink" Target="http://ift.tt/1BAqc8o" TargetMode="External"/><Relationship Id="rId902" Type="http://schemas.openxmlformats.org/officeDocument/2006/relationships/hyperlink" Target="http://ift.tt/1BAqc8q" TargetMode="External"/><Relationship Id="rId901" Type="http://schemas.openxmlformats.org/officeDocument/2006/relationships/hyperlink" Target="http://ift.tt/1DzgXSE" TargetMode="External"/><Relationship Id="rId900" Type="http://schemas.openxmlformats.org/officeDocument/2006/relationships/hyperlink" Target="http://ift.tt/1DzgVtU" TargetMode="External"/><Relationship Id="rId2930" Type="http://schemas.openxmlformats.org/officeDocument/2006/relationships/hyperlink" Target="http://www.youtube.com/watch?v=iI9hpFUa_CI" TargetMode="External"/><Relationship Id="rId1600" Type="http://schemas.openxmlformats.org/officeDocument/2006/relationships/hyperlink" Target="http://ift.tt/1B36PEl" TargetMode="External"/><Relationship Id="rId2931" Type="http://schemas.openxmlformats.org/officeDocument/2006/relationships/hyperlink" Target="http://www.reddit.com/r/Bitcoin/comments/2yf945/whats_your_opinion_about_bitrated_the_bitcoin/" TargetMode="External"/><Relationship Id="rId1601" Type="http://schemas.openxmlformats.org/officeDocument/2006/relationships/hyperlink" Target="http://ift.tt/1B36MII" TargetMode="External"/><Relationship Id="rId2932" Type="http://schemas.openxmlformats.org/officeDocument/2006/relationships/hyperlink" Target="http://www.reddit.com/r/Bitcoin/comments/2yfa6o/is_there_a_place_to_sell_short_stories_for_small/" TargetMode="External"/><Relationship Id="rId1602" Type="http://schemas.openxmlformats.org/officeDocument/2006/relationships/hyperlink" Target="http://ift.tt/1B36PEq" TargetMode="External"/><Relationship Id="rId2933" Type="http://schemas.openxmlformats.org/officeDocument/2006/relationships/hyperlink" Target="http://www.reddit.com/r/Bitcoin/comments/2yfbsx/new_twoway_bitcoinautomat_btm_in_stockholm_now_it/" TargetMode="External"/><Relationship Id="rId1603" Type="http://schemas.openxmlformats.org/officeDocument/2006/relationships/hyperlink" Target="http://ift.tt/1wW6DSm" TargetMode="External"/><Relationship Id="rId2934" Type="http://schemas.openxmlformats.org/officeDocument/2006/relationships/hyperlink" Target="http://cointelegraph.uk/news/113647/queens-university-belfast-students-researching-bitcoin" TargetMode="External"/><Relationship Id="rId1604" Type="http://schemas.openxmlformats.org/officeDocument/2006/relationships/hyperlink" Target="http://ift.tt/1wW6FcH" TargetMode="External"/><Relationship Id="rId2935" Type="http://schemas.openxmlformats.org/officeDocument/2006/relationships/hyperlink" Target="http://www.reddit.com/r/Bitcoin/comments/2yfcta/queens_university_belfast_students_researching/" TargetMode="External"/><Relationship Id="rId1605" Type="http://schemas.openxmlformats.org/officeDocument/2006/relationships/hyperlink" Target="http://ift.tt/1B36MIT" TargetMode="External"/><Relationship Id="rId2936" Type="http://schemas.openxmlformats.org/officeDocument/2006/relationships/hyperlink" Target="http://elbitcoin.org/el-gobierno-de-usa-deberia-pagar-a-anonymous-con-bitcoin-para-luchar-contra-isis/" TargetMode="External"/><Relationship Id="rId1606" Type="http://schemas.openxmlformats.org/officeDocument/2006/relationships/hyperlink" Target="http://ift.tt/1B2Sfwy" TargetMode="External"/><Relationship Id="rId2937" Type="http://schemas.openxmlformats.org/officeDocument/2006/relationships/hyperlink" Target="http://www.reddit.com/r/Bitcoin/comments/2yfc9i/goverment_should_pay_anonymous_with_bitcoin_to/" TargetMode="External"/><Relationship Id="rId1607" Type="http://schemas.openxmlformats.org/officeDocument/2006/relationships/hyperlink" Target="http://ift.tt/1FXW9qf" TargetMode="External"/><Relationship Id="rId2938" Type="http://schemas.openxmlformats.org/officeDocument/2006/relationships/hyperlink" Target="https://twitter.com/iArylic/status/574289916776988672" TargetMode="External"/><Relationship Id="rId1608" Type="http://schemas.openxmlformats.org/officeDocument/2006/relationships/hyperlink" Target="http://ift.tt/1B2gMBX" TargetMode="External"/><Relationship Id="rId2939" Type="http://schemas.openxmlformats.org/officeDocument/2006/relationships/hyperlink" Target="http://www.reddit.com/r/Bitcoin/comments/2yfdny/satoshi_nakamoto_found/" TargetMode="External"/><Relationship Id="rId1609" Type="http://schemas.openxmlformats.org/officeDocument/2006/relationships/hyperlink" Target="http://ift.tt/1FXWc5B" TargetMode="External"/><Relationship Id="rId1631" Type="http://schemas.openxmlformats.org/officeDocument/2006/relationships/hyperlink" Target="http://imgur.com/vcuYQFF" TargetMode="External"/><Relationship Id="rId2962" Type="http://schemas.openxmlformats.org/officeDocument/2006/relationships/hyperlink" Target="http://bitmonthly.com" TargetMode="External"/><Relationship Id="rId1632" Type="http://schemas.openxmlformats.org/officeDocument/2006/relationships/hyperlink" Target="http://www.reddit.com/r/Bitcoin/comments/2xyghj/new_bitcoin_slogan_feel_free_to_use_wherever_youd/" TargetMode="External"/><Relationship Id="rId2963" Type="http://schemas.openxmlformats.org/officeDocument/2006/relationships/hyperlink" Target="http://www.reddit.com/r/Bitcoin/comments/2yfkxp/bitmonthly_automatically_top_up_your_bitcoin/" TargetMode="External"/><Relationship Id="rId1633" Type="http://schemas.openxmlformats.org/officeDocument/2006/relationships/hyperlink" Target="http://grandchallenges.org/grant-opportunities.html" TargetMode="External"/><Relationship Id="rId2964" Type="http://schemas.openxmlformats.org/officeDocument/2006/relationships/hyperlink" Target="http://scotcoin.org" TargetMode="External"/><Relationship Id="rId1634" Type="http://schemas.openxmlformats.org/officeDocument/2006/relationships/hyperlink" Target="http://www.reddit.com/r/Bitcoin/comments/2xyfwy/anyone_here_getting_involved_with_these_funding/" TargetMode="External"/><Relationship Id="rId2965" Type="http://schemas.openxmlformats.org/officeDocument/2006/relationships/hyperlink" Target="http://www.reddit.com/r/Bitcoin/comments/2yfkpo/scotcoin_to_debut_trading_on_bitcoin_20_platform/" TargetMode="External"/><Relationship Id="rId1635" Type="http://schemas.openxmlformats.org/officeDocument/2006/relationships/hyperlink" Target="http://www.btcfeed.net/news/bitcoin-center-new-york-city/" TargetMode="External"/><Relationship Id="rId2966" Type="http://schemas.openxmlformats.org/officeDocument/2006/relationships/hyperlink" Target="http://www.reddit.com/r/Bitcoin/comments/2yfkmq/btcpoint_looks_like_a_gamechanger/" TargetMode="External"/><Relationship Id="rId1636" Type="http://schemas.openxmlformats.org/officeDocument/2006/relationships/hyperlink" Target="http://www.reddit.com/r/Bitcoin/comments/2xyfuj/the_bitcoin_center_in_new_york_city/" TargetMode="External"/><Relationship Id="rId2967" Type="http://schemas.openxmlformats.org/officeDocument/2006/relationships/hyperlink" Target="http://satoshibox.com/54fd842512fb6d99798b45ac" TargetMode="External"/><Relationship Id="rId1637" Type="http://schemas.openxmlformats.org/officeDocument/2006/relationships/hyperlink" Target="https://www.youtube.com/watch?v=wg_LrVAilFE" TargetMode="External"/><Relationship Id="rId2968" Type="http://schemas.openxmlformats.org/officeDocument/2006/relationships/hyperlink" Target="http://www.reddit.com/r/Bitcoin/comments/2yfkir/satoshi_box_is_a_place_to_sell_writing_videos/" TargetMode="External"/><Relationship Id="rId1638" Type="http://schemas.openxmlformats.org/officeDocument/2006/relationships/hyperlink" Target="http://www.reddit.com/r/Bitcoin/comments/2xykga/powerful_words_from_stefan_molyneaux_against_a/" TargetMode="External"/><Relationship Id="rId2969" Type="http://schemas.openxmlformats.org/officeDocument/2006/relationships/hyperlink" Target="http://www.btcfeed.net/news/navajocoin-asynchronous-encryption-technology-released-today/" TargetMode="External"/><Relationship Id="rId929" Type="http://schemas.openxmlformats.org/officeDocument/2006/relationships/hyperlink" Target="http://ift.tt/1BAGBd4" TargetMode="External"/><Relationship Id="rId1639" Type="http://schemas.openxmlformats.org/officeDocument/2006/relationships/hyperlink" Target="https://www.goabra.com/" TargetMode="External"/><Relationship Id="rId928" Type="http://schemas.openxmlformats.org/officeDocument/2006/relationships/hyperlink" Target="http://ift.tt/1ASh7Hw" TargetMode="External"/><Relationship Id="rId927" Type="http://schemas.openxmlformats.org/officeDocument/2006/relationships/hyperlink" Target="http://ift.tt/1BAGD4L" TargetMode="External"/><Relationship Id="rId926" Type="http://schemas.openxmlformats.org/officeDocument/2006/relationships/hyperlink" Target="http://ift.tt/1DzXDEE" TargetMode="External"/><Relationship Id="rId921" Type="http://schemas.openxmlformats.org/officeDocument/2006/relationships/hyperlink" Target="http://ift.tt/1zTzl7p" TargetMode="External"/><Relationship Id="rId920" Type="http://schemas.openxmlformats.org/officeDocument/2006/relationships/hyperlink" Target="http://ift.tt/1EaGczR" TargetMode="External"/><Relationship Id="rId925" Type="http://schemas.openxmlformats.org/officeDocument/2006/relationships/hyperlink" Target="http://ift.tt/1zC7Wpx" TargetMode="External"/><Relationship Id="rId924" Type="http://schemas.openxmlformats.org/officeDocument/2006/relationships/hyperlink" Target="http://ift.tt/1AS9LDQ" TargetMode="External"/><Relationship Id="rId923" Type="http://schemas.openxmlformats.org/officeDocument/2006/relationships/hyperlink" Target="http://ift.tt/1GJXYbh" TargetMode="External"/><Relationship Id="rId922" Type="http://schemas.openxmlformats.org/officeDocument/2006/relationships/hyperlink" Target="http://ift.tt/1AyGrxk" TargetMode="External"/><Relationship Id="rId2960" Type="http://schemas.openxmlformats.org/officeDocument/2006/relationships/hyperlink" Target="http://www.youtube.com/attribution_link?a=iY4Koxo7w7c&amp;u=%2Fwatch%3Fv%3DtqsFGLUqnis%26feature%3Dshare" TargetMode="External"/><Relationship Id="rId1630" Type="http://schemas.openxmlformats.org/officeDocument/2006/relationships/hyperlink" Target="http://www.reddit.com/r/Bitcoin/comments/2xygir/megabigpower_opens_buyback_for_unprofitable/" TargetMode="External"/><Relationship Id="rId2961" Type="http://schemas.openxmlformats.org/officeDocument/2006/relationships/hyperlink" Target="http://www.reddit.com/r/Bitcoin/comments/2yflef/bitcoin_world_digital_currency_gets_boost_from/" TargetMode="External"/><Relationship Id="rId1620" Type="http://schemas.openxmlformats.org/officeDocument/2006/relationships/hyperlink" Target="https://coinblender.net/" TargetMode="External"/><Relationship Id="rId2951" Type="http://schemas.openxmlformats.org/officeDocument/2006/relationships/hyperlink" Target="http://www.reddit.com/r/Bitcoin/comments/2yfiu8/vault_51_by_bitcoinz_usa/" TargetMode="External"/><Relationship Id="rId1621" Type="http://schemas.openxmlformats.org/officeDocument/2006/relationships/hyperlink" Target="http://www.reddit.com/r/Bitcoin/comments/2xyfcu/clean_your_bitcoin_with_coinblendernet_altcoin/" TargetMode="External"/><Relationship Id="rId2952" Type="http://schemas.openxmlformats.org/officeDocument/2006/relationships/hyperlink" Target="http://neocashradio.com/blog/episode-94-liberty-forum-2015/" TargetMode="External"/><Relationship Id="rId1622" Type="http://schemas.openxmlformats.org/officeDocument/2006/relationships/hyperlink" Target="http://www.coinsetter.com/bitcoin-news/2015/03/03/merger-to-create-first-publicly-traded-bitcoin-derivatives-exchange-2185" TargetMode="External"/><Relationship Id="rId2953" Type="http://schemas.openxmlformats.org/officeDocument/2006/relationships/hyperlink" Target="http://www.reddit.com/r/Bitcoin/comments/2yfisx/neocash_radio_episode_94_liberty_forum_2015/" TargetMode="External"/><Relationship Id="rId1623" Type="http://schemas.openxmlformats.org/officeDocument/2006/relationships/hyperlink" Target="http://www.reddit.com/r/Bitcoin/comments/2xydbq/merger_to_create_first_us_publicly_traded_bitcoin/" TargetMode="External"/><Relationship Id="rId2954" Type="http://schemas.openxmlformats.org/officeDocument/2006/relationships/hyperlink" Target="http://www.youtube.com/attribution_link?a=7XgyRECY-YM&amp;u=%2Fwatch%3Fv%3DmEZaQvZiTao%26feature%3Dshare" TargetMode="External"/><Relationship Id="rId1624" Type="http://schemas.openxmlformats.org/officeDocument/2006/relationships/hyperlink" Target="http://www.coindesk.com/masked-card-lets-online-shoppers-pay-anywhere-bitcoin/" TargetMode="External"/><Relationship Id="rId2955" Type="http://schemas.openxmlformats.org/officeDocument/2006/relationships/hyperlink" Target="http://www.reddit.com/r/Bitcoin/comments/2yfidl/now_you_can_sell_bitcoin_and_receive_cash/" TargetMode="External"/><Relationship Id="rId1625" Type="http://schemas.openxmlformats.org/officeDocument/2006/relationships/hyperlink" Target="http://www.reddit.com/r/Bitcoin/comments/2xycjv/masked_card_lets_online_shoppers_pay_anywhere/" TargetMode="External"/><Relationship Id="rId2956" Type="http://schemas.openxmlformats.org/officeDocument/2006/relationships/hyperlink" Target="http://www.reddit.com/r/Bitcoin/comments/2yfi7w/my_attempt_at_a_bitcoin_tshirt/" TargetMode="External"/><Relationship Id="rId1626" Type="http://schemas.openxmlformats.org/officeDocument/2006/relationships/hyperlink" Target="http://www.zerohedge.com/news/2015-03-04/chinese-buy-billboards-announcing-renminbi-new-world-currency" TargetMode="External"/><Relationship Id="rId2957" Type="http://schemas.openxmlformats.org/officeDocument/2006/relationships/hyperlink" Target="http://www.reddit.com/r/Bitcoin/comments/2yfhy2/like_it_or_hate_it_your_identity_thru/" TargetMode="External"/><Relationship Id="rId1627" Type="http://schemas.openxmlformats.org/officeDocument/2006/relationships/hyperlink" Target="http://www.reddit.com/r/Bitcoin/comments/2xybnk/the_chinese_central_bankers_try_to_pump_rmb/" TargetMode="External"/><Relationship Id="rId2958" Type="http://schemas.openxmlformats.org/officeDocument/2006/relationships/hyperlink" Target="http://cointelegraph.com/news/113649/utah-bitcoin-bill-passes-senate-reading" TargetMode="External"/><Relationship Id="rId918" Type="http://schemas.openxmlformats.org/officeDocument/2006/relationships/hyperlink" Target="http://ift.tt/Wgivvo" TargetMode="External"/><Relationship Id="rId1628" Type="http://schemas.openxmlformats.org/officeDocument/2006/relationships/hyperlink" Target="http://www.reddit.com/r/Bitcoin/comments/2xyhx4/website_idea_for_bitcoin_enthusiasts_please_build/" TargetMode="External"/><Relationship Id="rId2959" Type="http://schemas.openxmlformats.org/officeDocument/2006/relationships/hyperlink" Target="http://www.reddit.com/r/Bitcoin/comments/2yfljf/utah_bitcoin_bill_passes_senate_reading_2_votes/" TargetMode="External"/><Relationship Id="rId917" Type="http://schemas.openxmlformats.org/officeDocument/2006/relationships/hyperlink" Target="http://ift.tt/1DzAvGj" TargetMode="External"/><Relationship Id="rId1629" Type="http://schemas.openxmlformats.org/officeDocument/2006/relationships/hyperlink" Target="http://www.coindesk.com/megabigpower-buyback-program-bitcoin-miners/" TargetMode="External"/><Relationship Id="rId916" Type="http://schemas.openxmlformats.org/officeDocument/2006/relationships/hyperlink" Target="http://ift.tt/1zBZR4i" TargetMode="External"/><Relationship Id="rId915" Type="http://schemas.openxmlformats.org/officeDocument/2006/relationships/hyperlink" Target="http://ift.tt/18GYiwr" TargetMode="External"/><Relationship Id="rId919" Type="http://schemas.openxmlformats.org/officeDocument/2006/relationships/hyperlink" Target="http://ift.tt/18GYkEE" TargetMode="External"/><Relationship Id="rId910" Type="http://schemas.openxmlformats.org/officeDocument/2006/relationships/hyperlink" Target="http://ift.tt/1AyrDyK" TargetMode="External"/><Relationship Id="rId914" Type="http://schemas.openxmlformats.org/officeDocument/2006/relationships/hyperlink" Target="http://ift.tt/1AS4oo4" TargetMode="External"/><Relationship Id="rId913" Type="http://schemas.openxmlformats.org/officeDocument/2006/relationships/hyperlink" Target="http://ift.tt/1vVxjYf" TargetMode="External"/><Relationship Id="rId912" Type="http://schemas.openxmlformats.org/officeDocument/2006/relationships/hyperlink" Target="http://ift.tt/1BAm5sT" TargetMode="External"/><Relationship Id="rId911" Type="http://schemas.openxmlformats.org/officeDocument/2006/relationships/hyperlink" Target="http://ift.tt/1DzpaGn" TargetMode="External"/><Relationship Id="rId2950" Type="http://schemas.openxmlformats.org/officeDocument/2006/relationships/hyperlink" Target="http://vault51.bitcoinzusa.com/" TargetMode="External"/><Relationship Id="rId2900" Type="http://schemas.openxmlformats.org/officeDocument/2006/relationships/hyperlink" Target="http://www.reddit.com/r/Bitcoin/comments/2yeoky/lost_password_for_my_bitcoin_wallet/" TargetMode="External"/><Relationship Id="rId2901" Type="http://schemas.openxmlformats.org/officeDocument/2006/relationships/hyperlink" Target="http://www.reddit.com/r/Bitcoin/comments/2yeqnd/i_got_really_angry_seeing_that_capitol/" TargetMode="External"/><Relationship Id="rId2902" Type="http://schemas.openxmlformats.org/officeDocument/2006/relationships/hyperlink" Target="https://www.youtube.com/watch?v=gknclxaoHKg" TargetMode="External"/><Relationship Id="rId2903" Type="http://schemas.openxmlformats.org/officeDocument/2006/relationships/hyperlink" Target="http://www.reddit.com/r/Bitcoin/comments/2yet7a/brasil_is_falling_apart_as_we_speak_we_need_to/" TargetMode="External"/><Relationship Id="rId2904" Type="http://schemas.openxmlformats.org/officeDocument/2006/relationships/hyperlink" Target="http://bravenewcoin.com/news/bitcoin-box-considers-lighthouse-funding/" TargetMode="External"/><Relationship Id="rId2905" Type="http://schemas.openxmlformats.org/officeDocument/2006/relationships/hyperlink" Target="http://www.reddit.com/r/Bitcoin/comments/2yeu62/bitcoin_box_considers_lighthouse_funding/" TargetMode="External"/><Relationship Id="rId2906" Type="http://schemas.openxmlformats.org/officeDocument/2006/relationships/hyperlink" Target="http://www.reddit.com/r/Bitcoin/comments/2yewoa/any_bitcoin_related_companies_need_social_media/" TargetMode="External"/><Relationship Id="rId2907" Type="http://schemas.openxmlformats.org/officeDocument/2006/relationships/hyperlink" Target="http://www.reddit.com/r/Bitcoin/comments/2yevqa/could_uber_be_disrupted_by_a_realtime_ride_auction/" TargetMode="External"/><Relationship Id="rId2908" Type="http://schemas.openxmlformats.org/officeDocument/2006/relationships/hyperlink" Target="http://www.reddit.com/r/Bitcoin/comments/2yezrt/yubikey_support_with_any_wallet/" TargetMode="External"/><Relationship Id="rId2909" Type="http://schemas.openxmlformats.org/officeDocument/2006/relationships/hyperlink" Target="http://www.reddit.com/r/Bitcoin/comments/2yeyfj/what_is_the_benefit_of_using_electrum_with_trezor/" TargetMode="External"/><Relationship Id="rId2920" Type="http://schemas.openxmlformats.org/officeDocument/2006/relationships/hyperlink" Target="http://www.ibook21.com/article/230198/role-of-bitcoin-trading-websites-in-promoting-cryptocurrency/" TargetMode="External"/><Relationship Id="rId2921" Type="http://schemas.openxmlformats.org/officeDocument/2006/relationships/hyperlink" Target="http://www.reddit.com/r/Bitcoin/comments/2yf4i8/role_of_bitcoin_trading_websites_in_promoting/" TargetMode="External"/><Relationship Id="rId2922" Type="http://schemas.openxmlformats.org/officeDocument/2006/relationships/hyperlink" Target="http://i.imgur.com/eO55weR.jpg" TargetMode="External"/><Relationship Id="rId2923" Type="http://schemas.openxmlformats.org/officeDocument/2006/relationships/hyperlink" Target="http://www.reddit.com/r/Bitcoin/comments/2yf3x6/are_we_going_to_see_300_again/" TargetMode="External"/><Relationship Id="rId2924" Type="http://schemas.openxmlformats.org/officeDocument/2006/relationships/hyperlink" Target="http://www.reddit.com/r/Bitcoin/comments/2yf58v/coin_tumblers_threshold_kyc_exchanges_local_coins/" TargetMode="External"/><Relationship Id="rId2925" Type="http://schemas.openxmlformats.org/officeDocument/2006/relationships/hyperlink" Target="http://www.reddit.com/r/Bitcoin/comments/2yf5un/dae_remember_when_you_were_so_sure_the_price_of/" TargetMode="External"/><Relationship Id="rId2926" Type="http://schemas.openxmlformats.org/officeDocument/2006/relationships/hyperlink" Target="http://www.reddit.com/r/Bitcoin/comments/2yf84a/bitspark_launches_6_new_fiat_currencies_and_local/" TargetMode="External"/><Relationship Id="rId2927" Type="http://schemas.openxmlformats.org/officeDocument/2006/relationships/hyperlink" Target="https://twitter.com/gavinandresen/status/573953967509630976" TargetMode="External"/><Relationship Id="rId2928" Type="http://schemas.openxmlformats.org/officeDocument/2006/relationships/hyperlink" Target="http://www.reddit.com/r/Bitcoin/comments/2yfa1u/gavin_andresen_nice_graph_of_internet_connections/" TargetMode="External"/><Relationship Id="rId2929" Type="http://schemas.openxmlformats.org/officeDocument/2006/relationships/hyperlink" Target="http://www.reddit.com/r/Bitcoin/comments/2yf988/is_changetip_okay_to_use_as_a_bank_for_my/" TargetMode="External"/><Relationship Id="rId2910" Type="http://schemas.openxmlformats.org/officeDocument/2006/relationships/hyperlink" Target="http://www.reddit.com/r/Bitcoin/comments/2yeyc0/oz_finance_sector_to_revolutionise_global_banking/" TargetMode="External"/><Relationship Id="rId2911" Type="http://schemas.openxmlformats.org/officeDocument/2006/relationships/hyperlink" Target="http://www.reddit.com/r/Bitcoin/comments/2yf1bh/m_pesa_vs_bitcoin/" TargetMode="External"/><Relationship Id="rId2912" Type="http://schemas.openxmlformats.org/officeDocument/2006/relationships/hyperlink" Target="http://www.reddit.com/r/Bitcoin/comments/2yf0sg/how_bitcoin_mainstreaming_will_feel_for_the/" TargetMode="External"/><Relationship Id="rId2913" Type="http://schemas.openxmlformats.org/officeDocument/2006/relationships/hyperlink" Target="http://n-o-d-e.net/post/113145645871/bitcoin-and-the-changing-of-the-guard" TargetMode="External"/><Relationship Id="rId2914" Type="http://schemas.openxmlformats.org/officeDocument/2006/relationships/hyperlink" Target="http://www.reddit.com/r/Bitcoin/comments/2yf0jq/bitcoin_and_the_changing_of_the_guard/" TargetMode="External"/><Relationship Id="rId2915" Type="http://schemas.openxmlformats.org/officeDocument/2006/relationships/hyperlink" Target="http://www.reddit.com/r/Bitcoin/comments/2yf0j8/when_using_a_bitcoin_site_to_get_bitcoins_do_i/" TargetMode="External"/><Relationship Id="rId2916" Type="http://schemas.openxmlformats.org/officeDocument/2006/relationships/hyperlink" Target="http://imgur.com/OSnG3fc" TargetMode="External"/><Relationship Id="rId2917" Type="http://schemas.openxmlformats.org/officeDocument/2006/relationships/hyperlink" Target="http://www.reddit.com/r/Bitcoin/comments/2yf2nt/are_these_your_1031607744_bitcoins/" TargetMode="External"/><Relationship Id="rId2918" Type="http://schemas.openxmlformats.org/officeDocument/2006/relationships/hyperlink" Target="http://fortune.com/2015/03/06/bitcoin-boys/" TargetMode="External"/><Relationship Id="rId2919" Type="http://schemas.openxmlformats.org/officeDocument/2006/relationships/hyperlink" Target="http://www.reddit.com/r/Bitcoin/comments/2yf4n7/dont_care_about_bitcoin_this_will_change_your/" TargetMode="External"/><Relationship Id="rId1697" Type="http://schemas.openxmlformats.org/officeDocument/2006/relationships/hyperlink" Target="http://www.reddit.com/r/Bitcoin/comments/2xzc1j/bitcoin_has_died_45_times_but_still_alive/" TargetMode="External"/><Relationship Id="rId1698" Type="http://schemas.openxmlformats.org/officeDocument/2006/relationships/hyperlink" Target="http://www.reddit.com/r/Bitcoin/comments/2xzbbu/want_my_salary_in_btc_what_company_should_i/" TargetMode="External"/><Relationship Id="rId1699" Type="http://schemas.openxmlformats.org/officeDocument/2006/relationships/hyperlink" Target="http://www.reddit.com/r/Bitcoin/comments/2xzfrj/what_alt_coins_are_you_watching/" TargetMode="External"/><Relationship Id="rId866" Type="http://schemas.openxmlformats.org/officeDocument/2006/relationships/hyperlink" Target="http://ift.tt/1GJfYCT" TargetMode="External"/><Relationship Id="rId865" Type="http://schemas.openxmlformats.org/officeDocument/2006/relationships/hyperlink" Target="http://ift.tt/1vV53F6" TargetMode="External"/><Relationship Id="rId864" Type="http://schemas.openxmlformats.org/officeDocument/2006/relationships/hyperlink" Target="http://ift.tt/1vV56ke" TargetMode="External"/><Relationship Id="rId863" Type="http://schemas.openxmlformats.org/officeDocument/2006/relationships/hyperlink" Target="http://ift.tt/1GJfYCO" TargetMode="External"/><Relationship Id="rId869" Type="http://schemas.openxmlformats.org/officeDocument/2006/relationships/hyperlink" Target="http://ift.tt/1ClJlw8" TargetMode="External"/><Relationship Id="rId868" Type="http://schemas.openxmlformats.org/officeDocument/2006/relationships/hyperlink" Target="http://ift.tt/17LTV24" TargetMode="External"/><Relationship Id="rId867" Type="http://schemas.openxmlformats.org/officeDocument/2006/relationships/hyperlink" Target="http://ift.tt/1ClJn7j" TargetMode="External"/><Relationship Id="rId1690" Type="http://schemas.openxmlformats.org/officeDocument/2006/relationships/hyperlink" Target="http://coinblender.net" TargetMode="External"/><Relationship Id="rId1691" Type="http://schemas.openxmlformats.org/officeDocument/2006/relationships/hyperlink" Target="http://www.reddit.com/r/Bitcoin/comments/2xz9nr/mainstream_coinmixer_coinblendernet_high_volume/" TargetMode="External"/><Relationship Id="rId1692" Type="http://schemas.openxmlformats.org/officeDocument/2006/relationships/hyperlink" Target="http://www.reddit.com/r/Bitcoin/comments/2xz9kn/ninja_tipping_join_for_free_bitcoin/" TargetMode="External"/><Relationship Id="rId862" Type="http://schemas.openxmlformats.org/officeDocument/2006/relationships/hyperlink" Target="http://ift.tt/1ARqvv0" TargetMode="External"/><Relationship Id="rId1693" Type="http://schemas.openxmlformats.org/officeDocument/2006/relationships/hyperlink" Target="http://www.reddit.com/r/Bitcoin/comments/2xzdkv/cexio_down/" TargetMode="External"/><Relationship Id="rId861" Type="http://schemas.openxmlformats.org/officeDocument/2006/relationships/hyperlink" Target="http://ift.tt/1ARqRBD" TargetMode="External"/><Relationship Id="rId1694" Type="http://schemas.openxmlformats.org/officeDocument/2006/relationships/hyperlink" Target="http://www.reddit.com/r/Bitcoin/comments/2xzdkb/this_was_my_attempt_at_getting_bitcoin_accepted/" TargetMode="External"/><Relationship Id="rId860" Type="http://schemas.openxmlformats.org/officeDocument/2006/relationships/hyperlink" Target="http://ift.tt/1FPdodp" TargetMode="External"/><Relationship Id="rId1695" Type="http://schemas.openxmlformats.org/officeDocument/2006/relationships/hyperlink" Target="http://www.reddit.com/r/Bitcoin/comments/2xzdef/what_about_proof_of_virus_containment_in_thinking/" TargetMode="External"/><Relationship Id="rId1696" Type="http://schemas.openxmlformats.org/officeDocument/2006/relationships/hyperlink" Target="http://www.reddit.com/r/Bitcoin/comments/2xzd6h/i_talked_to_over_10_people_at_work_and_none_of/" TargetMode="External"/><Relationship Id="rId1686" Type="http://schemas.openxmlformats.org/officeDocument/2006/relationships/hyperlink" Target="http://www.reddit.com/r/Bitcoin/comments/2xz5w6/distinguished_gentlemen_have_bitcoin_wallets/" TargetMode="External"/><Relationship Id="rId1687" Type="http://schemas.openxmlformats.org/officeDocument/2006/relationships/hyperlink" Target="http://www.reddit.com/r/Bitcoin/comments/2xz5is/how_do_you_incorporate_bitcoin_as_a_currency_in/" TargetMode="External"/><Relationship Id="rId1688" Type="http://schemas.openxmlformats.org/officeDocument/2006/relationships/hyperlink" Target="http://www.reddit.com/r/Bitcoin/comments/2xz7qv/ghashio_hit_by_ddos_attack/" TargetMode="External"/><Relationship Id="rId1689" Type="http://schemas.openxmlformats.org/officeDocument/2006/relationships/hyperlink" Target="http://www.reddit.com/r/Bitcoin/comments/2xz7h5/bter_arrest_and_dox_random_dump_appear_on_pastebin/" TargetMode="External"/><Relationship Id="rId855" Type="http://schemas.openxmlformats.org/officeDocument/2006/relationships/hyperlink" Target="http://ift.tt/1DLVgBf" TargetMode="External"/><Relationship Id="rId854" Type="http://schemas.openxmlformats.org/officeDocument/2006/relationships/hyperlink" Target="http://ift.tt/1BzPpQp" TargetMode="External"/><Relationship Id="rId853" Type="http://schemas.openxmlformats.org/officeDocument/2006/relationships/hyperlink" Target="http://ift.tt/1DywnGG" TargetMode="External"/><Relationship Id="rId852" Type="http://schemas.openxmlformats.org/officeDocument/2006/relationships/hyperlink" Target="http://ift.tt/1vUYEd2" TargetMode="External"/><Relationship Id="rId859" Type="http://schemas.openxmlformats.org/officeDocument/2006/relationships/hyperlink" Target="http://ift.tt/1vV6Zxm" TargetMode="External"/><Relationship Id="rId858" Type="http://schemas.openxmlformats.org/officeDocument/2006/relationships/hyperlink" Target="http://ift.tt/1DyHMpT" TargetMode="External"/><Relationship Id="rId857" Type="http://schemas.openxmlformats.org/officeDocument/2006/relationships/hyperlink" Target="http://ift.tt/1zuF02L" TargetMode="External"/><Relationship Id="rId856" Type="http://schemas.openxmlformats.org/officeDocument/2006/relationships/hyperlink" Target="http://ift.tt/1Na2tAn" TargetMode="External"/><Relationship Id="rId1680" Type="http://schemas.openxmlformats.org/officeDocument/2006/relationships/hyperlink" Target="http://eggminer.com/egg/31519512" TargetMode="External"/><Relationship Id="rId1681" Type="http://schemas.openxmlformats.org/officeDocument/2006/relationships/hyperlink" Target="http://www.reddit.com/r/Bitcoin/comments/2xz1ng/no1_fast_insane_btc_faucet/" TargetMode="External"/><Relationship Id="rId851" Type="http://schemas.openxmlformats.org/officeDocument/2006/relationships/hyperlink" Target="http://ift.tt/18Gm1wJ" TargetMode="External"/><Relationship Id="rId1682" Type="http://schemas.openxmlformats.org/officeDocument/2006/relationships/hyperlink" Target="https://www.youtube.com/watch?v=yUln0N55XJ0&amp;list=WL&amp;index=3" TargetMode="External"/><Relationship Id="rId850" Type="http://schemas.openxmlformats.org/officeDocument/2006/relationships/hyperlink" Target="http://ift.tt/1GcLaNj" TargetMode="External"/><Relationship Id="rId1683" Type="http://schemas.openxmlformats.org/officeDocument/2006/relationships/hyperlink" Target="http://www.reddit.com/r/Bitcoin/comments/2xz3fw/central_bankers_and_lackey_bureaucrats_should_be/" TargetMode="External"/><Relationship Id="rId1684" Type="http://schemas.openxmlformats.org/officeDocument/2006/relationships/hyperlink" Target="http://www.reddit.com/r/Bitcoin/comments/2xz62u/ghashio_hit_by_ddos/" TargetMode="External"/><Relationship Id="rId1685" Type="http://schemas.openxmlformats.org/officeDocument/2006/relationships/hyperlink" Target="https://twitter.com/sirxl/status/573302322790473729" TargetMode="External"/><Relationship Id="rId888" Type="http://schemas.openxmlformats.org/officeDocument/2006/relationships/hyperlink" Target="http://ift.tt/1Aye7eg" TargetMode="External"/><Relationship Id="rId887" Type="http://schemas.openxmlformats.org/officeDocument/2006/relationships/hyperlink" Target="http://ift.tt/1AyfKbZ" TargetMode="External"/><Relationship Id="rId886" Type="http://schemas.openxmlformats.org/officeDocument/2006/relationships/hyperlink" Target="http://ift.tt/18GBYTA" TargetMode="External"/><Relationship Id="rId885" Type="http://schemas.openxmlformats.org/officeDocument/2006/relationships/hyperlink" Target="http://ift.tt/1Dz1PVh" TargetMode="External"/><Relationship Id="rId889" Type="http://schemas.openxmlformats.org/officeDocument/2006/relationships/hyperlink" Target="http://ift.tt/17IsyGh" TargetMode="External"/><Relationship Id="rId880" Type="http://schemas.openxmlformats.org/officeDocument/2006/relationships/hyperlink" Target="http://ift.tt/1Dz6JBz" TargetMode="External"/><Relationship Id="rId884" Type="http://schemas.openxmlformats.org/officeDocument/2006/relationships/hyperlink" Target="http://ift.tt/1Dz5h2d" TargetMode="External"/><Relationship Id="rId883" Type="http://schemas.openxmlformats.org/officeDocument/2006/relationships/hyperlink" Target="http://ift.tt/1Dz6JBH" TargetMode="External"/><Relationship Id="rId882" Type="http://schemas.openxmlformats.org/officeDocument/2006/relationships/hyperlink" Target="http://ift.tt/1BAb9vw" TargetMode="External"/><Relationship Id="rId881" Type="http://schemas.openxmlformats.org/officeDocument/2006/relationships/hyperlink" Target="http://ift.tt/1wubxv9" TargetMode="External"/><Relationship Id="rId877" Type="http://schemas.openxmlformats.org/officeDocument/2006/relationships/hyperlink" Target="http://ift.tt/1EaIsap" TargetMode="External"/><Relationship Id="rId876" Type="http://schemas.openxmlformats.org/officeDocument/2006/relationships/hyperlink" Target="http://ift.tt/1BzZT2a" TargetMode="External"/><Relationship Id="rId875" Type="http://schemas.openxmlformats.org/officeDocument/2006/relationships/hyperlink" Target="http://ift.tt/1ClDFCs" TargetMode="External"/><Relationship Id="rId874" Type="http://schemas.openxmlformats.org/officeDocument/2006/relationships/hyperlink" Target="http://ift.tt/1EHwa8v" TargetMode="External"/><Relationship Id="rId879" Type="http://schemas.openxmlformats.org/officeDocument/2006/relationships/hyperlink" Target="http://ift.tt/1Gc3PZz" TargetMode="External"/><Relationship Id="rId878" Type="http://schemas.openxmlformats.org/officeDocument/2006/relationships/hyperlink" Target="http://ift.tt/1EaIqPC" TargetMode="External"/><Relationship Id="rId873" Type="http://schemas.openxmlformats.org/officeDocument/2006/relationships/hyperlink" Target="http://ift.tt/1ClJlwh" TargetMode="External"/><Relationship Id="rId872" Type="http://schemas.openxmlformats.org/officeDocument/2006/relationships/hyperlink" Target="http://ift.tt/17LTV2e" TargetMode="External"/><Relationship Id="rId871" Type="http://schemas.openxmlformats.org/officeDocument/2006/relationships/hyperlink" Target="http://ift.tt/1ClJlwc" TargetMode="External"/><Relationship Id="rId870" Type="http://schemas.openxmlformats.org/officeDocument/2006/relationships/hyperlink" Target="http://ift.tt/17LTULC" TargetMode="External"/><Relationship Id="rId1653" Type="http://schemas.openxmlformats.org/officeDocument/2006/relationships/hyperlink" Target="http://i.imgur.com/zK9NLQM.jpg" TargetMode="External"/><Relationship Id="rId2984" Type="http://schemas.openxmlformats.org/officeDocument/2006/relationships/hyperlink" Target="http://www.reddit.com/r/Bitcoin/comments/2yfly3/financial_times_chances_of_bitcoin_making_it_are/" TargetMode="External"/><Relationship Id="rId1654" Type="http://schemas.openxmlformats.org/officeDocument/2006/relationships/hyperlink" Target="http://www.reddit.com/r/Bitcoin/comments/2xylox/etch_send_receive_bitcoin_on_your_smartwach/" TargetMode="External"/><Relationship Id="rId2985" Type="http://schemas.openxmlformats.org/officeDocument/2006/relationships/hyperlink" Target="http://www.wired.com/2015/03/ross-ulbricht-calls-new-trial-alleging-feds-hacked-tor/" TargetMode="External"/><Relationship Id="rId1655" Type="http://schemas.openxmlformats.org/officeDocument/2006/relationships/hyperlink" Target="http://www.reddit.com/r/Bitcoin/comments/2xylfm/you_can_now_buy_on_amazon_with_bitcoin/" TargetMode="External"/><Relationship Id="rId2986" Type="http://schemas.openxmlformats.org/officeDocument/2006/relationships/hyperlink" Target="http://www.reddit.com/r/Bitcoin/comments/2yfri9/ross_ulbricht_calls_for_new_trial_alleging_feds/" TargetMode="External"/><Relationship Id="rId1656" Type="http://schemas.openxmlformats.org/officeDocument/2006/relationships/hyperlink" Target="http://www.reddit.com/r/Bitcoin/comments/2xyl25/made_this_comedy_web_series_any_ideas_how_i_can/" TargetMode="External"/><Relationship Id="rId2987" Type="http://schemas.openxmlformats.org/officeDocument/2006/relationships/hyperlink" Target="http://www.reddit.com/r/Bitcoin/comments/2yfr26/coinbin_adds_qrcode_scanning_support/" TargetMode="External"/><Relationship Id="rId1657" Type="http://schemas.openxmlformats.org/officeDocument/2006/relationships/hyperlink" Target="http://www.reddit.com/r/Bitcoin/comments/2xypa7/new_to_bitcoins_have_some_questions/" TargetMode="External"/><Relationship Id="rId2988" Type="http://schemas.openxmlformats.org/officeDocument/2006/relationships/hyperlink" Target="http://coindev.reddit.com" TargetMode="External"/><Relationship Id="rId1658" Type="http://schemas.openxmlformats.org/officeDocument/2006/relationships/hyperlink" Target="http://www.reddit.com/r/Bitcoin/comments/2xynsb/consolidating_micropayments/" TargetMode="External"/><Relationship Id="rId2989" Type="http://schemas.openxmlformats.org/officeDocument/2006/relationships/hyperlink" Target="http://www.reddit.com/r/Bitcoin/comments/2yfure/share_show_and_learn_bitcoin_technicals_on/" TargetMode="External"/><Relationship Id="rId1659" Type="http://schemas.openxmlformats.org/officeDocument/2006/relationships/hyperlink" Target="https://coffee.foldapp.com" TargetMode="External"/><Relationship Id="rId829" Type="http://schemas.openxmlformats.org/officeDocument/2006/relationships/hyperlink" Target="http://ift.tt/1zB9ikh" TargetMode="External"/><Relationship Id="rId828" Type="http://schemas.openxmlformats.org/officeDocument/2006/relationships/hyperlink" Target="http://ift.tt/1wLXewu" TargetMode="External"/><Relationship Id="rId827" Type="http://schemas.openxmlformats.org/officeDocument/2006/relationships/hyperlink" Target="http://ift.tt/18G8KV6" TargetMode="External"/><Relationship Id="rId822" Type="http://schemas.openxmlformats.org/officeDocument/2006/relationships/hyperlink" Target="http://ift.tt/1N9Pf6U" TargetMode="External"/><Relationship Id="rId821" Type="http://schemas.openxmlformats.org/officeDocument/2006/relationships/hyperlink" Target="http://ift.tt/1Dy61EM" TargetMode="External"/><Relationship Id="rId820" Type="http://schemas.openxmlformats.org/officeDocument/2006/relationships/hyperlink" Target="http://ift.tt/1DLDRZF" TargetMode="External"/><Relationship Id="rId826" Type="http://schemas.openxmlformats.org/officeDocument/2006/relationships/hyperlink" Target="http://ift.tt/18G8KUW" TargetMode="External"/><Relationship Id="rId825" Type="http://schemas.openxmlformats.org/officeDocument/2006/relationships/hyperlink" Target="http://ift.tt/1wLXewq" TargetMode="External"/><Relationship Id="rId824" Type="http://schemas.openxmlformats.org/officeDocument/2006/relationships/hyperlink" Target="http://ift.tt/1AxAQYa" TargetMode="External"/><Relationship Id="rId823" Type="http://schemas.openxmlformats.org/officeDocument/2006/relationships/hyperlink" Target="http://ift.tt/1vTUP7G" TargetMode="External"/><Relationship Id="rId2980" Type="http://schemas.openxmlformats.org/officeDocument/2006/relationships/hyperlink" Target="http://www.reddit.com/r/Bitcoin/comments/2yfpce/you_can_now_use_trezor_with_coinprism/" TargetMode="External"/><Relationship Id="rId1650" Type="http://schemas.openxmlformats.org/officeDocument/2006/relationships/hyperlink" Target="http://www.reddit.com/r/Bitcoin/comments/2xyltw/wrapcity_gourmet_has_a_bitcoin_atm_but_dont/" TargetMode="External"/><Relationship Id="rId2981" Type="http://schemas.openxmlformats.org/officeDocument/2006/relationships/hyperlink" Target="https://localbitcoins.com/?ch=1eqe" TargetMode="External"/><Relationship Id="rId1651" Type="http://schemas.openxmlformats.org/officeDocument/2006/relationships/hyperlink" Target="https://www.bitvc.com" TargetMode="External"/><Relationship Id="rId2982" Type="http://schemas.openxmlformats.org/officeDocument/2006/relationships/hyperlink" Target="http://www.reddit.com/r/Bitcoin/comments/2yfses/now_with_over_7575_cities_localbitcoins_is/" TargetMode="External"/><Relationship Id="rId1652" Type="http://schemas.openxmlformats.org/officeDocument/2006/relationships/hyperlink" Target="http://www.reddit.com/r/Bitcoin/comments/2xylpw/worth_wile_for_unused_coins/" TargetMode="External"/><Relationship Id="rId2983" Type="http://schemas.openxmlformats.org/officeDocument/2006/relationships/hyperlink" Target="https://www.cryptocoinsnews.com/financial-times-chances-bitcoin-making-now-zero" TargetMode="External"/><Relationship Id="rId1642" Type="http://schemas.openxmlformats.org/officeDocument/2006/relationships/hyperlink" Target="http://www.reddit.com/r/Bitcoin/comments/2xyj5r/too_early_to_make_tax_changes_for_bitcoin_in/" TargetMode="External"/><Relationship Id="rId2973" Type="http://schemas.openxmlformats.org/officeDocument/2006/relationships/hyperlink" Target="http://www.forbes.com/sites/valleyvoices/2015/03/09/is-the-sp-500-bitcoins-crystal-ball/" TargetMode="External"/><Relationship Id="rId1643" Type="http://schemas.openxmlformats.org/officeDocument/2006/relationships/hyperlink" Target="http://www.reddit.com/r/Bitcoin/comments/2xyipu/anyone_know_when_the_next_auction_is/" TargetMode="External"/><Relationship Id="rId2974" Type="http://schemas.openxmlformats.org/officeDocument/2006/relationships/hyperlink" Target="http://www.reddit.com/r/Bitcoin/comments/2yfqf7/is_the_sp_500_bitcoins_crystal_ball/" TargetMode="External"/><Relationship Id="rId1644" Type="http://schemas.openxmlformats.org/officeDocument/2006/relationships/hyperlink" Target="https://www.rapideo.pl/?lang=en" TargetMode="External"/><Relationship Id="rId2975" Type="http://schemas.openxmlformats.org/officeDocument/2006/relationships/hyperlink" Target="https://www.coinprices.io/articles/bitcoin-hoarders-are-not-bad-for-bitcoin-they-are-integral-to-its-success" TargetMode="External"/><Relationship Id="rId1645" Type="http://schemas.openxmlformats.org/officeDocument/2006/relationships/hyperlink" Target="http://www.reddit.com/r/Bitcoin/comments/2xyn3o/rapideo_one_of_the_best_downloaders_with_all/" TargetMode="External"/><Relationship Id="rId2976" Type="http://schemas.openxmlformats.org/officeDocument/2006/relationships/hyperlink" Target="http://www.reddit.com/r/Bitcoin/comments/2yfqdd/bitcoin_hoarders_are_not_bad_for_bitcoin_they_are/" TargetMode="External"/><Relationship Id="rId1646" Type="http://schemas.openxmlformats.org/officeDocument/2006/relationships/hyperlink" Target="http://www.reddit.com/r/Bitcoin/comments/2xymva/how_does_bitcoin_avoid_money_washing/" TargetMode="External"/><Relationship Id="rId2977" Type="http://schemas.openxmlformats.org/officeDocument/2006/relationships/hyperlink" Target="http://imgur.com/p7otA09" TargetMode="External"/><Relationship Id="rId1647" Type="http://schemas.openxmlformats.org/officeDocument/2006/relationships/hyperlink" Target="http://www.reddit.com/r/Bitcoin/comments/2xymr4/where_can_i_find_some_good_academic_researches/" TargetMode="External"/><Relationship Id="rId2978" Type="http://schemas.openxmlformats.org/officeDocument/2006/relationships/hyperlink" Target="http://www.reddit.com/r/Bitcoin/comments/2yfq4u/someone_on_linkedin_shared_this_wallet_comparison/" TargetMode="External"/><Relationship Id="rId1648" Type="http://schemas.openxmlformats.org/officeDocument/2006/relationships/hyperlink" Target="http://www.reddit.com/r/Bitcoin/comments/2xymg1/what_should_i_say_to_someone_when_they_say_btc_is/" TargetMode="External"/><Relationship Id="rId2979" Type="http://schemas.openxmlformats.org/officeDocument/2006/relationships/hyperlink" Target="http://blog.coinprism.com/2015/03/09/trezor-with-coinprism/" TargetMode="External"/><Relationship Id="rId1649" Type="http://schemas.openxmlformats.org/officeDocument/2006/relationships/hyperlink" Target="http://www.reddit.com/r/Bitcoin/comments/2xylvc/a_fun_and_easy_way_to_sell_some_bitcoin_on_a/" TargetMode="External"/><Relationship Id="rId819" Type="http://schemas.openxmlformats.org/officeDocument/2006/relationships/hyperlink" Target="http://ift.tt/1N9Pf6Q" TargetMode="External"/><Relationship Id="rId818" Type="http://schemas.openxmlformats.org/officeDocument/2006/relationships/hyperlink" Target="http://ift.tt/1AR9Bwk" TargetMode="External"/><Relationship Id="rId817" Type="http://schemas.openxmlformats.org/officeDocument/2006/relationships/hyperlink" Target="http://ift.tt/17LBXwE" TargetMode="External"/><Relationship Id="rId816" Type="http://schemas.openxmlformats.org/officeDocument/2006/relationships/hyperlink" Target="http://ift.tt/1zBgn4y" TargetMode="External"/><Relationship Id="rId811" Type="http://schemas.openxmlformats.org/officeDocument/2006/relationships/hyperlink" Target="http://ift.tt/1zBgn4l" TargetMode="External"/><Relationship Id="rId810" Type="http://schemas.openxmlformats.org/officeDocument/2006/relationships/hyperlink" Target="http://ift.tt/1BzItmo" TargetMode="External"/><Relationship Id="rId815" Type="http://schemas.openxmlformats.org/officeDocument/2006/relationships/hyperlink" Target="http://ift.tt/1wM4UyT" TargetMode="External"/><Relationship Id="rId814" Type="http://schemas.openxmlformats.org/officeDocument/2006/relationships/hyperlink" Target="http://ift.tt/18Gee22" TargetMode="External"/><Relationship Id="rId813" Type="http://schemas.openxmlformats.org/officeDocument/2006/relationships/hyperlink" Target="http://ift.tt/1GcQFeO" TargetMode="External"/><Relationship Id="rId812" Type="http://schemas.openxmlformats.org/officeDocument/2006/relationships/hyperlink" Target="http://ift.tt/1DylUeg" TargetMode="External"/><Relationship Id="rId2970" Type="http://schemas.openxmlformats.org/officeDocument/2006/relationships/hyperlink" Target="http://www.reddit.com/r/Bitcoin/comments/2yfllx/navajocoin_asynchronous_encryption_technology_to/" TargetMode="External"/><Relationship Id="rId1640" Type="http://schemas.openxmlformats.org/officeDocument/2006/relationships/hyperlink" Target="http://www.reddit.com/r/Bitcoin/comments/2xyjey/abra_just_launched_p2p_remittance_app_at_launch/" TargetMode="External"/><Relationship Id="rId2971" Type="http://schemas.openxmlformats.org/officeDocument/2006/relationships/hyperlink" Target="http://www.lazytv.com/cryptocurrency-mavericks-how-to-alleviate-losses-resulting-from-bitcoin-price-declines/" TargetMode="External"/><Relationship Id="rId1641" Type="http://schemas.openxmlformats.org/officeDocument/2006/relationships/hyperlink" Target="http://www.zdnet.com/article/too-early-to-make-taxes-for-bitcoin-in-australia-treasury/" TargetMode="External"/><Relationship Id="rId2972" Type="http://schemas.openxmlformats.org/officeDocument/2006/relationships/hyperlink" Target="http://www.reddit.com/r/Bitcoin/comments/2yfo20/the_mavericks_of_crypto_alleviate_losses_from/" TargetMode="External"/><Relationship Id="rId1675" Type="http://schemas.openxmlformats.org/officeDocument/2006/relationships/hyperlink" Target="http://www.reddit.com/r/Bitcoin/comments/2xyw12/the_chinese_buy_billboards_announcing_the/" TargetMode="External"/><Relationship Id="rId1676" Type="http://schemas.openxmlformats.org/officeDocument/2006/relationships/hyperlink" Target="http://www.reddit.com/r/Bitcoin/comments/2xyzm4/psa_the_us_marshals_services_will_be_auctioning/" TargetMode="External"/><Relationship Id="rId1677" Type="http://schemas.openxmlformats.org/officeDocument/2006/relationships/hyperlink" Target="https://buyabitcoin.com.au/memory-adam-tepper/" TargetMode="External"/><Relationship Id="rId1678" Type="http://schemas.openxmlformats.org/officeDocument/2006/relationships/hyperlink" Target="http://www.reddit.com/r/Bitcoin/comments/2xyxsw/in_memory_of_adam_tepper/" TargetMode="External"/><Relationship Id="rId1679" Type="http://schemas.openxmlformats.org/officeDocument/2006/relationships/hyperlink" Target="http://www.reddit.com/r/Bitcoin/comments/2xz1y1/bitvc_futures_will_eliminate_socialized_losses/" TargetMode="External"/><Relationship Id="rId849" Type="http://schemas.openxmlformats.org/officeDocument/2006/relationships/hyperlink" Target="http://ift.tt/1AxP8bg" TargetMode="External"/><Relationship Id="rId844" Type="http://schemas.openxmlformats.org/officeDocument/2006/relationships/hyperlink" Target="http://ift.tt/WTbIih" TargetMode="External"/><Relationship Id="rId843" Type="http://schemas.openxmlformats.org/officeDocument/2006/relationships/hyperlink" Target="http://ift.tt/1GJelF9" TargetMode="External"/><Relationship Id="rId842" Type="http://schemas.openxmlformats.org/officeDocument/2006/relationships/hyperlink" Target="http://ift.tt/1ARdilH" TargetMode="External"/><Relationship Id="rId841" Type="http://schemas.openxmlformats.org/officeDocument/2006/relationships/hyperlink" Target="http://ift.tt/1DyoKjA" TargetMode="External"/><Relationship Id="rId848" Type="http://schemas.openxmlformats.org/officeDocument/2006/relationships/hyperlink" Target="http://ift.tt/18Gm2AX" TargetMode="External"/><Relationship Id="rId847" Type="http://schemas.openxmlformats.org/officeDocument/2006/relationships/hyperlink" Target="http://ift.tt/1DyAItn" TargetMode="External"/><Relationship Id="rId846" Type="http://schemas.openxmlformats.org/officeDocument/2006/relationships/hyperlink" Target="http://ift.tt/1GJengb" TargetMode="External"/><Relationship Id="rId845" Type="http://schemas.openxmlformats.org/officeDocument/2006/relationships/hyperlink" Target="http://ift.tt/1BzSfVw" TargetMode="External"/><Relationship Id="rId1670" Type="http://schemas.openxmlformats.org/officeDocument/2006/relationships/hyperlink" Target="http://i.imgur.com/XCFDDa6.jpg" TargetMode="External"/><Relationship Id="rId840" Type="http://schemas.openxmlformats.org/officeDocument/2006/relationships/hyperlink" Target="http://ift.tt/1FP6BQR" TargetMode="External"/><Relationship Id="rId1671" Type="http://schemas.openxmlformats.org/officeDocument/2006/relationships/hyperlink" Target="http://www.reddit.com/r/Bitcoin/comments/2xywvd/here_i_made_this_for_you_guys/" TargetMode="External"/><Relationship Id="rId1672" Type="http://schemas.openxmlformats.org/officeDocument/2006/relationships/hyperlink" Target="http://youtu.be/VMvraSQEW5w?start=101&amp;end=148&amp;autoplay=1&amp;version=3" TargetMode="External"/><Relationship Id="rId1673" Type="http://schemas.openxmlformats.org/officeDocument/2006/relationships/hyperlink" Target="http://www.reddit.com/r/Bitcoin/comments/2xyw3u/jemaine_you_need_bitcoin/" TargetMode="External"/><Relationship Id="rId1674" Type="http://schemas.openxmlformats.org/officeDocument/2006/relationships/hyperlink" Target="http://www.zerohedge.com/news/2015-03-04/chinese-buy-billboards-announcing-renminbi-new-world-currency" TargetMode="External"/><Relationship Id="rId1664" Type="http://schemas.openxmlformats.org/officeDocument/2006/relationships/hyperlink" Target="http://www.reddit.com/r/Bitcoin/comments/2xys1j/is_circle_down/" TargetMode="External"/><Relationship Id="rId2995" Type="http://schemas.openxmlformats.org/officeDocument/2006/relationships/hyperlink" Target="http://www.reddit.com/r/Bitcoin/comments/2yfz5c/opinion_bitcoin_may_be_what_gets_us_real_net/" TargetMode="External"/><Relationship Id="rId1665" Type="http://schemas.openxmlformats.org/officeDocument/2006/relationships/hyperlink" Target="http://www.reddit.com/r/Bitcoin/comments/2xyuo7/are_there_guitar_enthusiastsplayers_here/" TargetMode="External"/><Relationship Id="rId2996" Type="http://schemas.openxmlformats.org/officeDocument/2006/relationships/hyperlink" Target="http://we.leadnow.ca/stopc51" TargetMode="External"/><Relationship Id="rId1666" Type="http://schemas.openxmlformats.org/officeDocument/2006/relationships/hyperlink" Target="https://www.dropbox.com/s/z2eyoibv6u7lqls/Screenshot%202015-03-04%2020.29.17.png" TargetMode="External"/><Relationship Id="rId2997" Type="http://schemas.openxmlformats.org/officeDocument/2006/relationships/hyperlink" Target="http://www.reddit.com/r/Bitcoin/comments/2yfyph/canadian_bitcoin_users_the_federal_government/" TargetMode="External"/><Relationship Id="rId1667" Type="http://schemas.openxmlformats.org/officeDocument/2006/relationships/hyperlink" Target="http://www.reddit.com/r/Bitcoin/comments/2xyud9/um_what_do_all_these_spent_line_items_mean_i_do/" TargetMode="External"/><Relationship Id="rId2998" Type="http://schemas.openxmlformats.org/officeDocument/2006/relationships/hyperlink" Target="http://cryptorials.io/earn-bitcoin-playing-fun-games-no-deposit-needed/" TargetMode="External"/><Relationship Id="rId1668" Type="http://schemas.openxmlformats.org/officeDocument/2006/relationships/hyperlink" Target="http://money.cnn.com/infographic/technology/mobile-payment-comparison/index.html" TargetMode="External"/><Relationship Id="rId2999" Type="http://schemas.openxmlformats.org/officeDocument/2006/relationships/hyperlink" Target="http://www.reddit.com/r/Bitcoin/comments/2yfyjs/how_to_earn_bitcoin_playing_fun_games/" TargetMode="External"/><Relationship Id="rId1669" Type="http://schemas.openxmlformats.org/officeDocument/2006/relationships/hyperlink" Target="http://www.reddit.com/r/Bitcoin/comments/2xyxkw/cnn_compares_mobile_payment_methods_says_apple/" TargetMode="External"/><Relationship Id="rId839" Type="http://schemas.openxmlformats.org/officeDocument/2006/relationships/hyperlink" Target="http://ift.tt/1ARg9Lu" TargetMode="External"/><Relationship Id="rId838" Type="http://schemas.openxmlformats.org/officeDocument/2006/relationships/hyperlink" Target="http://ift.tt/1EaAeiy" TargetMode="External"/><Relationship Id="rId833" Type="http://schemas.openxmlformats.org/officeDocument/2006/relationships/hyperlink" Target="http://ift.tt/1EaAgXw" TargetMode="External"/><Relationship Id="rId832" Type="http://schemas.openxmlformats.org/officeDocument/2006/relationships/hyperlink" Target="http://ift.tt/1Dyup9b" TargetMode="External"/><Relationship Id="rId831" Type="http://schemas.openxmlformats.org/officeDocument/2006/relationships/hyperlink" Target="http://ift.tt/1Dyup97" TargetMode="External"/><Relationship Id="rId830" Type="http://schemas.openxmlformats.org/officeDocument/2006/relationships/hyperlink" Target="http://ift.tt/1vUInEO" TargetMode="External"/><Relationship Id="rId837" Type="http://schemas.openxmlformats.org/officeDocument/2006/relationships/hyperlink" Target="http://ift.tt/1FP6AML" TargetMode="External"/><Relationship Id="rId836" Type="http://schemas.openxmlformats.org/officeDocument/2006/relationships/hyperlink" Target="http://ift.tt/1zTaH6Y" TargetMode="External"/><Relationship Id="rId835" Type="http://schemas.openxmlformats.org/officeDocument/2006/relationships/hyperlink" Target="http://ift.tt/1zTaEIr" TargetMode="External"/><Relationship Id="rId834" Type="http://schemas.openxmlformats.org/officeDocument/2006/relationships/hyperlink" Target="http://ift.tt/1EaAeiw" TargetMode="External"/><Relationship Id="rId2990" Type="http://schemas.openxmlformats.org/officeDocument/2006/relationships/hyperlink" Target="https://www.youtube.com/watch?v=9Ce9Z7sktWY" TargetMode="External"/><Relationship Id="rId1660" Type="http://schemas.openxmlformats.org/officeDocument/2006/relationships/hyperlink" Target="http://www.reddit.com/r/Bitcoin/comments/2xynnl/with_all_this_talk_about_getting_merchants_to/" TargetMode="External"/><Relationship Id="rId2991" Type="http://schemas.openxmlformats.org/officeDocument/2006/relationships/hyperlink" Target="http://www.reddit.com/r/Bitcoin/comments/2yfu7l/greece_now_targets_tax_evaders_next_step_cyprus/" TargetMode="External"/><Relationship Id="rId1661" Type="http://schemas.openxmlformats.org/officeDocument/2006/relationships/hyperlink" Target="http://www.reddit.com/r/Bitcoin/comments/2xyt8t/how_bitcoin_reminds_me_of_email_20_years_ago_and/" TargetMode="External"/><Relationship Id="rId2992" Type="http://schemas.openxmlformats.org/officeDocument/2006/relationships/hyperlink" Target="http://www.newsbtc.com/2015/03/09/country-leading-bitcoin-revolution/" TargetMode="External"/><Relationship Id="rId1662" Type="http://schemas.openxmlformats.org/officeDocument/2006/relationships/hyperlink" Target="http://www.coindesk.com/launch-bitcoin-remittance-abra/" TargetMode="External"/><Relationship Id="rId2993" Type="http://schemas.openxmlformats.org/officeDocument/2006/relationships/hyperlink" Target="http://www.reddit.com/r/Bitcoin/comments/2yfxrk/which_country_is_leading_the_bitcoin_revolution/" TargetMode="External"/><Relationship Id="rId1663" Type="http://schemas.openxmlformats.org/officeDocument/2006/relationships/hyperlink" Target="http://www.reddit.com/r/Bitcoin/comments/2xysu3/former_netscape_director_launches_bitcoin/" TargetMode="External"/><Relationship Id="rId2994" Type="http://schemas.openxmlformats.org/officeDocument/2006/relationships/hyperlink" Target="http://www.wired.com/2015/03/opinion-bitcoin-may-gets-us-real-net-neutrality/" TargetMode="External"/><Relationship Id="rId2148" Type="http://schemas.openxmlformats.org/officeDocument/2006/relationships/hyperlink" Target="http://doc.baidu.com/view/aa483956376baf1ffc4fadf6.html?re=view" TargetMode="External"/><Relationship Id="rId2149" Type="http://schemas.openxmlformats.org/officeDocument/2006/relationships/hyperlink" Target="http://www.reddit.com/r/Bitcoin/comments/2y4n7q/what_is_the_bitcoin_on_2015_chinese_student/" TargetMode="External"/><Relationship Id="rId2140" Type="http://schemas.openxmlformats.org/officeDocument/2006/relationships/hyperlink" Target="http://www.reddit.com/r/Bitcoin/comments/2y4m82/crazy_bitcoin_on_a_2014_chinese_student_political/" TargetMode="External"/><Relationship Id="rId2141" Type="http://schemas.openxmlformats.org/officeDocument/2006/relationships/hyperlink" Target="http://www.howwemadeitinafrica.com/bitcoin-exchange-expands-to-kenya-sees-potential-in-using-m-pesa/47442/" TargetMode="External"/><Relationship Id="rId2142" Type="http://schemas.openxmlformats.org/officeDocument/2006/relationships/hyperlink" Target="http://www.reddit.com/r/Bitcoin/comments/2y4lud/bitcoin_exchange_expands_to_kenya_sees_potential/" TargetMode="External"/><Relationship Id="rId2143" Type="http://schemas.openxmlformats.org/officeDocument/2006/relationships/hyperlink" Target="https://www.cryptocoinsnews.com/swift-panel-sees-future-bitcoin-international-banking" TargetMode="External"/><Relationship Id="rId2144" Type="http://schemas.openxmlformats.org/officeDocument/2006/relationships/hyperlink" Target="http://www.reddit.com/r/Bitcoin/comments/2y4ljl/swift_panel_sees_a_future_for_bitcoin_in/" TargetMode="External"/><Relationship Id="rId2145" Type="http://schemas.openxmlformats.org/officeDocument/2006/relationships/hyperlink" Target="http://cointelegraph.com/news/113626/chinas-possible-shift-towards-transparency-in-crypto-regulation-divides-bitcoin-community" TargetMode="External"/><Relationship Id="rId2146" Type="http://schemas.openxmlformats.org/officeDocument/2006/relationships/hyperlink" Target="http://www.reddit.com/r/Bitcoin/comments/2y4m1q/chinas_possible_shift_towards_transparency_in/" TargetMode="External"/><Relationship Id="rId2147" Type="http://schemas.openxmlformats.org/officeDocument/2006/relationships/hyperlink" Target="http://www.reddit.com/r/Bitcoin/comments/2y4nni/remittance_from_south_korea_how_do_you_do_it/" TargetMode="External"/><Relationship Id="rId2137" Type="http://schemas.openxmlformats.org/officeDocument/2006/relationships/hyperlink" Target="http://www.reddit.com/r/Bitcoin/comments/2y4k07/setting_up_new_ubuntu_node_in_vmware_instead_of/" TargetMode="External"/><Relationship Id="rId2138" Type="http://schemas.openxmlformats.org/officeDocument/2006/relationships/hyperlink" Target="http://www.reddit.com/r/Bitcoin/comments/2y4mev/when_do_block_rewards_become_spendable/" TargetMode="External"/><Relationship Id="rId2139" Type="http://schemas.openxmlformats.org/officeDocument/2006/relationships/hyperlink" Target="http://blog.sina.com.cn/s/blog_5a18c50f0102edrn.html" TargetMode="External"/><Relationship Id="rId2130" Type="http://schemas.openxmlformats.org/officeDocument/2006/relationships/hyperlink" Target="http://www.reddit.com/r/Bitcoin/comments/2y4ktt/coinreport_openbazaar_announces_official_release/" TargetMode="External"/><Relationship Id="rId2131" Type="http://schemas.openxmlformats.org/officeDocument/2006/relationships/hyperlink" Target="https://bitcoinmagazine.com/19490/abra-announced-launch-festival-2015-seamless-remittances-powered-bitcoin/" TargetMode="External"/><Relationship Id="rId2132" Type="http://schemas.openxmlformats.org/officeDocument/2006/relationships/hyperlink" Target="http://www.reddit.com/r/Bitcoin/comments/2y4kpw/could_abra_be_bitcoins_killer_app/" TargetMode="External"/><Relationship Id="rId2133" Type="http://schemas.openxmlformats.org/officeDocument/2006/relationships/hyperlink" Target="http://forum.utorrent.com/topic/95041-warning-epicscale-riskware-silently-installed-with-latest-utorrent/" TargetMode="External"/><Relationship Id="rId2134" Type="http://schemas.openxmlformats.org/officeDocument/2006/relationships/hyperlink" Target="http://www.reddit.com/r/Bitcoin/comments/2y4kng/popular_torrenting_software_%C2%B5torrent_has_included/" TargetMode="External"/><Relationship Id="rId2135" Type="http://schemas.openxmlformats.org/officeDocument/2006/relationships/hyperlink" Target="http://99bitcoins.com/win-50-worth-of-bitcoins-or-a-ticket-to-inside-bitcoins-ny/" TargetMode="External"/><Relationship Id="rId2136" Type="http://schemas.openxmlformats.org/officeDocument/2006/relationships/hyperlink" Target="http://www.reddit.com/r/Bitcoin/comments/2y4kbs/im_giving_away_2_tickets_to_inside_bitcoins_ny_or/" TargetMode="External"/><Relationship Id="rId2160" Type="http://schemas.openxmlformats.org/officeDocument/2006/relationships/hyperlink" Target="http://www.reddit.com/r/Bitcoin/comments/2y4s4h/eli5_how_can_i_create_a_brain_wallet_in/" TargetMode="External"/><Relationship Id="rId2161" Type="http://schemas.openxmlformats.org/officeDocument/2006/relationships/hyperlink" Target="http://www.coindesk.com/jim-harper-2015-will-rebuild-the-bitcoin-foundation/" TargetMode="External"/><Relationship Id="rId2162" Type="http://schemas.openxmlformats.org/officeDocument/2006/relationships/hyperlink" Target="http://www.reddit.com/r/Bitcoin/comments/2y4s2x/jim_harper_2015_will_rebuild_the_bitcoin/" TargetMode="External"/><Relationship Id="rId2163" Type="http://schemas.openxmlformats.org/officeDocument/2006/relationships/hyperlink" Target="http://cointelegraph.it/news/113627/nuovo-crypto-exchange-giapponese-mira-a-colmare-il-vuoto-lasciato-da-mtgox-e-a-migliorare-limmagine-di-bitcoin" TargetMode="External"/><Relationship Id="rId2164" Type="http://schemas.openxmlformats.org/officeDocument/2006/relationships/hyperlink" Target="http://www.reddit.com/r/Bitcoin/comments/2y4rw0/nuovo_cryptoexchange_giapponese_mira_a_colmare_il/" TargetMode="External"/><Relationship Id="rId2165" Type="http://schemas.openxmlformats.org/officeDocument/2006/relationships/hyperlink" Target="http://bitcoinprbuzz.com/global-bitcoin-marketplace-with-26-000-users-cryptothrift-introduces-one-click-re-list-and-bitcoin-affiliate-program/" TargetMode="External"/><Relationship Id="rId2166" Type="http://schemas.openxmlformats.org/officeDocument/2006/relationships/hyperlink" Target="http://www.reddit.com/r/Bitcoin/comments/2y4qwt/global_bitcoin_marketplace_with_26_000_users/" TargetMode="External"/><Relationship Id="rId2167" Type="http://schemas.openxmlformats.org/officeDocument/2006/relationships/hyperlink" Target="https://www.cryptocoinsnews.com/swift-panel-sees-future-bitcoin-international-banking/" TargetMode="External"/><Relationship Id="rId2168" Type="http://schemas.openxmlformats.org/officeDocument/2006/relationships/hyperlink" Target="http://www.reddit.com/r/Bitcoin/comments/2y4ttw/swift_panel_sees_a_future_for_bitcoin_in/" TargetMode="External"/><Relationship Id="rId2169" Type="http://schemas.openxmlformats.org/officeDocument/2006/relationships/hyperlink" Target="http://www.reddit.com/r/Bitcoin/comments/2y4te1/skype_credit_with_bitcoin/" TargetMode="External"/><Relationship Id="rId2159" Type="http://schemas.openxmlformats.org/officeDocument/2006/relationships/hyperlink" Target="http://www.reddit.com/r/Bitcoin/comments/2y4sjp/tomorrow_from_3pm_i_will_be_setting_up_this/" TargetMode="External"/><Relationship Id="rId2150" Type="http://schemas.openxmlformats.org/officeDocument/2006/relationships/hyperlink" Target="https://www.youtube.com/watch?v=xYhBZpM5UMI" TargetMode="External"/><Relationship Id="rId2151" Type="http://schemas.openxmlformats.org/officeDocument/2006/relationships/hyperlink" Target="http://www.reddit.com/r/Bitcoin/comments/2y4n1o/bitcoin_to_power_remittance_apps_kim_dotcoms_mega/" TargetMode="External"/><Relationship Id="rId2152" Type="http://schemas.openxmlformats.org/officeDocument/2006/relationships/hyperlink" Target="http://www.reddit.com/r/Bitcoin/comments/2y4mq2/list_of_soft_and_hard_forks/" TargetMode="External"/><Relationship Id="rId2153" Type="http://schemas.openxmlformats.org/officeDocument/2006/relationships/hyperlink" Target="http://www.reddit.com/r/Bitcoin/comments/2y4prd/winners_of_the_us_marshals_auction_should_receive/" TargetMode="External"/><Relationship Id="rId2154" Type="http://schemas.openxmlformats.org/officeDocument/2006/relationships/hyperlink" Target="http://www.investopedia.com/articles/investing/030515/what-cold-storage-bitcoin.asp" TargetMode="External"/><Relationship Id="rId2155" Type="http://schemas.openxmlformats.org/officeDocument/2006/relationships/hyperlink" Target="http://www.reddit.com/r/Bitcoin/comments/2y4oyp/what_is_cold_storage_for_bitcoin_investopedia/" TargetMode="External"/><Relationship Id="rId2156" Type="http://schemas.openxmlformats.org/officeDocument/2006/relationships/hyperlink" Target="http://www.coinbuzz.com/2015/03/05/paper-suggests-bitcoin-miners-lose-money/" TargetMode="External"/><Relationship Id="rId2157" Type="http://schemas.openxmlformats.org/officeDocument/2006/relationships/hyperlink" Target="http://www.reddit.com/r/Bitcoin/comments/2y4spz/this_paper_explains_why_bitcoin_miners_lose_money/" TargetMode="External"/><Relationship Id="rId2158" Type="http://schemas.openxmlformats.org/officeDocument/2006/relationships/hyperlink" Target="http://www.globaltribecafe.com/" TargetMode="External"/><Relationship Id="rId2104" Type="http://schemas.openxmlformats.org/officeDocument/2006/relationships/hyperlink" Target="http://www.reddit.com/r/Bitcoin/comments/2y48hk/will_bitcoin_soon_replace_paper_money/" TargetMode="External"/><Relationship Id="rId2105" Type="http://schemas.openxmlformats.org/officeDocument/2006/relationships/hyperlink" Target="https://goseemybits.com/view/hornyhotbits" TargetMode="External"/><Relationship Id="rId2106" Type="http://schemas.openxmlformats.org/officeDocument/2006/relationships/hyperlink" Target="http://www.reddit.com/r/Bitcoin/comments/2y48cu/nsfw_come_have_fun_and_hangout/" TargetMode="External"/><Relationship Id="rId2107" Type="http://schemas.openxmlformats.org/officeDocument/2006/relationships/hyperlink" Target="https://www.youtube.com/watch?v=6FzQgNaZ-Gw" TargetMode="External"/><Relationship Id="rId2108" Type="http://schemas.openxmlformats.org/officeDocument/2006/relationships/hyperlink" Target="http://www.reddit.com/r/Bitcoin/comments/2y4afj/australian_senate_bitcoin_hearings_after_andreas/" TargetMode="External"/><Relationship Id="rId2109" Type="http://schemas.openxmlformats.org/officeDocument/2006/relationships/hyperlink" Target="http://www.coindesk.com/police-arrest-mycoin-bitcoin-exchange" TargetMode="External"/><Relationship Id="rId2100" Type="http://schemas.openxmlformats.org/officeDocument/2006/relationships/hyperlink" Target="http://www.reddit.com/r/Bitcoin/comments/2y45pj/great_news_from_coinjabber_weve_doubled_our/" TargetMode="External"/><Relationship Id="rId2101" Type="http://schemas.openxmlformats.org/officeDocument/2006/relationships/hyperlink" Target="http://www.reddit.com/r/Bitcoin/comments/2y45og/what_if_i_told_you_before_long_you_will_be_able/" TargetMode="External"/><Relationship Id="rId2102" Type="http://schemas.openxmlformats.org/officeDocument/2006/relationships/hyperlink" Target="http://www.reddit.com/r/Bitcoin/comments/2y48tj/let_bitcoin_run_for_a_day_and_what_do_you_get/" TargetMode="External"/><Relationship Id="rId2103" Type="http://schemas.openxmlformats.org/officeDocument/2006/relationships/hyperlink" Target="http://www.economywatch.com/news/Will-Bitcoin-Soon-Replace-Paper-Money.03-04-15.html" TargetMode="External"/><Relationship Id="rId899" Type="http://schemas.openxmlformats.org/officeDocument/2006/relationships/hyperlink" Target="http://ift.tt/1DzhEv8" TargetMode="External"/><Relationship Id="rId898" Type="http://schemas.openxmlformats.org/officeDocument/2006/relationships/hyperlink" Target="http://ift.tt/1Naiy9l" TargetMode="External"/><Relationship Id="rId897" Type="http://schemas.openxmlformats.org/officeDocument/2006/relationships/hyperlink" Target="http://ift.tt/1DzhEv2" TargetMode="External"/><Relationship Id="rId896" Type="http://schemas.openxmlformats.org/officeDocument/2006/relationships/hyperlink" Target="http://ift.tt/1AykX3t" TargetMode="External"/><Relationship Id="rId891" Type="http://schemas.openxmlformats.org/officeDocument/2006/relationships/hyperlink" Target="http://ift.tt/18GH3eI" TargetMode="External"/><Relationship Id="rId890" Type="http://schemas.openxmlformats.org/officeDocument/2006/relationships/hyperlink" Target="http://ift.tt/1wMLwSl" TargetMode="External"/><Relationship Id="rId895" Type="http://schemas.openxmlformats.org/officeDocument/2006/relationships/hyperlink" Target="http://ift.tt/1AykUVA" TargetMode="External"/><Relationship Id="rId894" Type="http://schemas.openxmlformats.org/officeDocument/2006/relationships/hyperlink" Target="http://ift.tt/1DLx02f" TargetMode="External"/><Relationship Id="rId893" Type="http://schemas.openxmlformats.org/officeDocument/2006/relationships/hyperlink" Target="http://ift.tt/1vVvLxc" TargetMode="External"/><Relationship Id="rId892" Type="http://schemas.openxmlformats.org/officeDocument/2006/relationships/hyperlink" Target="http://ift.tt/1F2VNyv" TargetMode="External"/><Relationship Id="rId2126" Type="http://schemas.openxmlformats.org/officeDocument/2006/relationships/hyperlink" Target="http://www.reddit.com/r/Bitcoin/comments/2y4hr9/whats_the_best_quick_spend_firefox_bitcoin_wallet/" TargetMode="External"/><Relationship Id="rId2127" Type="http://schemas.openxmlformats.org/officeDocument/2006/relationships/hyperlink" Target="http://www.reddit.com/r/Bitcoin/comments/2y4ie8/hit_11btc_today_my_new_goal_reach_the_coveted_21/" TargetMode="External"/><Relationship Id="rId2128" Type="http://schemas.openxmlformats.org/officeDocument/2006/relationships/hyperlink" Target="http://www.reddit.com/r/Bitcoin/comments/2y4l5b/it_sounds_somehow_very_strange_that_the_us/" TargetMode="External"/><Relationship Id="rId2129" Type="http://schemas.openxmlformats.org/officeDocument/2006/relationships/hyperlink" Target="https://coinreport.net/openbazaar-announces-official-release-timeline/" TargetMode="External"/><Relationship Id="rId2120" Type="http://schemas.openxmlformats.org/officeDocument/2006/relationships/hyperlink" Target="http://www.reddit.com/r/Bitcoin/comments/2y4gmj/i_want_to_download_electrum_20_but_my_antivirus/" TargetMode="External"/><Relationship Id="rId2121" Type="http://schemas.openxmlformats.org/officeDocument/2006/relationships/hyperlink" Target="http://cointelegraph.uk/news/113625/hackjsy-announce-fintech-hackathon-2015" TargetMode="External"/><Relationship Id="rId2122" Type="http://schemas.openxmlformats.org/officeDocument/2006/relationships/hyperlink" Target="http://www.reddit.com/r/Bitcoin/comments/2y4gl4/hackjsy_announce_fintech_hackathon_2015/" TargetMode="External"/><Relationship Id="rId2123" Type="http://schemas.openxmlformats.org/officeDocument/2006/relationships/hyperlink" Target="http://www.reddit.com/r/Bitcoin/comments/2y4gdi/bitcoin_today_friday_march_06_2015/" TargetMode="External"/><Relationship Id="rId2124" Type="http://schemas.openxmlformats.org/officeDocument/2006/relationships/hyperlink" Target="https://twitter.com/bitbybitco/status/573444453882556416" TargetMode="External"/><Relationship Id="rId2125" Type="http://schemas.openxmlformats.org/officeDocument/2006/relationships/hyperlink" Target="http://www.reddit.com/r/Bitcoin/comments/2y4ibf/i_walk_to_past_my_local_shop_in_a_small_town_and/" TargetMode="External"/><Relationship Id="rId2115" Type="http://schemas.openxmlformats.org/officeDocument/2006/relationships/hyperlink" Target="http://bit-post.com/education/bitcoin-price-history-2-4385" TargetMode="External"/><Relationship Id="rId2116" Type="http://schemas.openxmlformats.org/officeDocument/2006/relationships/hyperlink" Target="http://www.reddit.com/r/Bitcoin/comments/2y4flz/bitcoin_price_history/" TargetMode="External"/><Relationship Id="rId2117" Type="http://schemas.openxmlformats.org/officeDocument/2006/relationships/hyperlink" Target="https://www.vultr.com/freetrial/" TargetMode="External"/><Relationship Id="rId2118" Type="http://schemas.openxmlformats.org/officeDocument/2006/relationships/hyperlink" Target="http://www.reddit.com/r/Bitcoin/comments/2y4fci/100_free_trial_from_vultrcom_vps_provider/" TargetMode="External"/><Relationship Id="rId2119" Type="http://schemas.openxmlformats.org/officeDocument/2006/relationships/hyperlink" Target="http://www.reddit.com/r/Bitcoin/comments/2y4f24/been_there_done_that_and_truly_recognizing/" TargetMode="External"/><Relationship Id="rId2110" Type="http://schemas.openxmlformats.org/officeDocument/2006/relationships/hyperlink" Target="http://www.reddit.com/r/Bitcoin/comments/2y4b6q/police_arrest_five_in_mycoin_bitcoin_exchange/" TargetMode="External"/><Relationship Id="rId2111" Type="http://schemas.openxmlformats.org/officeDocument/2006/relationships/hyperlink" Target="http://www.wsj.com/article_email/washington-strips-new-york-feds-power-1425526210-lMyQjAxMTA1ODA0NTAwNTUxWj" TargetMode="External"/><Relationship Id="rId2112" Type="http://schemas.openxmlformats.org/officeDocument/2006/relationships/hyperlink" Target="http://www.reddit.com/r/Bitcoin/comments/2y4cdk/washington_strips_new_york_feds_power/" TargetMode="External"/><Relationship Id="rId2113" Type="http://schemas.openxmlformats.org/officeDocument/2006/relationships/hyperlink" Target="http://www.reddit.com/r/Bitcoin/comments/2y4bzl/did_braintree_really_activate_bitcoin_payments/" TargetMode="External"/><Relationship Id="rId2114" Type="http://schemas.openxmlformats.org/officeDocument/2006/relationships/hyperlink" Target="http://www.reddit.com/r/Bitcoin/comments/2y4dcx/a_quick_question_about_the_buttcoin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IMAGE("http://ift.tt/eA8V8J",1)</f>
        <v/>
      </c>
      <c r="F1" s="1" t="s">
        <v>4</v>
      </c>
      <c r="G1" s="2" t="s">
        <v>5</v>
      </c>
    </row>
    <row r="2">
      <c r="A2" s="1" t="s">
        <v>6</v>
      </c>
      <c r="B2" s="1" t="s">
        <v>7</v>
      </c>
      <c r="C2" s="1" t="s">
        <v>8</v>
      </c>
      <c r="D2" s="2" t="s">
        <v>9</v>
      </c>
      <c r="E2" t="str">
        <f>IMAGE("http://ift.tt/1ivl3Tn",1)</f>
        <v/>
      </c>
      <c r="F2" s="1" t="s">
        <v>4</v>
      </c>
      <c r="G2" s="2" t="s">
        <v>10</v>
      </c>
    </row>
    <row r="3">
      <c r="A3" s="1" t="s">
        <v>11</v>
      </c>
      <c r="B3" s="1" t="s">
        <v>12</v>
      </c>
      <c r="C3" s="1" t="s">
        <v>13</v>
      </c>
      <c r="D3" s="2" t="s">
        <v>14</v>
      </c>
      <c r="E3" t="str">
        <f>IMAGE("http://ift.tt/1ayVfaj",1)</f>
        <v/>
      </c>
      <c r="F3" s="1" t="s">
        <v>4</v>
      </c>
      <c r="G3" s="2" t="s">
        <v>15</v>
      </c>
    </row>
    <row r="4">
      <c r="A4" s="1" t="s">
        <v>16</v>
      </c>
      <c r="B4" s="1" t="s">
        <v>17</v>
      </c>
      <c r="C4" s="1" t="s">
        <v>18</v>
      </c>
      <c r="D4" s="1" t="s">
        <v>19</v>
      </c>
      <c r="E4" t="str">
        <f>IMAGE("http://ift.tt/eA8V8J",1)</f>
        <v/>
      </c>
      <c r="F4" s="1" t="s">
        <v>4</v>
      </c>
      <c r="G4" s="2" t="s">
        <v>20</v>
      </c>
    </row>
    <row r="5">
      <c r="A5" s="1" t="s">
        <v>21</v>
      </c>
      <c r="B5" s="1" t="s">
        <v>22</v>
      </c>
      <c r="C5" s="1" t="s">
        <v>23</v>
      </c>
      <c r="D5" s="2" t="s">
        <v>24</v>
      </c>
      <c r="E5" t="str">
        <f>IMAGE("http://ift.tt/1BL4fVS",1)</f>
        <v/>
      </c>
      <c r="F5" s="1" t="s">
        <v>4</v>
      </c>
      <c r="G5" s="2" t="s">
        <v>25</v>
      </c>
    </row>
    <row r="6">
      <c r="A6" s="1" t="s">
        <v>26</v>
      </c>
      <c r="B6" s="1" t="s">
        <v>27</v>
      </c>
      <c r="C6" s="1" t="s">
        <v>28</v>
      </c>
      <c r="D6" s="1" t="s">
        <v>29</v>
      </c>
      <c r="E6" t="str">
        <f>IMAGE("http://ift.tt/eA8V8J",1)</f>
        <v/>
      </c>
      <c r="F6" s="1" t="s">
        <v>4</v>
      </c>
      <c r="G6" s="2" t="s">
        <v>30</v>
      </c>
    </row>
    <row r="7">
      <c r="A7" s="1" t="s">
        <v>31</v>
      </c>
      <c r="B7" s="1" t="s">
        <v>32</v>
      </c>
      <c r="C7" s="1" t="s">
        <v>33</v>
      </c>
      <c r="D7" s="2" t="s">
        <v>34</v>
      </c>
      <c r="E7" t="str">
        <f>IMAGE("http://ift.tt/1wwsAg3",1)</f>
        <v/>
      </c>
      <c r="F7" s="1" t="s">
        <v>4</v>
      </c>
      <c r="G7" s="2" t="s">
        <v>35</v>
      </c>
    </row>
    <row r="8">
      <c r="A8" s="1" t="s">
        <v>36</v>
      </c>
      <c r="B8" s="1" t="s">
        <v>37</v>
      </c>
      <c r="C8" s="1" t="s">
        <v>38</v>
      </c>
      <c r="D8" s="1" t="s">
        <v>39</v>
      </c>
      <c r="E8" t="str">
        <f>IMAGE("http://ift.tt/eA8V8J",1)</f>
        <v/>
      </c>
      <c r="F8" s="1" t="s">
        <v>4</v>
      </c>
      <c r="G8" s="2" t="s">
        <v>40</v>
      </c>
    </row>
    <row r="9">
      <c r="A9" s="1" t="s">
        <v>41</v>
      </c>
      <c r="B9" s="1" t="s">
        <v>42</v>
      </c>
      <c r="C9" s="1" t="s">
        <v>43</v>
      </c>
      <c r="D9" s="2" t="s">
        <v>44</v>
      </c>
      <c r="E9" t="str">
        <f>IMAGE("http://ift.tt/1DkqoVW",1)</f>
        <v/>
      </c>
      <c r="F9" s="1" t="s">
        <v>4</v>
      </c>
      <c r="G9" s="2" t="s">
        <v>45</v>
      </c>
    </row>
    <row r="10">
      <c r="A10" s="1" t="s">
        <v>46</v>
      </c>
      <c r="B10" s="1" t="s">
        <v>47</v>
      </c>
      <c r="C10" s="1" t="s">
        <v>48</v>
      </c>
      <c r="D10" s="2" t="s">
        <v>49</v>
      </c>
      <c r="E10" t="str">
        <f>IMAGE("http://ift.tt/1azl0Y0",1)</f>
        <v/>
      </c>
      <c r="F10" s="1" t="s">
        <v>4</v>
      </c>
      <c r="G10" s="2" t="s">
        <v>50</v>
      </c>
    </row>
    <row r="11">
      <c r="A11" s="1" t="s">
        <v>46</v>
      </c>
      <c r="B11" s="1" t="s">
        <v>51</v>
      </c>
      <c r="C11" s="1" t="s">
        <v>52</v>
      </c>
      <c r="D11" s="2" t="s">
        <v>53</v>
      </c>
      <c r="E11" t="str">
        <f>IMAGE("http://ift.tt/1JY2OXK",1)</f>
        <v/>
      </c>
      <c r="F11" s="1" t="s">
        <v>4</v>
      </c>
      <c r="G11" s="2" t="s">
        <v>54</v>
      </c>
    </row>
    <row r="12">
      <c r="A12" s="1" t="s">
        <v>55</v>
      </c>
      <c r="B12" s="1" t="s">
        <v>56</v>
      </c>
      <c r="C12" s="1" t="s">
        <v>57</v>
      </c>
      <c r="D12" s="2" t="s">
        <v>58</v>
      </c>
      <c r="E12" t="str">
        <f>IMAGE("//www.redditstatic.com/icon.png",1)</f>
        <v/>
      </c>
      <c r="F12" s="1" t="s">
        <v>4</v>
      </c>
      <c r="G12" s="2" t="s">
        <v>59</v>
      </c>
    </row>
    <row r="13">
      <c r="A13" s="1" t="s">
        <v>60</v>
      </c>
      <c r="B13" s="1" t="s">
        <v>61</v>
      </c>
      <c r="C13" s="1" t="s">
        <v>62</v>
      </c>
      <c r="D13" s="1" t="s">
        <v>63</v>
      </c>
      <c r="E13" t="str">
        <f>IMAGE("http://ift.tt/eA8V8J",1)</f>
        <v/>
      </c>
      <c r="F13" s="1" t="s">
        <v>4</v>
      </c>
      <c r="G13" s="2" t="s">
        <v>64</v>
      </c>
    </row>
    <row r="14">
      <c r="A14" s="1" t="s">
        <v>65</v>
      </c>
      <c r="B14" s="1" t="s">
        <v>66</v>
      </c>
      <c r="C14" s="1" t="s">
        <v>67</v>
      </c>
      <c r="D14" s="2" t="s">
        <v>68</v>
      </c>
      <c r="E14" t="str">
        <f>IMAGE("http://ift.tt/1CQbXgT",1)</f>
        <v/>
      </c>
      <c r="F14" s="1" t="s">
        <v>4</v>
      </c>
      <c r="G14" s="2" t="s">
        <v>69</v>
      </c>
    </row>
    <row r="15">
      <c r="A15" s="1" t="s">
        <v>70</v>
      </c>
      <c r="B15" s="1" t="s">
        <v>71</v>
      </c>
      <c r="C15" s="1" t="s">
        <v>72</v>
      </c>
      <c r="D15" s="1" t="s">
        <v>73</v>
      </c>
      <c r="E15" t="str">
        <f t="shared" ref="E15:E17" si="1">IMAGE("http://ift.tt/eA8V8J",1)</f>
        <v/>
      </c>
      <c r="F15" s="1" t="s">
        <v>4</v>
      </c>
      <c r="G15" s="2" t="s">
        <v>74</v>
      </c>
    </row>
    <row r="16">
      <c r="A16" s="1" t="s">
        <v>75</v>
      </c>
      <c r="B16" s="1" t="s">
        <v>76</v>
      </c>
      <c r="C16" s="1" t="s">
        <v>77</v>
      </c>
      <c r="D16" s="1" t="s">
        <v>78</v>
      </c>
      <c r="E16" t="str">
        <f t="shared" si="1"/>
        <v/>
      </c>
      <c r="F16" s="1" t="s">
        <v>4</v>
      </c>
      <c r="G16" s="2" t="s">
        <v>79</v>
      </c>
    </row>
    <row r="17">
      <c r="A17" s="1" t="s">
        <v>80</v>
      </c>
      <c r="B17" s="1" t="s">
        <v>81</v>
      </c>
      <c r="C17" s="1" t="s">
        <v>82</v>
      </c>
      <c r="D17" s="1" t="s">
        <v>83</v>
      </c>
      <c r="E17" t="str">
        <f t="shared" si="1"/>
        <v/>
      </c>
      <c r="F17" s="1" t="s">
        <v>4</v>
      </c>
      <c r="G17" s="2" t="s">
        <v>84</v>
      </c>
    </row>
    <row r="18">
      <c r="A18" s="1" t="s">
        <v>85</v>
      </c>
      <c r="B18" s="1" t="s">
        <v>86</v>
      </c>
      <c r="C18" s="1" t="s">
        <v>87</v>
      </c>
      <c r="D18" s="2" t="s">
        <v>88</v>
      </c>
      <c r="E18" t="str">
        <f>IMAGE("http://ift.tt/1Aj5zrN",1)</f>
        <v/>
      </c>
      <c r="F18" s="1" t="s">
        <v>4</v>
      </c>
      <c r="G18" s="2" t="s">
        <v>89</v>
      </c>
    </row>
    <row r="19">
      <c r="A19" s="1" t="s">
        <v>85</v>
      </c>
      <c r="B19" s="1" t="s">
        <v>90</v>
      </c>
      <c r="C19" s="1" t="s">
        <v>91</v>
      </c>
      <c r="D19" s="2" t="s">
        <v>92</v>
      </c>
      <c r="E19" t="str">
        <f>IMAGE("http://ift.tt/1AkT92o",1)</f>
        <v/>
      </c>
      <c r="F19" s="1" t="s">
        <v>4</v>
      </c>
      <c r="G19" s="2" t="s">
        <v>93</v>
      </c>
    </row>
    <row r="20">
      <c r="A20" s="1" t="s">
        <v>94</v>
      </c>
      <c r="B20" s="1" t="s">
        <v>95</v>
      </c>
      <c r="C20" s="1" t="s">
        <v>96</v>
      </c>
      <c r="D20" s="1" t="s">
        <v>97</v>
      </c>
      <c r="E20" t="str">
        <f>IMAGE("http://ift.tt/eA8V8J",1)</f>
        <v/>
      </c>
      <c r="F20" s="1" t="s">
        <v>4</v>
      </c>
      <c r="G20" s="2" t="s">
        <v>98</v>
      </c>
    </row>
    <row r="21">
      <c r="A21" s="1" t="s">
        <v>99</v>
      </c>
      <c r="B21" s="1" t="s">
        <v>100</v>
      </c>
      <c r="C21" s="1" t="s">
        <v>101</v>
      </c>
      <c r="D21" s="2" t="s">
        <v>102</v>
      </c>
      <c r="E21" t="str">
        <f>IMAGE("http://ift.tt/1uZnWTt",1)</f>
        <v/>
      </c>
      <c r="F21" s="1" t="s">
        <v>4</v>
      </c>
      <c r="G21" s="2" t="s">
        <v>103</v>
      </c>
    </row>
    <row r="22">
      <c r="A22" s="1" t="s">
        <v>104</v>
      </c>
      <c r="B22" s="1" t="s">
        <v>105</v>
      </c>
      <c r="C22" s="1" t="s">
        <v>106</v>
      </c>
      <c r="D22" s="2" t="s">
        <v>107</v>
      </c>
      <c r="E22" t="str">
        <f>IMAGE("http://ift.tt/1E1Gjfn",1)</f>
        <v/>
      </c>
      <c r="F22" s="1" t="s">
        <v>4</v>
      </c>
      <c r="G22" s="2" t="s">
        <v>108</v>
      </c>
    </row>
    <row r="23">
      <c r="A23" s="1" t="s">
        <v>109</v>
      </c>
      <c r="B23" s="1" t="s">
        <v>110</v>
      </c>
      <c r="C23" s="1" t="s">
        <v>111</v>
      </c>
      <c r="D23" s="2" t="s">
        <v>112</v>
      </c>
      <c r="E23" t="str">
        <f>IMAGE("http://ift.tt/1zoMi7Z",1)</f>
        <v/>
      </c>
      <c r="F23" s="1" t="s">
        <v>4</v>
      </c>
      <c r="G23" s="2" t="s">
        <v>113</v>
      </c>
    </row>
    <row r="24">
      <c r="A24" s="1" t="s">
        <v>114</v>
      </c>
      <c r="B24" s="1" t="s">
        <v>115</v>
      </c>
      <c r="C24" s="1" t="s">
        <v>116</v>
      </c>
      <c r="D24" s="1" t="s">
        <v>117</v>
      </c>
      <c r="E24" t="str">
        <f t="shared" ref="E24:E25" si="2">IMAGE("http://ift.tt/eA8V8J",1)</f>
        <v/>
      </c>
      <c r="F24" s="1" t="s">
        <v>4</v>
      </c>
      <c r="G24" s="2" t="s">
        <v>118</v>
      </c>
    </row>
    <row r="25">
      <c r="A25" s="1" t="s">
        <v>119</v>
      </c>
      <c r="B25" s="1" t="s">
        <v>120</v>
      </c>
      <c r="C25" s="1" t="s">
        <v>121</v>
      </c>
      <c r="D25" s="1" t="s">
        <v>122</v>
      </c>
      <c r="E25" t="str">
        <f t="shared" si="2"/>
        <v/>
      </c>
      <c r="F25" s="1" t="s">
        <v>4</v>
      </c>
      <c r="G25" s="2" t="s">
        <v>123</v>
      </c>
    </row>
    <row r="26">
      <c r="A26" s="1" t="s">
        <v>124</v>
      </c>
      <c r="B26" s="1" t="s">
        <v>125</v>
      </c>
      <c r="C26" s="1" t="s">
        <v>126</v>
      </c>
      <c r="D26" s="2" t="s">
        <v>127</v>
      </c>
      <c r="E26" t="str">
        <f>IMAGE("http://ift.tt/1aA5n2v",1)</f>
        <v/>
      </c>
      <c r="F26" s="1" t="s">
        <v>4</v>
      </c>
      <c r="G26" s="2" t="s">
        <v>128</v>
      </c>
    </row>
    <row r="27">
      <c r="A27" s="1" t="s">
        <v>129</v>
      </c>
      <c r="B27" s="1" t="s">
        <v>130</v>
      </c>
      <c r="C27" s="1" t="s">
        <v>131</v>
      </c>
      <c r="D27" s="1" t="s">
        <v>132</v>
      </c>
      <c r="E27" t="str">
        <f t="shared" ref="E27:E29" si="3">IMAGE("http://ift.tt/eA8V8J",1)</f>
        <v/>
      </c>
      <c r="F27" s="1" t="s">
        <v>4</v>
      </c>
      <c r="G27" s="2" t="s">
        <v>133</v>
      </c>
    </row>
    <row r="28">
      <c r="A28" s="1" t="s">
        <v>134</v>
      </c>
      <c r="B28" s="1" t="s">
        <v>135</v>
      </c>
      <c r="C28" s="1" t="s">
        <v>136</v>
      </c>
      <c r="D28" s="2" t="s">
        <v>137</v>
      </c>
      <c r="E28" t="str">
        <f t="shared" si="3"/>
        <v/>
      </c>
      <c r="F28" s="1" t="s">
        <v>4</v>
      </c>
      <c r="G28" s="2" t="s">
        <v>138</v>
      </c>
    </row>
    <row r="29">
      <c r="A29" s="1" t="s">
        <v>139</v>
      </c>
      <c r="B29" s="1" t="s">
        <v>140</v>
      </c>
      <c r="C29" s="1" t="s">
        <v>141</v>
      </c>
      <c r="D29" s="1" t="s">
        <v>142</v>
      </c>
      <c r="E29" t="str">
        <f t="shared" si="3"/>
        <v/>
      </c>
      <c r="F29" s="1" t="s">
        <v>4</v>
      </c>
      <c r="G29" s="2" t="s">
        <v>143</v>
      </c>
    </row>
    <row r="30">
      <c r="A30" s="1" t="s">
        <v>144</v>
      </c>
      <c r="B30" s="1" t="s">
        <v>145</v>
      </c>
      <c r="C30" s="1" t="s">
        <v>146</v>
      </c>
      <c r="D30" s="2" t="s">
        <v>147</v>
      </c>
      <c r="E30" t="str">
        <f>IMAGE("http://ift.tt/1Eit9ZW",1)</f>
        <v/>
      </c>
      <c r="F30" s="1" t="s">
        <v>4</v>
      </c>
      <c r="G30" s="2" t="s">
        <v>148</v>
      </c>
    </row>
    <row r="31">
      <c r="A31" s="1" t="s">
        <v>149</v>
      </c>
      <c r="B31" s="1" t="s">
        <v>150</v>
      </c>
      <c r="C31" s="1" t="s">
        <v>151</v>
      </c>
      <c r="D31" s="1" t="s">
        <v>152</v>
      </c>
      <c r="E31" t="str">
        <f>IMAGE("http://ift.tt/eA8V8J",1)</f>
        <v/>
      </c>
      <c r="F31" s="1" t="s">
        <v>4</v>
      </c>
      <c r="G31" s="2" t="s">
        <v>153</v>
      </c>
    </row>
    <row r="32">
      <c r="A32" s="1" t="s">
        <v>154</v>
      </c>
      <c r="B32" s="1" t="s">
        <v>155</v>
      </c>
      <c r="C32" s="1" t="s">
        <v>156</v>
      </c>
      <c r="D32" s="2" t="s">
        <v>157</v>
      </c>
      <c r="E32" t="str">
        <f>IMAGE("http://ift.tt/1Eit9ZW",1)</f>
        <v/>
      </c>
      <c r="F32" s="1" t="s">
        <v>4</v>
      </c>
      <c r="G32" s="2" t="s">
        <v>158</v>
      </c>
    </row>
    <row r="33">
      <c r="A33" s="1" t="s">
        <v>159</v>
      </c>
      <c r="B33" s="1" t="s">
        <v>160</v>
      </c>
      <c r="C33" s="1" t="s">
        <v>161</v>
      </c>
      <c r="D33" s="2" t="s">
        <v>162</v>
      </c>
      <c r="E33" t="str">
        <f>IMAGE("http://ift.tt/1wvQDpU",1)</f>
        <v/>
      </c>
      <c r="F33" s="1" t="s">
        <v>4</v>
      </c>
      <c r="G33" s="2" t="s">
        <v>163</v>
      </c>
    </row>
    <row r="34">
      <c r="A34" s="1" t="s">
        <v>164</v>
      </c>
      <c r="B34" s="1" t="s">
        <v>165</v>
      </c>
      <c r="C34" s="1" t="s">
        <v>166</v>
      </c>
      <c r="D34" s="1" t="s">
        <v>167</v>
      </c>
      <c r="E34" t="str">
        <f t="shared" ref="E34:E35" si="4">IMAGE("http://ift.tt/eA8V8J",1)</f>
        <v/>
      </c>
      <c r="F34" s="1" t="s">
        <v>4</v>
      </c>
      <c r="G34" s="2" t="s">
        <v>168</v>
      </c>
    </row>
    <row r="35">
      <c r="A35" s="1" t="s">
        <v>169</v>
      </c>
      <c r="B35" s="1" t="s">
        <v>130</v>
      </c>
      <c r="C35" s="1" t="s">
        <v>170</v>
      </c>
      <c r="D35" s="1" t="s">
        <v>171</v>
      </c>
      <c r="E35" t="str">
        <f t="shared" si="4"/>
        <v/>
      </c>
      <c r="F35" s="1" t="s">
        <v>4</v>
      </c>
      <c r="G35" s="2" t="s">
        <v>172</v>
      </c>
    </row>
    <row r="36">
      <c r="A36" s="1" t="s">
        <v>173</v>
      </c>
      <c r="B36" s="1" t="s">
        <v>174</v>
      </c>
      <c r="C36" s="1" t="s">
        <v>175</v>
      </c>
      <c r="D36" s="2" t="s">
        <v>176</v>
      </c>
      <c r="E36" t="str">
        <f>IMAGE("http://ift.tt/1wwd6mD",1)</f>
        <v/>
      </c>
      <c r="F36" s="1" t="s">
        <v>4</v>
      </c>
      <c r="G36" s="2" t="s">
        <v>177</v>
      </c>
    </row>
    <row r="37">
      <c r="A37" s="1" t="s">
        <v>178</v>
      </c>
      <c r="B37" s="1" t="s">
        <v>179</v>
      </c>
      <c r="C37" s="1" t="s">
        <v>180</v>
      </c>
      <c r="D37" s="1" t="s">
        <v>63</v>
      </c>
      <c r="E37" t="str">
        <f>IMAGE("http://ift.tt/eA8V8J",1)</f>
        <v/>
      </c>
      <c r="F37" s="1" t="s">
        <v>4</v>
      </c>
      <c r="G37" s="2" t="s">
        <v>181</v>
      </c>
    </row>
    <row r="38">
      <c r="A38" s="1" t="s">
        <v>182</v>
      </c>
      <c r="B38" s="1" t="s">
        <v>183</v>
      </c>
      <c r="C38" s="1" t="s">
        <v>184</v>
      </c>
      <c r="D38" s="2" t="s">
        <v>185</v>
      </c>
      <c r="E38" t="str">
        <f>IMAGE("http://ift.tt/1LVe7ff",1)</f>
        <v/>
      </c>
      <c r="F38" s="1" t="s">
        <v>4</v>
      </c>
      <c r="G38" s="2" t="s">
        <v>186</v>
      </c>
    </row>
    <row r="39">
      <c r="A39" s="1" t="s">
        <v>187</v>
      </c>
      <c r="B39" s="1" t="s">
        <v>188</v>
      </c>
      <c r="C39" s="1" t="s">
        <v>189</v>
      </c>
      <c r="D39" s="2" t="s">
        <v>190</v>
      </c>
      <c r="E39" t="str">
        <f>IMAGE("http://ift.tt/eA8V8J",1)</f>
        <v/>
      </c>
      <c r="F39" s="1" t="s">
        <v>4</v>
      </c>
      <c r="G39" s="2" t="s">
        <v>191</v>
      </c>
    </row>
    <row r="40">
      <c r="A40" s="1" t="s">
        <v>192</v>
      </c>
      <c r="B40" s="1" t="s">
        <v>193</v>
      </c>
      <c r="C40" s="1" t="s">
        <v>194</v>
      </c>
      <c r="D40" s="2" t="s">
        <v>195</v>
      </c>
      <c r="E40" t="str">
        <f>IMAGE("http://ift.tt/1AVhzAx",1)</f>
        <v/>
      </c>
      <c r="F40" s="1" t="s">
        <v>4</v>
      </c>
      <c r="G40" s="2" t="s">
        <v>196</v>
      </c>
    </row>
    <row r="41">
      <c r="A41" s="1" t="s">
        <v>197</v>
      </c>
      <c r="B41" s="1" t="s">
        <v>198</v>
      </c>
      <c r="C41" s="1" t="s">
        <v>199</v>
      </c>
      <c r="D41" s="2" t="s">
        <v>200</v>
      </c>
      <c r="E41" t="str">
        <f>IMAGE("http://ift.tt/eA8V8J",1)</f>
        <v/>
      </c>
      <c r="F41" s="1" t="s">
        <v>4</v>
      </c>
      <c r="G41" s="2" t="s">
        <v>201</v>
      </c>
    </row>
    <row r="42">
      <c r="A42" s="1" t="s">
        <v>202</v>
      </c>
      <c r="B42" s="1" t="s">
        <v>203</v>
      </c>
      <c r="C42" s="1" t="s">
        <v>204</v>
      </c>
      <c r="D42" s="2" t="s">
        <v>205</v>
      </c>
      <c r="E42" t="str">
        <f>IMAGE("http://ift.tt/1G2FxB7",1)</f>
        <v/>
      </c>
      <c r="F42" s="1" t="s">
        <v>4</v>
      </c>
      <c r="G42" s="2" t="s">
        <v>206</v>
      </c>
    </row>
    <row r="43">
      <c r="A43" s="1" t="s">
        <v>207</v>
      </c>
      <c r="B43" s="1" t="s">
        <v>208</v>
      </c>
      <c r="C43" s="1" t="s">
        <v>209</v>
      </c>
      <c r="D43" s="2" t="s">
        <v>210</v>
      </c>
      <c r="E43" t="str">
        <f>IMAGE("http://ift.tt/17uteHq",1)</f>
        <v/>
      </c>
      <c r="F43" s="1" t="s">
        <v>4</v>
      </c>
      <c r="G43" s="2" t="s">
        <v>211</v>
      </c>
    </row>
    <row r="44">
      <c r="A44" s="1" t="s">
        <v>212</v>
      </c>
      <c r="B44" s="1" t="s">
        <v>208</v>
      </c>
      <c r="C44" s="1" t="s">
        <v>213</v>
      </c>
      <c r="D44" s="2" t="s">
        <v>214</v>
      </c>
      <c r="E44" t="str">
        <f>IMAGE("http://ift.tt/1vEuTNu",1)</f>
        <v/>
      </c>
      <c r="F44" s="1" t="s">
        <v>4</v>
      </c>
      <c r="G44" s="2" t="s">
        <v>215</v>
      </c>
    </row>
    <row r="45">
      <c r="A45" s="1" t="s">
        <v>216</v>
      </c>
      <c r="B45" s="1" t="s">
        <v>217</v>
      </c>
      <c r="C45" s="1" t="s">
        <v>218</v>
      </c>
      <c r="D45" s="2" t="s">
        <v>219</v>
      </c>
      <c r="E45" t="str">
        <f>IMAGE("http://ift.tt/1AlQtlb",1)</f>
        <v/>
      </c>
      <c r="F45" s="1" t="s">
        <v>4</v>
      </c>
      <c r="G45" s="2" t="s">
        <v>220</v>
      </c>
    </row>
    <row r="46">
      <c r="A46" s="1" t="s">
        <v>221</v>
      </c>
      <c r="B46" s="1" t="s">
        <v>222</v>
      </c>
      <c r="C46" s="1" t="s">
        <v>223</v>
      </c>
      <c r="D46" s="2" t="s">
        <v>224</v>
      </c>
      <c r="E46" t="str">
        <f>IMAGE("http://ift.tt/1EVDueA",1)</f>
        <v/>
      </c>
      <c r="F46" s="1" t="s">
        <v>4</v>
      </c>
      <c r="G46" s="2" t="s">
        <v>225</v>
      </c>
    </row>
    <row r="47">
      <c r="A47" s="1" t="s">
        <v>226</v>
      </c>
      <c r="B47" s="1" t="s">
        <v>227</v>
      </c>
      <c r="C47" s="1" t="s">
        <v>228</v>
      </c>
      <c r="D47" s="1" t="s">
        <v>229</v>
      </c>
      <c r="E47" t="str">
        <f>IMAGE("http://ift.tt/eA8V8J",1)</f>
        <v/>
      </c>
      <c r="F47" s="1" t="s">
        <v>4</v>
      </c>
      <c r="G47" s="2" t="s">
        <v>230</v>
      </c>
    </row>
    <row r="48">
      <c r="A48" s="1" t="s">
        <v>231</v>
      </c>
      <c r="B48" s="1" t="s">
        <v>232</v>
      </c>
      <c r="C48" s="1" t="s">
        <v>233</v>
      </c>
      <c r="D48" s="2" t="s">
        <v>234</v>
      </c>
      <c r="E48" t="str">
        <f>IMAGE("http://ift.tt/1AmbRGU",1)</f>
        <v/>
      </c>
      <c r="F48" s="1" t="s">
        <v>4</v>
      </c>
      <c r="G48" s="2" t="s">
        <v>235</v>
      </c>
    </row>
    <row r="49">
      <c r="A49" s="1" t="s">
        <v>236</v>
      </c>
      <c r="B49" s="1" t="s">
        <v>237</v>
      </c>
      <c r="C49" s="1" t="s">
        <v>238</v>
      </c>
      <c r="D49" s="1" t="s">
        <v>63</v>
      </c>
      <c r="E49" t="str">
        <f t="shared" ref="E49:E50" si="5">IMAGE("http://ift.tt/eA8V8J",1)</f>
        <v/>
      </c>
      <c r="F49" s="1" t="s">
        <v>4</v>
      </c>
      <c r="G49" s="2" t="s">
        <v>239</v>
      </c>
    </row>
    <row r="50">
      <c r="A50" s="1" t="s">
        <v>236</v>
      </c>
      <c r="B50" s="1" t="s">
        <v>240</v>
      </c>
      <c r="C50" s="1" t="s">
        <v>241</v>
      </c>
      <c r="D50" s="1" t="s">
        <v>242</v>
      </c>
      <c r="E50" t="str">
        <f t="shared" si="5"/>
        <v/>
      </c>
      <c r="F50" s="1" t="s">
        <v>4</v>
      </c>
      <c r="G50" s="2" t="s">
        <v>243</v>
      </c>
    </row>
    <row r="51">
      <c r="A51" s="1" t="s">
        <v>236</v>
      </c>
      <c r="B51" s="1" t="s">
        <v>244</v>
      </c>
      <c r="C51" s="1" t="s">
        <v>245</v>
      </c>
      <c r="D51" s="2" t="s">
        <v>246</v>
      </c>
      <c r="E51" t="str">
        <f>IMAGE("http://ift.tt/14S4iML",1)</f>
        <v/>
      </c>
      <c r="F51" s="1" t="s">
        <v>4</v>
      </c>
      <c r="G51" s="2" t="s">
        <v>247</v>
      </c>
    </row>
    <row r="52">
      <c r="A52" s="1" t="s">
        <v>248</v>
      </c>
      <c r="B52" s="1" t="s">
        <v>249</v>
      </c>
      <c r="C52" s="1" t="s">
        <v>250</v>
      </c>
      <c r="D52" s="2" t="s">
        <v>251</v>
      </c>
      <c r="E52" t="str">
        <f>IMAGE("http://ift.tt/1AmguRu",1)</f>
        <v/>
      </c>
      <c r="F52" s="1" t="s">
        <v>4</v>
      </c>
      <c r="G52" s="2" t="s">
        <v>252</v>
      </c>
    </row>
    <row r="53">
      <c r="A53" s="1" t="s">
        <v>253</v>
      </c>
      <c r="B53" s="1" t="s">
        <v>254</v>
      </c>
      <c r="C53" s="1" t="s">
        <v>255</v>
      </c>
      <c r="D53" s="2" t="s">
        <v>256</v>
      </c>
      <c r="E53" t="str">
        <f>IMAGE("http://ift.tt/1ACTHpp",1)</f>
        <v/>
      </c>
      <c r="F53" s="1" t="s">
        <v>4</v>
      </c>
      <c r="G53" s="2" t="s">
        <v>257</v>
      </c>
    </row>
    <row r="54">
      <c r="A54" s="1" t="s">
        <v>258</v>
      </c>
      <c r="B54" s="1" t="s">
        <v>259</v>
      </c>
      <c r="C54" s="1" t="s">
        <v>260</v>
      </c>
      <c r="D54" s="2" t="s">
        <v>261</v>
      </c>
      <c r="E54" t="str">
        <f>IMAGE("http://ift.tt/1LSvvBh",1)</f>
        <v/>
      </c>
      <c r="F54" s="1" t="s">
        <v>4</v>
      </c>
      <c r="G54" s="2" t="s">
        <v>262</v>
      </c>
    </row>
    <row r="55">
      <c r="A55" s="1" t="s">
        <v>263</v>
      </c>
      <c r="B55" s="1" t="s">
        <v>264</v>
      </c>
      <c r="C55" s="1" t="s">
        <v>265</v>
      </c>
      <c r="D55" s="2" t="s">
        <v>266</v>
      </c>
      <c r="E55" t="str">
        <f>IMAGE("http://ift.tt/1AmkVMa",1)</f>
        <v/>
      </c>
      <c r="F55" s="1" t="s">
        <v>4</v>
      </c>
      <c r="G55" s="2" t="s">
        <v>267</v>
      </c>
    </row>
    <row r="56">
      <c r="A56" s="1" t="s">
        <v>268</v>
      </c>
      <c r="B56" s="1" t="s">
        <v>269</v>
      </c>
      <c r="C56" s="1" t="s">
        <v>270</v>
      </c>
      <c r="D56" s="1" t="s">
        <v>271</v>
      </c>
      <c r="E56" t="str">
        <f>IMAGE("http://ift.tt/eA8V8J",1)</f>
        <v/>
      </c>
      <c r="F56" s="1" t="s">
        <v>4</v>
      </c>
      <c r="G56" s="2" t="s">
        <v>272</v>
      </c>
    </row>
    <row r="57">
      <c r="A57" s="1" t="s">
        <v>273</v>
      </c>
      <c r="B57" s="1" t="s">
        <v>274</v>
      </c>
      <c r="C57" s="1" t="s">
        <v>275</v>
      </c>
      <c r="D57" s="2" t="s">
        <v>276</v>
      </c>
      <c r="E57" t="str">
        <f>IMAGE("http://ift.tt/1cLqv3s",1)</f>
        <v/>
      </c>
      <c r="F57" s="1" t="s">
        <v>4</v>
      </c>
      <c r="G57" s="2" t="s">
        <v>277</v>
      </c>
    </row>
    <row r="58">
      <c r="A58" s="1" t="s">
        <v>278</v>
      </c>
      <c r="B58" s="1" t="s">
        <v>254</v>
      </c>
      <c r="C58" s="1" t="s">
        <v>279</v>
      </c>
      <c r="D58" s="2" t="s">
        <v>280</v>
      </c>
      <c r="E58" t="str">
        <f>IMAGE("http://ift.tt/1LVPpgA",1)</f>
        <v/>
      </c>
      <c r="F58" s="1" t="s">
        <v>4</v>
      </c>
      <c r="G58" s="2" t="s">
        <v>281</v>
      </c>
    </row>
    <row r="59">
      <c r="A59" s="1" t="s">
        <v>282</v>
      </c>
      <c r="B59" s="1" t="s">
        <v>254</v>
      </c>
      <c r="C59" s="1" t="s">
        <v>283</v>
      </c>
      <c r="D59" s="2" t="s">
        <v>284</v>
      </c>
      <c r="E59" t="str">
        <f>IMAGE("http://ift.tt/1E29zCJ",1)</f>
        <v/>
      </c>
      <c r="F59" s="1" t="s">
        <v>4</v>
      </c>
      <c r="G59" s="2" t="s">
        <v>285</v>
      </c>
    </row>
    <row r="60">
      <c r="A60" s="1" t="s">
        <v>286</v>
      </c>
      <c r="B60" s="1" t="s">
        <v>287</v>
      </c>
      <c r="C60" s="1" t="s">
        <v>288</v>
      </c>
      <c r="D60" s="1" t="s">
        <v>289</v>
      </c>
      <c r="E60" t="str">
        <f>IMAGE("http://ift.tt/eA8V8J",1)</f>
        <v/>
      </c>
      <c r="F60" s="1" t="s">
        <v>4</v>
      </c>
      <c r="G60" s="2" t="s">
        <v>290</v>
      </c>
    </row>
    <row r="61">
      <c r="A61" s="1" t="s">
        <v>291</v>
      </c>
      <c r="B61" s="1" t="s">
        <v>32</v>
      </c>
      <c r="C61" s="1" t="s">
        <v>292</v>
      </c>
      <c r="D61" s="2" t="s">
        <v>293</v>
      </c>
      <c r="E61" t="str">
        <f>IMAGE("http://ift.tt/1zq77jB",1)</f>
        <v/>
      </c>
      <c r="F61" s="1" t="s">
        <v>4</v>
      </c>
      <c r="G61" s="2" t="s">
        <v>294</v>
      </c>
    </row>
    <row r="62">
      <c r="A62" s="1" t="s">
        <v>295</v>
      </c>
      <c r="B62" s="1" t="s">
        <v>296</v>
      </c>
      <c r="C62" s="1" t="s">
        <v>297</v>
      </c>
      <c r="D62" s="1" t="s">
        <v>298</v>
      </c>
      <c r="E62" t="str">
        <f t="shared" ref="E62:E64" si="6">IMAGE("http://ift.tt/eA8V8J",1)</f>
        <v/>
      </c>
      <c r="F62" s="1" t="s">
        <v>4</v>
      </c>
      <c r="G62" s="2" t="s">
        <v>299</v>
      </c>
    </row>
    <row r="63">
      <c r="A63" s="1" t="s">
        <v>300</v>
      </c>
      <c r="B63" s="1" t="s">
        <v>301</v>
      </c>
      <c r="C63" s="1" t="s">
        <v>302</v>
      </c>
      <c r="D63" s="1" t="s">
        <v>303</v>
      </c>
      <c r="E63" t="str">
        <f t="shared" si="6"/>
        <v/>
      </c>
      <c r="F63" s="1" t="s">
        <v>4</v>
      </c>
      <c r="G63" s="2" t="s">
        <v>304</v>
      </c>
    </row>
    <row r="64">
      <c r="A64" s="1" t="s">
        <v>305</v>
      </c>
      <c r="B64" s="1" t="s">
        <v>306</v>
      </c>
      <c r="C64" s="1" t="s">
        <v>307</v>
      </c>
      <c r="D64" s="1" t="s">
        <v>308</v>
      </c>
      <c r="E64" t="str">
        <f t="shared" si="6"/>
        <v/>
      </c>
      <c r="F64" s="1" t="s">
        <v>4</v>
      </c>
      <c r="G64" s="2" t="s">
        <v>309</v>
      </c>
    </row>
    <row r="65">
      <c r="A65" s="1" t="s">
        <v>310</v>
      </c>
      <c r="B65" s="1" t="s">
        <v>311</v>
      </c>
      <c r="C65" s="1" t="s">
        <v>312</v>
      </c>
      <c r="D65" s="2" t="s">
        <v>313</v>
      </c>
      <c r="E65" t="str">
        <f>IMAGE("http://ift.tt/1zq7daQ",1)</f>
        <v/>
      </c>
      <c r="F65" s="1" t="s">
        <v>4</v>
      </c>
      <c r="G65" s="2" t="s">
        <v>314</v>
      </c>
    </row>
    <row r="66">
      <c r="A66" s="1" t="s">
        <v>315</v>
      </c>
      <c r="B66" s="1">
        <v>3534933.0</v>
      </c>
      <c r="C66" s="1" t="s">
        <v>316</v>
      </c>
      <c r="D66" s="1" t="s">
        <v>317</v>
      </c>
      <c r="E66" t="str">
        <f>IMAGE("http://ift.tt/eA8V8J",1)</f>
        <v/>
      </c>
      <c r="F66" s="1" t="s">
        <v>4</v>
      </c>
      <c r="G66" s="2" t="s">
        <v>318</v>
      </c>
    </row>
    <row r="67">
      <c r="A67" s="1" t="s">
        <v>319</v>
      </c>
      <c r="B67" s="1" t="s">
        <v>320</v>
      </c>
      <c r="C67" s="1" t="s">
        <v>209</v>
      </c>
      <c r="D67" s="2" t="s">
        <v>210</v>
      </c>
      <c r="E67" t="str">
        <f>IMAGE("http://ift.tt/17uteHq",1)</f>
        <v/>
      </c>
      <c r="F67" s="1" t="s">
        <v>4</v>
      </c>
      <c r="G67" s="2" t="s">
        <v>321</v>
      </c>
    </row>
    <row r="68">
      <c r="A68" s="1" t="s">
        <v>319</v>
      </c>
      <c r="B68" s="1" t="s">
        <v>322</v>
      </c>
      <c r="C68" s="1" t="s">
        <v>323</v>
      </c>
      <c r="D68" s="2" t="s">
        <v>324</v>
      </c>
      <c r="E68" t="str">
        <f>IMAGE("//www.redditstatic.com/icon.png",1)</f>
        <v/>
      </c>
      <c r="F68" s="1" t="s">
        <v>4</v>
      </c>
      <c r="G68" s="2" t="s">
        <v>325</v>
      </c>
    </row>
    <row r="69">
      <c r="A69" s="1" t="s">
        <v>326</v>
      </c>
      <c r="B69" s="1" t="s">
        <v>327</v>
      </c>
      <c r="C69" s="1" t="s">
        <v>328</v>
      </c>
      <c r="D69" s="2" t="s">
        <v>329</v>
      </c>
      <c r="E69" t="str">
        <f>IMAGE("http://ift.tt/1Drwes5",1)</f>
        <v/>
      </c>
      <c r="F69" s="1" t="s">
        <v>4</v>
      </c>
      <c r="G69" s="2" t="s">
        <v>330</v>
      </c>
    </row>
    <row r="70">
      <c r="A70" s="1" t="s">
        <v>331</v>
      </c>
      <c r="B70" s="1" t="s">
        <v>332</v>
      </c>
      <c r="C70" s="1" t="s">
        <v>333</v>
      </c>
      <c r="D70" s="1" t="s">
        <v>63</v>
      </c>
      <c r="E70" t="str">
        <f t="shared" ref="E70:E71" si="7">IMAGE("http://ift.tt/eA8V8J",1)</f>
        <v/>
      </c>
      <c r="F70" s="1" t="s">
        <v>4</v>
      </c>
      <c r="G70" s="2" t="s">
        <v>334</v>
      </c>
    </row>
    <row r="71">
      <c r="A71" s="1" t="s">
        <v>335</v>
      </c>
      <c r="B71" s="1" t="s">
        <v>336</v>
      </c>
      <c r="C71" s="1" t="s">
        <v>337</v>
      </c>
      <c r="D71" s="1" t="s">
        <v>338</v>
      </c>
      <c r="E71" t="str">
        <f t="shared" si="7"/>
        <v/>
      </c>
      <c r="F71" s="1" t="s">
        <v>4</v>
      </c>
      <c r="G71" s="2" t="s">
        <v>339</v>
      </c>
    </row>
    <row r="72">
      <c r="A72" s="1" t="s">
        <v>340</v>
      </c>
      <c r="B72" s="1" t="s">
        <v>341</v>
      </c>
      <c r="C72" s="1" t="s">
        <v>342</v>
      </c>
      <c r="D72" s="2" t="s">
        <v>343</v>
      </c>
      <c r="E72" t="str">
        <f>IMAGE("http://ift.tt/1zh81Di",1)</f>
        <v/>
      </c>
      <c r="F72" s="1" t="s">
        <v>4</v>
      </c>
      <c r="G72" s="2" t="s">
        <v>344</v>
      </c>
    </row>
    <row r="73">
      <c r="A73" s="1" t="s">
        <v>345</v>
      </c>
      <c r="B73" s="1" t="s">
        <v>259</v>
      </c>
      <c r="C73" s="1" t="s">
        <v>346</v>
      </c>
      <c r="D73" s="2" t="s">
        <v>347</v>
      </c>
      <c r="E73" t="str">
        <f>IMAGE("http://ift.tt/1BN97tH",1)</f>
        <v/>
      </c>
      <c r="F73" s="1" t="s">
        <v>4</v>
      </c>
      <c r="G73" s="2" t="s">
        <v>348</v>
      </c>
    </row>
    <row r="74">
      <c r="A74" s="1" t="s">
        <v>349</v>
      </c>
      <c r="B74" s="1" t="s">
        <v>350</v>
      </c>
      <c r="C74" s="1" t="s">
        <v>351</v>
      </c>
      <c r="D74" s="1" t="s">
        <v>352</v>
      </c>
      <c r="E74" t="str">
        <f>IMAGE("http://ift.tt/eA8V8J",1)</f>
        <v/>
      </c>
      <c r="F74" s="1" t="s">
        <v>4</v>
      </c>
      <c r="G74" s="2" t="s">
        <v>353</v>
      </c>
    </row>
    <row r="75">
      <c r="A75" s="1" t="s">
        <v>354</v>
      </c>
      <c r="B75" s="1" t="s">
        <v>355</v>
      </c>
      <c r="C75" s="1" t="s">
        <v>356</v>
      </c>
      <c r="D75" s="2" t="s">
        <v>357</v>
      </c>
      <c r="E75" t="str">
        <f>IMAGE("http://ift.tt/1DKljcZ",1)</f>
        <v/>
      </c>
      <c r="F75" s="1" t="s">
        <v>4</v>
      </c>
      <c r="G75" s="2" t="s">
        <v>358</v>
      </c>
    </row>
    <row r="76">
      <c r="A76" s="1" t="s">
        <v>359</v>
      </c>
      <c r="B76" s="1" t="s">
        <v>360</v>
      </c>
      <c r="C76" s="1" t="s">
        <v>361</v>
      </c>
      <c r="D76" s="2" t="s">
        <v>362</v>
      </c>
      <c r="E76" t="str">
        <f>IMAGE("http://ift.tt/1eAExYt",1)</f>
        <v/>
      </c>
      <c r="F76" s="1" t="s">
        <v>4</v>
      </c>
      <c r="G76" s="2" t="s">
        <v>363</v>
      </c>
    </row>
    <row r="77">
      <c r="A77" s="1" t="s">
        <v>364</v>
      </c>
      <c r="B77" s="1" t="s">
        <v>259</v>
      </c>
      <c r="C77" s="1" t="s">
        <v>365</v>
      </c>
      <c r="D77" s="2" t="s">
        <v>366</v>
      </c>
      <c r="E77" t="str">
        <f>IMAGE("http://ift.tt/1AF7z2e",1)</f>
        <v/>
      </c>
      <c r="F77" s="1" t="s">
        <v>4</v>
      </c>
      <c r="G77" s="2" t="s">
        <v>367</v>
      </c>
    </row>
    <row r="78">
      <c r="A78" s="1" t="s">
        <v>368</v>
      </c>
      <c r="B78" s="1" t="s">
        <v>369</v>
      </c>
      <c r="C78" s="1" t="s">
        <v>370</v>
      </c>
      <c r="D78" s="1" t="s">
        <v>371</v>
      </c>
      <c r="E78" t="str">
        <f>IMAGE("http://ift.tt/eA8V8J",1)</f>
        <v/>
      </c>
      <c r="F78" s="1" t="s">
        <v>4</v>
      </c>
      <c r="G78" s="2" t="s">
        <v>372</v>
      </c>
    </row>
    <row r="79">
      <c r="A79" s="1" t="s">
        <v>373</v>
      </c>
      <c r="B79" s="1" t="s">
        <v>17</v>
      </c>
      <c r="C79" s="1" t="s">
        <v>374</v>
      </c>
      <c r="D79" s="2" t="s">
        <v>375</v>
      </c>
      <c r="E79" t="str">
        <f>IMAGE("http://ift.tt/1AFqlqj",1)</f>
        <v/>
      </c>
      <c r="F79" s="1" t="s">
        <v>4</v>
      </c>
      <c r="G79" s="2" t="s">
        <v>376</v>
      </c>
    </row>
    <row r="80">
      <c r="A80" s="1" t="s">
        <v>377</v>
      </c>
      <c r="B80" s="1" t="s">
        <v>378</v>
      </c>
      <c r="C80" s="1" t="s">
        <v>379</v>
      </c>
      <c r="D80" s="1" t="s">
        <v>63</v>
      </c>
      <c r="E80" t="str">
        <f t="shared" ref="E80:E81" si="8">IMAGE("http://ift.tt/eA8V8J",1)</f>
        <v/>
      </c>
      <c r="F80" s="1" t="s">
        <v>4</v>
      </c>
      <c r="G80" s="2" t="s">
        <v>380</v>
      </c>
    </row>
    <row r="81">
      <c r="A81" s="1" t="s">
        <v>381</v>
      </c>
      <c r="B81" s="1" t="s">
        <v>382</v>
      </c>
      <c r="C81" s="1" t="s">
        <v>383</v>
      </c>
      <c r="D81" s="1" t="s">
        <v>384</v>
      </c>
      <c r="E81" t="str">
        <f t="shared" si="8"/>
        <v/>
      </c>
      <c r="F81" s="1" t="s">
        <v>4</v>
      </c>
      <c r="G81" s="2" t="s">
        <v>385</v>
      </c>
    </row>
    <row r="82">
      <c r="A82" s="1" t="s">
        <v>386</v>
      </c>
      <c r="B82" s="1" t="s">
        <v>387</v>
      </c>
      <c r="C82" s="1" t="s">
        <v>388</v>
      </c>
      <c r="D82" s="2" t="s">
        <v>389</v>
      </c>
      <c r="E82" t="str">
        <f t="shared" ref="E82:E83" si="9">IMAGE("//www.redditstatic.com/icon.png",1)</f>
        <v/>
      </c>
      <c r="F82" s="1" t="s">
        <v>4</v>
      </c>
      <c r="G82" s="2" t="s">
        <v>390</v>
      </c>
    </row>
    <row r="83">
      <c r="A83" s="1" t="s">
        <v>391</v>
      </c>
      <c r="B83" s="1" t="s">
        <v>387</v>
      </c>
      <c r="C83" s="1" t="s">
        <v>392</v>
      </c>
      <c r="D83" s="2" t="s">
        <v>393</v>
      </c>
      <c r="E83" t="str">
        <f t="shared" si="9"/>
        <v/>
      </c>
      <c r="F83" s="1" t="s">
        <v>4</v>
      </c>
      <c r="G83" s="2" t="s">
        <v>394</v>
      </c>
    </row>
    <row r="84">
      <c r="A84" s="1" t="s">
        <v>391</v>
      </c>
      <c r="B84" s="1" t="s">
        <v>395</v>
      </c>
      <c r="C84" s="1" t="s">
        <v>396</v>
      </c>
      <c r="D84" s="2" t="s">
        <v>397</v>
      </c>
      <c r="E84" t="str">
        <f>IMAGE("http://ift.tt/1vK7udv",1)</f>
        <v/>
      </c>
      <c r="F84" s="1" t="s">
        <v>4</v>
      </c>
      <c r="G84" s="2" t="s">
        <v>398</v>
      </c>
    </row>
    <row r="85">
      <c r="A85" s="1" t="s">
        <v>399</v>
      </c>
      <c r="B85" s="1" t="s">
        <v>400</v>
      </c>
      <c r="C85" s="1" t="s">
        <v>401</v>
      </c>
      <c r="D85" s="1" t="s">
        <v>402</v>
      </c>
      <c r="E85" t="str">
        <f>IMAGE("http://ift.tt/eA8V8J",1)</f>
        <v/>
      </c>
      <c r="F85" s="1" t="s">
        <v>4</v>
      </c>
      <c r="G85" s="2" t="s">
        <v>403</v>
      </c>
    </row>
    <row r="86">
      <c r="A86" s="1" t="s">
        <v>404</v>
      </c>
      <c r="B86" s="1" t="s">
        <v>395</v>
      </c>
      <c r="C86" s="1" t="s">
        <v>405</v>
      </c>
      <c r="D86" s="2" t="s">
        <v>406</v>
      </c>
      <c r="E86" t="str">
        <f>IMAGE("http://ift.tt/1AFCVFW",1)</f>
        <v/>
      </c>
      <c r="F86" s="1" t="s">
        <v>4</v>
      </c>
      <c r="G86" s="2" t="s">
        <v>407</v>
      </c>
    </row>
    <row r="87">
      <c r="A87" s="1" t="s">
        <v>408</v>
      </c>
      <c r="B87" s="1" t="s">
        <v>120</v>
      </c>
      <c r="C87" s="1" t="s">
        <v>409</v>
      </c>
      <c r="D87" s="1" t="s">
        <v>410</v>
      </c>
      <c r="E87" t="str">
        <f>IMAGE("http://ift.tt/eA8V8J",1)</f>
        <v/>
      </c>
      <c r="F87" s="1" t="s">
        <v>4</v>
      </c>
      <c r="G87" s="2" t="s">
        <v>411</v>
      </c>
    </row>
    <row r="88">
      <c r="A88" s="1" t="s">
        <v>412</v>
      </c>
      <c r="B88" s="1" t="s">
        <v>413</v>
      </c>
      <c r="C88" s="1" t="s">
        <v>414</v>
      </c>
      <c r="D88" s="2" t="s">
        <v>415</v>
      </c>
      <c r="E88" t="str">
        <f>IMAGE("http://ift.tt/1aCmIbg",1)</f>
        <v/>
      </c>
      <c r="F88" s="1" t="s">
        <v>4</v>
      </c>
      <c r="G88" s="2" t="s">
        <v>416</v>
      </c>
    </row>
    <row r="89">
      <c r="A89" s="1" t="s">
        <v>417</v>
      </c>
      <c r="B89" s="1" t="s">
        <v>418</v>
      </c>
      <c r="C89" s="1" t="s">
        <v>419</v>
      </c>
      <c r="D89" s="2" t="s">
        <v>420</v>
      </c>
      <c r="E89" t="str">
        <f>IMAGE("http://ift.tt/1a442Q4",1)</f>
        <v/>
      </c>
      <c r="F89" s="1" t="s">
        <v>4</v>
      </c>
      <c r="G89" s="2" t="s">
        <v>421</v>
      </c>
    </row>
    <row r="90">
      <c r="A90" s="1" t="s">
        <v>422</v>
      </c>
      <c r="B90" s="1" t="s">
        <v>423</v>
      </c>
      <c r="C90" s="1" t="s">
        <v>424</v>
      </c>
      <c r="D90" s="2" t="s">
        <v>425</v>
      </c>
      <c r="E90" t="str">
        <f>IMAGE("http://codinja.com/",1)</f>
        <v/>
      </c>
      <c r="F90" s="1" t="s">
        <v>4</v>
      </c>
      <c r="G90" s="2" t="s">
        <v>426</v>
      </c>
    </row>
    <row r="91">
      <c r="A91" s="1" t="s">
        <v>422</v>
      </c>
      <c r="B91" s="1" t="s">
        <v>427</v>
      </c>
      <c r="C91" s="1" t="s">
        <v>428</v>
      </c>
      <c r="D91" s="1" t="s">
        <v>429</v>
      </c>
      <c r="E91" t="str">
        <f>IMAGE("http://ift.tt/eA8V8J",1)</f>
        <v/>
      </c>
      <c r="F91" s="1" t="s">
        <v>4</v>
      </c>
      <c r="G91" s="2" t="s">
        <v>430</v>
      </c>
    </row>
    <row r="92">
      <c r="A92" s="1" t="s">
        <v>431</v>
      </c>
      <c r="B92" s="1" t="s">
        <v>432</v>
      </c>
      <c r="C92" s="1" t="s">
        <v>433</v>
      </c>
      <c r="D92" s="2" t="s">
        <v>434</v>
      </c>
      <c r="E92" t="str">
        <f>IMAGE("http://ift.tt/1DDK9dz",1)</f>
        <v/>
      </c>
      <c r="F92" s="1" t="s">
        <v>4</v>
      </c>
      <c r="G92" s="2" t="s">
        <v>435</v>
      </c>
    </row>
    <row r="93">
      <c r="A93" s="1" t="s">
        <v>399</v>
      </c>
      <c r="B93" s="1" t="s">
        <v>400</v>
      </c>
      <c r="C93" s="1" t="s">
        <v>401</v>
      </c>
      <c r="D93" s="1" t="s">
        <v>402</v>
      </c>
      <c r="E93" t="str">
        <f>IMAGE("http://ift.tt/eA8V8J",1)</f>
        <v/>
      </c>
      <c r="F93" s="1" t="s">
        <v>4</v>
      </c>
      <c r="G93" s="2" t="s">
        <v>403</v>
      </c>
    </row>
    <row r="94">
      <c r="A94" s="1" t="s">
        <v>436</v>
      </c>
      <c r="B94" s="1" t="s">
        <v>437</v>
      </c>
      <c r="C94" s="1" t="s">
        <v>438</v>
      </c>
      <c r="D94" s="2" t="s">
        <v>439</v>
      </c>
      <c r="E94" t="str">
        <f>IMAGE("http://ift.tt/1zoPz7r",1)</f>
        <v/>
      </c>
      <c r="F94" s="1" t="s">
        <v>4</v>
      </c>
      <c r="G94" s="2" t="s">
        <v>440</v>
      </c>
    </row>
    <row r="95">
      <c r="A95" s="1" t="s">
        <v>441</v>
      </c>
      <c r="B95" s="1" t="s">
        <v>442</v>
      </c>
      <c r="C95" s="1" t="s">
        <v>443</v>
      </c>
      <c r="D95" s="2" t="s">
        <v>444</v>
      </c>
      <c r="E95" t="str">
        <f>IMAGE("http://ift.tt/1zO9Swd",1)</f>
        <v/>
      </c>
      <c r="F95" s="1" t="s">
        <v>4</v>
      </c>
      <c r="G95" s="2" t="s">
        <v>445</v>
      </c>
    </row>
    <row r="96">
      <c r="A96" s="1" t="s">
        <v>446</v>
      </c>
      <c r="B96" s="1" t="s">
        <v>447</v>
      </c>
      <c r="C96" s="1" t="s">
        <v>448</v>
      </c>
      <c r="D96" s="2" t="s">
        <v>449</v>
      </c>
      <c r="E96" t="str">
        <f>IMAGE("http://ift.tt/1E2Ma48",1)</f>
        <v/>
      </c>
      <c r="F96" s="1" t="s">
        <v>4</v>
      </c>
      <c r="G96" s="2" t="s">
        <v>450</v>
      </c>
    </row>
    <row r="97">
      <c r="A97" s="1" t="s">
        <v>451</v>
      </c>
      <c r="B97" s="1" t="s">
        <v>447</v>
      </c>
      <c r="C97" s="1" t="s">
        <v>452</v>
      </c>
      <c r="D97" s="2" t="s">
        <v>453</v>
      </c>
      <c r="E97" t="str">
        <f>IMAGE("http://ift.tt/1E2MaBp",1)</f>
        <v/>
      </c>
      <c r="F97" s="1" t="s">
        <v>4</v>
      </c>
      <c r="G97" s="2" t="s">
        <v>454</v>
      </c>
    </row>
    <row r="98">
      <c r="A98" s="1" t="s">
        <v>455</v>
      </c>
      <c r="B98" s="1" t="s">
        <v>456</v>
      </c>
      <c r="C98" s="1" t="s">
        <v>457</v>
      </c>
      <c r="D98" s="1" t="s">
        <v>458</v>
      </c>
      <c r="E98" t="str">
        <f>IMAGE("http://ift.tt/eA8V8J",1)</f>
        <v/>
      </c>
      <c r="F98" s="1" t="s">
        <v>4</v>
      </c>
      <c r="G98" s="2" t="s">
        <v>459</v>
      </c>
    </row>
    <row r="99">
      <c r="A99" s="1" t="s">
        <v>460</v>
      </c>
      <c r="B99" s="1" t="s">
        <v>461</v>
      </c>
      <c r="C99" s="1" t="s">
        <v>462</v>
      </c>
      <c r="D99" s="2" t="s">
        <v>463</v>
      </c>
      <c r="E99" t="str">
        <f>IMAGE("//www.redditstatic.com/icon.png",1)</f>
        <v/>
      </c>
      <c r="F99" s="1" t="s">
        <v>4</v>
      </c>
      <c r="G99" s="2" t="s">
        <v>464</v>
      </c>
    </row>
    <row r="100">
      <c r="A100" s="1" t="s">
        <v>465</v>
      </c>
      <c r="B100" s="1" t="s">
        <v>12</v>
      </c>
      <c r="C100" s="1" t="s">
        <v>466</v>
      </c>
      <c r="D100" s="2" t="s">
        <v>467</v>
      </c>
      <c r="E100" t="str">
        <f>IMAGE("http://ift.tt/1G3MIsZ",1)</f>
        <v/>
      </c>
      <c r="F100" s="1" t="s">
        <v>4</v>
      </c>
      <c r="G100" s="2" t="s">
        <v>468</v>
      </c>
    </row>
    <row r="101">
      <c r="A101" s="1" t="s">
        <v>469</v>
      </c>
      <c r="B101" s="1" t="s">
        <v>470</v>
      </c>
      <c r="C101" s="1" t="s">
        <v>471</v>
      </c>
      <c r="D101" s="2" t="s">
        <v>472</v>
      </c>
      <c r="E101" t="str">
        <f>IMAGE("http://ift.tt/1G3MKAQ",1)</f>
        <v/>
      </c>
      <c r="F101" s="1" t="s">
        <v>4</v>
      </c>
      <c r="G101" s="2" t="s">
        <v>473</v>
      </c>
    </row>
    <row r="102">
      <c r="A102" s="1" t="s">
        <v>474</v>
      </c>
      <c r="B102" s="1" t="s">
        <v>475</v>
      </c>
      <c r="C102" s="1" t="s">
        <v>476</v>
      </c>
      <c r="D102" s="1" t="s">
        <v>477</v>
      </c>
      <c r="E102" t="str">
        <f>IMAGE("http://ift.tt/eA8V8J",1)</f>
        <v/>
      </c>
      <c r="F102" s="1" t="s">
        <v>4</v>
      </c>
      <c r="G102" s="2" t="s">
        <v>478</v>
      </c>
    </row>
    <row r="103">
      <c r="A103" s="1" t="s">
        <v>479</v>
      </c>
      <c r="B103" s="1" t="s">
        <v>480</v>
      </c>
      <c r="C103" s="1" t="s">
        <v>481</v>
      </c>
      <c r="D103" s="2" t="s">
        <v>482</v>
      </c>
      <c r="E103" t="str">
        <f>IMAGE("http://ift.tt/1G3MLoz",1)</f>
        <v/>
      </c>
      <c r="F103" s="1" t="s">
        <v>4</v>
      </c>
      <c r="G103" s="2" t="s">
        <v>483</v>
      </c>
    </row>
    <row r="104">
      <c r="A104" s="1" t="s">
        <v>484</v>
      </c>
      <c r="B104" s="1" t="s">
        <v>485</v>
      </c>
      <c r="C104" s="1" t="s">
        <v>486</v>
      </c>
      <c r="D104" s="2" t="s">
        <v>487</v>
      </c>
      <c r="E104" t="str">
        <f>IMAGE("http://ift.tt/1hbBNP3",1)</f>
        <v/>
      </c>
      <c r="F104" s="1" t="s">
        <v>4</v>
      </c>
      <c r="G104" s="2" t="s">
        <v>488</v>
      </c>
    </row>
    <row r="105">
      <c r="A105" s="1" t="s">
        <v>489</v>
      </c>
      <c r="B105" s="1" t="s">
        <v>490</v>
      </c>
      <c r="C105" s="1" t="s">
        <v>491</v>
      </c>
      <c r="D105" s="2" t="s">
        <v>492</v>
      </c>
      <c r="E105" t="str">
        <f>IMAGE("http://ift.tt/1EqOrYo",1)</f>
        <v/>
      </c>
      <c r="F105" s="1" t="s">
        <v>4</v>
      </c>
      <c r="G105" s="2" t="s">
        <v>493</v>
      </c>
    </row>
    <row r="106">
      <c r="A106" s="1" t="s">
        <v>494</v>
      </c>
      <c r="B106" s="1" t="s">
        <v>495</v>
      </c>
      <c r="C106" s="1" t="s">
        <v>496</v>
      </c>
      <c r="D106" s="1" t="s">
        <v>497</v>
      </c>
      <c r="E106" t="str">
        <f t="shared" ref="E106:E107" si="10">IMAGE("http://ift.tt/eA8V8J",1)</f>
        <v/>
      </c>
      <c r="F106" s="1" t="s">
        <v>4</v>
      </c>
      <c r="G106" s="2" t="s">
        <v>498</v>
      </c>
    </row>
    <row r="107">
      <c r="A107" s="1" t="s">
        <v>499</v>
      </c>
      <c r="B107" s="1" t="s">
        <v>500</v>
      </c>
      <c r="C107" s="1" t="s">
        <v>501</v>
      </c>
      <c r="D107" s="1" t="s">
        <v>502</v>
      </c>
      <c r="E107" t="str">
        <f t="shared" si="10"/>
        <v/>
      </c>
      <c r="F107" s="1" t="s">
        <v>4</v>
      </c>
      <c r="G107" s="2" t="s">
        <v>503</v>
      </c>
    </row>
    <row r="108">
      <c r="A108" s="1" t="s">
        <v>504</v>
      </c>
      <c r="B108" s="1" t="s">
        <v>355</v>
      </c>
      <c r="C108" s="1" t="s">
        <v>505</v>
      </c>
      <c r="D108" s="2" t="s">
        <v>506</v>
      </c>
      <c r="E108" t="str">
        <f>IMAGE("http://ift.tt/1AGaCHs",1)</f>
        <v/>
      </c>
      <c r="F108" s="1" t="s">
        <v>4</v>
      </c>
      <c r="G108" s="2" t="s">
        <v>507</v>
      </c>
    </row>
    <row r="109">
      <c r="A109" s="1" t="s">
        <v>508</v>
      </c>
      <c r="B109" s="1" t="s">
        <v>22</v>
      </c>
      <c r="C109" s="1" t="s">
        <v>509</v>
      </c>
      <c r="D109" s="2" t="s">
        <v>510</v>
      </c>
      <c r="E109" t="str">
        <f>IMAGE("http://ift.tt/1G2FxB7",1)</f>
        <v/>
      </c>
      <c r="F109" s="1" t="s">
        <v>4</v>
      </c>
      <c r="G109" s="2" t="s">
        <v>511</v>
      </c>
    </row>
    <row r="110">
      <c r="A110" s="1" t="s">
        <v>512</v>
      </c>
      <c r="B110" s="1" t="s">
        <v>222</v>
      </c>
      <c r="C110" s="1" t="s">
        <v>513</v>
      </c>
      <c r="D110" s="2" t="s">
        <v>514</v>
      </c>
      <c r="E110" t="str">
        <f t="shared" ref="E110:E111" si="11">IMAGE("http://ift.tt/eA8V8J",1)</f>
        <v/>
      </c>
      <c r="F110" s="1" t="s">
        <v>4</v>
      </c>
      <c r="G110" s="2" t="s">
        <v>515</v>
      </c>
    </row>
    <row r="111">
      <c r="A111" s="1" t="s">
        <v>516</v>
      </c>
      <c r="B111" s="1" t="s">
        <v>517</v>
      </c>
      <c r="C111" s="1" t="s">
        <v>518</v>
      </c>
      <c r="D111" s="1" t="s">
        <v>519</v>
      </c>
      <c r="E111" t="str">
        <f t="shared" si="11"/>
        <v/>
      </c>
      <c r="F111" s="1" t="s">
        <v>4</v>
      </c>
      <c r="G111" s="2" t="s">
        <v>520</v>
      </c>
    </row>
    <row r="112">
      <c r="A112" s="1" t="s">
        <v>521</v>
      </c>
      <c r="B112" s="1" t="s">
        <v>522</v>
      </c>
      <c r="C112" s="1" t="s">
        <v>523</v>
      </c>
      <c r="D112" s="2" t="s">
        <v>524</v>
      </c>
      <c r="E112" t="str">
        <f>IMAGE("http://ift.tt/1Ao1Edf",1)</f>
        <v/>
      </c>
      <c r="F112" s="1" t="s">
        <v>4</v>
      </c>
      <c r="G112" s="2" t="s">
        <v>525</v>
      </c>
    </row>
    <row r="113">
      <c r="A113" s="1" t="s">
        <v>521</v>
      </c>
      <c r="B113" s="1" t="s">
        <v>526</v>
      </c>
      <c r="C113" s="1" t="s">
        <v>527</v>
      </c>
      <c r="D113" s="2" t="s">
        <v>528</v>
      </c>
      <c r="E113" t="str">
        <f>IMAGE("http://ift.tt/1C9NT8W",1)</f>
        <v/>
      </c>
      <c r="F113" s="1" t="s">
        <v>4</v>
      </c>
      <c r="G113" s="2" t="s">
        <v>529</v>
      </c>
    </row>
    <row r="114">
      <c r="A114" s="1" t="s">
        <v>521</v>
      </c>
      <c r="B114" s="1" t="s">
        <v>517</v>
      </c>
      <c r="C114" s="1" t="s">
        <v>530</v>
      </c>
      <c r="D114" s="1" t="s">
        <v>531</v>
      </c>
      <c r="E114" t="str">
        <f t="shared" ref="E114:E116" si="12">IMAGE("http://ift.tt/eA8V8J",1)</f>
        <v/>
      </c>
      <c r="F114" s="1" t="s">
        <v>4</v>
      </c>
      <c r="G114" s="2" t="s">
        <v>532</v>
      </c>
    </row>
    <row r="115">
      <c r="A115" s="1" t="s">
        <v>533</v>
      </c>
      <c r="B115" s="1" t="s">
        <v>534</v>
      </c>
      <c r="C115" s="1" t="s">
        <v>535</v>
      </c>
      <c r="D115" s="2" t="s">
        <v>536</v>
      </c>
      <c r="E115" t="str">
        <f t="shared" si="12"/>
        <v/>
      </c>
      <c r="F115" s="1" t="s">
        <v>4</v>
      </c>
      <c r="G115" s="2" t="s">
        <v>537</v>
      </c>
    </row>
    <row r="116">
      <c r="A116" s="1" t="s">
        <v>533</v>
      </c>
      <c r="B116" s="1" t="s">
        <v>538</v>
      </c>
      <c r="C116" s="1" t="s">
        <v>539</v>
      </c>
      <c r="D116" s="1" t="s">
        <v>540</v>
      </c>
      <c r="E116" t="str">
        <f t="shared" si="12"/>
        <v/>
      </c>
      <c r="F116" s="1" t="s">
        <v>4</v>
      </c>
      <c r="G116" s="2" t="s">
        <v>541</v>
      </c>
    </row>
    <row r="117">
      <c r="A117" s="1" t="s">
        <v>542</v>
      </c>
      <c r="B117" s="1" t="s">
        <v>543</v>
      </c>
      <c r="C117" s="1" t="s">
        <v>544</v>
      </c>
      <c r="D117" s="2" t="s">
        <v>545</v>
      </c>
      <c r="E117" t="str">
        <f>IMAGE("http://ift.tt/1AGgTmD",1)</f>
        <v/>
      </c>
      <c r="F117" s="1" t="s">
        <v>4</v>
      </c>
      <c r="G117" s="2" t="s">
        <v>546</v>
      </c>
    </row>
    <row r="118">
      <c r="A118" s="1" t="s">
        <v>547</v>
      </c>
      <c r="B118" s="1" t="s">
        <v>548</v>
      </c>
      <c r="C118" s="1" t="s">
        <v>549</v>
      </c>
      <c r="D118" s="2" t="s">
        <v>550</v>
      </c>
      <c r="E118" t="str">
        <f>IMAGE("http://ift.tt/1LXr9IZ",1)</f>
        <v/>
      </c>
      <c r="F118" s="1" t="s">
        <v>4</v>
      </c>
      <c r="G118" s="2" t="s">
        <v>551</v>
      </c>
    </row>
    <row r="119">
      <c r="A119" s="1" t="s">
        <v>552</v>
      </c>
      <c r="B119" s="1" t="s">
        <v>553</v>
      </c>
      <c r="C119" s="1" t="s">
        <v>554</v>
      </c>
      <c r="D119" s="1" t="s">
        <v>555</v>
      </c>
      <c r="E119" t="str">
        <f>IMAGE("http://ift.tt/eA8V8J",1)</f>
        <v/>
      </c>
      <c r="F119" s="1" t="s">
        <v>4</v>
      </c>
      <c r="G119" s="2" t="s">
        <v>556</v>
      </c>
    </row>
    <row r="120">
      <c r="A120" s="1" t="s">
        <v>557</v>
      </c>
      <c r="B120" s="1" t="s">
        <v>558</v>
      </c>
      <c r="C120" s="1" t="s">
        <v>365</v>
      </c>
      <c r="D120" s="2" t="s">
        <v>559</v>
      </c>
      <c r="E120" t="str">
        <f>IMAGE("http://ift.tt/1AF7z2e",1)</f>
        <v/>
      </c>
      <c r="F120" s="1" t="s">
        <v>4</v>
      </c>
      <c r="G120" s="2" t="s">
        <v>560</v>
      </c>
    </row>
    <row r="121">
      <c r="A121" s="1" t="s">
        <v>557</v>
      </c>
      <c r="B121" s="1" t="s">
        <v>198</v>
      </c>
      <c r="C121" s="1" t="s">
        <v>561</v>
      </c>
      <c r="D121" s="2" t="s">
        <v>562</v>
      </c>
      <c r="E121" t="str">
        <f>IMAGE("http://ift.tt/19tqqU2",1)</f>
        <v/>
      </c>
      <c r="F121" s="1" t="s">
        <v>4</v>
      </c>
      <c r="G121" s="2" t="s">
        <v>563</v>
      </c>
    </row>
    <row r="122">
      <c r="A122" s="1" t="s">
        <v>557</v>
      </c>
      <c r="B122" s="1" t="s">
        <v>564</v>
      </c>
      <c r="C122" s="1" t="s">
        <v>565</v>
      </c>
      <c r="D122" s="2" t="s">
        <v>566</v>
      </c>
      <c r="E122" t="str">
        <f>IMAGE("http://ift.tt/1zKMMXn",1)</f>
        <v/>
      </c>
      <c r="F122" s="1" t="s">
        <v>4</v>
      </c>
      <c r="G122" s="2" t="s">
        <v>567</v>
      </c>
    </row>
    <row r="123">
      <c r="A123" s="1" t="s">
        <v>568</v>
      </c>
      <c r="B123" s="1" t="s">
        <v>569</v>
      </c>
      <c r="C123" s="1" t="s">
        <v>570</v>
      </c>
      <c r="D123" s="1" t="s">
        <v>571</v>
      </c>
      <c r="E123" t="str">
        <f t="shared" ref="E123:E127" si="13">IMAGE("http://ift.tt/eA8V8J",1)</f>
        <v/>
      </c>
      <c r="F123" s="1" t="s">
        <v>4</v>
      </c>
      <c r="G123" s="2" t="s">
        <v>572</v>
      </c>
    </row>
    <row r="124">
      <c r="A124" s="1" t="s">
        <v>573</v>
      </c>
      <c r="B124" s="1" t="s">
        <v>574</v>
      </c>
      <c r="C124" s="1" t="s">
        <v>575</v>
      </c>
      <c r="D124" s="1" t="s">
        <v>576</v>
      </c>
      <c r="E124" t="str">
        <f t="shared" si="13"/>
        <v/>
      </c>
      <c r="F124" s="1" t="s">
        <v>4</v>
      </c>
      <c r="G124" s="2" t="s">
        <v>577</v>
      </c>
    </row>
    <row r="125">
      <c r="A125" s="1" t="s">
        <v>578</v>
      </c>
      <c r="B125" s="1" t="s">
        <v>579</v>
      </c>
      <c r="C125" s="1" t="s">
        <v>580</v>
      </c>
      <c r="D125" s="1" t="s">
        <v>581</v>
      </c>
      <c r="E125" t="str">
        <f t="shared" si="13"/>
        <v/>
      </c>
      <c r="F125" s="1" t="s">
        <v>4</v>
      </c>
      <c r="G125" s="2" t="s">
        <v>582</v>
      </c>
    </row>
    <row r="126">
      <c r="A126" s="1" t="s">
        <v>583</v>
      </c>
      <c r="B126" s="1" t="s">
        <v>584</v>
      </c>
      <c r="C126" s="1" t="s">
        <v>585</v>
      </c>
      <c r="D126" s="1" t="s">
        <v>586</v>
      </c>
      <c r="E126" t="str">
        <f t="shared" si="13"/>
        <v/>
      </c>
      <c r="F126" s="1" t="s">
        <v>4</v>
      </c>
      <c r="G126" s="2" t="s">
        <v>587</v>
      </c>
    </row>
    <row r="127">
      <c r="A127" s="1" t="s">
        <v>583</v>
      </c>
      <c r="B127" s="1" t="s">
        <v>588</v>
      </c>
      <c r="C127" s="1" t="s">
        <v>589</v>
      </c>
      <c r="D127" s="1" t="s">
        <v>590</v>
      </c>
      <c r="E127" t="str">
        <f t="shared" si="13"/>
        <v/>
      </c>
      <c r="F127" s="1" t="s">
        <v>4</v>
      </c>
      <c r="G127" s="2" t="s">
        <v>591</v>
      </c>
    </row>
    <row r="128">
      <c r="A128" s="1" t="s">
        <v>592</v>
      </c>
      <c r="B128" s="1" t="s">
        <v>593</v>
      </c>
      <c r="C128" s="1" t="s">
        <v>594</v>
      </c>
      <c r="D128" s="2" t="s">
        <v>595</v>
      </c>
      <c r="E128" t="str">
        <f>IMAGE("http://ift.tt/1AGzcIj",1)</f>
        <v/>
      </c>
      <c r="F128" s="1" t="s">
        <v>4</v>
      </c>
      <c r="G128" s="2" t="s">
        <v>596</v>
      </c>
    </row>
    <row r="129">
      <c r="A129" s="1" t="s">
        <v>597</v>
      </c>
      <c r="B129" s="1" t="s">
        <v>598</v>
      </c>
      <c r="C129" s="1" t="s">
        <v>599</v>
      </c>
      <c r="D129" s="1" t="s">
        <v>600</v>
      </c>
      <c r="E129" t="str">
        <f>IMAGE("http://ift.tt/eA8V8J",1)</f>
        <v/>
      </c>
      <c r="F129" s="1" t="s">
        <v>4</v>
      </c>
      <c r="G129" s="2" t="s">
        <v>601</v>
      </c>
    </row>
    <row r="130">
      <c r="A130" s="1" t="s">
        <v>602</v>
      </c>
      <c r="B130" s="1" t="s">
        <v>603</v>
      </c>
      <c r="C130" s="1" t="s">
        <v>604</v>
      </c>
      <c r="D130" s="2" t="s">
        <v>605</v>
      </c>
      <c r="E130" t="str">
        <f>IMAGE("http://ift.tt/1AGzf72",1)</f>
        <v/>
      </c>
      <c r="F130" s="1" t="s">
        <v>4</v>
      </c>
      <c r="G130" s="2" t="s">
        <v>606</v>
      </c>
    </row>
    <row r="131">
      <c r="A131" s="1" t="s">
        <v>607</v>
      </c>
      <c r="B131" s="1" t="s">
        <v>608</v>
      </c>
      <c r="C131" s="1" t="s">
        <v>609</v>
      </c>
      <c r="D131" s="2" t="s">
        <v>610</v>
      </c>
      <c r="E131" t="str">
        <f>IMAGE("http://ift.tt/1EVLjkr",1)</f>
        <v/>
      </c>
      <c r="F131" s="1" t="s">
        <v>4</v>
      </c>
      <c r="G131" s="2" t="s">
        <v>611</v>
      </c>
    </row>
    <row r="132">
      <c r="A132" s="1" t="s">
        <v>612</v>
      </c>
      <c r="B132" s="1" t="s">
        <v>613</v>
      </c>
      <c r="C132" s="1" t="s">
        <v>614</v>
      </c>
      <c r="D132" s="2" t="s">
        <v>615</v>
      </c>
      <c r="E132" t="str">
        <f>IMAGE("http://ift.tt/1DEeoRP",1)</f>
        <v/>
      </c>
      <c r="F132" s="1" t="s">
        <v>4</v>
      </c>
      <c r="G132" s="2" t="s">
        <v>616</v>
      </c>
    </row>
    <row r="133">
      <c r="A133" s="1" t="s">
        <v>612</v>
      </c>
      <c r="B133" s="1" t="s">
        <v>395</v>
      </c>
      <c r="C133" s="1" t="s">
        <v>617</v>
      </c>
      <c r="D133" s="2" t="s">
        <v>618</v>
      </c>
      <c r="E133" t="str">
        <f>IMAGE("http://ift.tt/1DEeqZR",1)</f>
        <v/>
      </c>
      <c r="F133" s="1" t="s">
        <v>4</v>
      </c>
      <c r="G133" s="2" t="s">
        <v>619</v>
      </c>
    </row>
    <row r="134">
      <c r="A134" s="1" t="s">
        <v>620</v>
      </c>
      <c r="B134" s="1" t="s">
        <v>621</v>
      </c>
      <c r="C134" s="1" t="s">
        <v>622</v>
      </c>
      <c r="D134" s="1" t="s">
        <v>63</v>
      </c>
      <c r="E134" t="str">
        <f t="shared" ref="E134:E135" si="14">IMAGE("http://ift.tt/eA8V8J",1)</f>
        <v/>
      </c>
      <c r="F134" s="1" t="s">
        <v>4</v>
      </c>
      <c r="G134" s="2" t="s">
        <v>623</v>
      </c>
    </row>
    <row r="135">
      <c r="A135" s="1" t="s">
        <v>624</v>
      </c>
      <c r="B135" s="1" t="s">
        <v>625</v>
      </c>
      <c r="C135" s="1" t="s">
        <v>626</v>
      </c>
      <c r="D135" s="1" t="s">
        <v>627</v>
      </c>
      <c r="E135" t="str">
        <f t="shared" si="14"/>
        <v/>
      </c>
      <c r="F135" s="1" t="s">
        <v>4</v>
      </c>
      <c r="G135" s="2" t="s">
        <v>628</v>
      </c>
    </row>
    <row r="136">
      <c r="A136" s="1" t="s">
        <v>607</v>
      </c>
      <c r="B136" s="1" t="s">
        <v>608</v>
      </c>
      <c r="C136" s="1" t="s">
        <v>609</v>
      </c>
      <c r="D136" s="2" t="s">
        <v>610</v>
      </c>
      <c r="E136" t="str">
        <f>IMAGE("http://ift.tt/1EVLjkr",1)</f>
        <v/>
      </c>
      <c r="F136" s="1" t="s">
        <v>4</v>
      </c>
      <c r="G136" s="2" t="s">
        <v>611</v>
      </c>
    </row>
    <row r="137">
      <c r="A137" s="1" t="s">
        <v>612</v>
      </c>
      <c r="B137" s="1" t="s">
        <v>613</v>
      </c>
      <c r="C137" s="1" t="s">
        <v>614</v>
      </c>
      <c r="D137" s="2" t="s">
        <v>615</v>
      </c>
      <c r="E137" t="str">
        <f>IMAGE("http://ift.tt/1DEeoRP",1)</f>
        <v/>
      </c>
      <c r="F137" s="1" t="s">
        <v>4</v>
      </c>
      <c r="G137" s="2" t="s">
        <v>616</v>
      </c>
    </row>
    <row r="138">
      <c r="A138" s="1" t="s">
        <v>612</v>
      </c>
      <c r="B138" s="1" t="s">
        <v>395</v>
      </c>
      <c r="C138" s="1" t="s">
        <v>617</v>
      </c>
      <c r="D138" s="2" t="s">
        <v>618</v>
      </c>
      <c r="E138" t="str">
        <f>IMAGE("http://ift.tt/1DEeqZR",1)</f>
        <v/>
      </c>
      <c r="F138" s="1" t="s">
        <v>4</v>
      </c>
      <c r="G138" s="2" t="s">
        <v>619</v>
      </c>
    </row>
    <row r="139">
      <c r="A139" s="1" t="s">
        <v>629</v>
      </c>
      <c r="B139" s="1" t="s">
        <v>630</v>
      </c>
      <c r="C139" s="1" t="s">
        <v>631</v>
      </c>
      <c r="D139" s="1" t="s">
        <v>632</v>
      </c>
      <c r="E139" t="str">
        <f t="shared" ref="E139:E143" si="15">IMAGE("http://ift.tt/eA8V8J",1)</f>
        <v/>
      </c>
      <c r="F139" s="1" t="s">
        <v>4</v>
      </c>
      <c r="G139" s="2" t="s">
        <v>633</v>
      </c>
    </row>
    <row r="140">
      <c r="A140" s="1" t="s">
        <v>629</v>
      </c>
      <c r="B140" s="1" t="s">
        <v>634</v>
      </c>
      <c r="C140" s="1" t="s">
        <v>635</v>
      </c>
      <c r="D140" s="2" t="s">
        <v>636</v>
      </c>
      <c r="E140" t="str">
        <f t="shared" si="15"/>
        <v/>
      </c>
      <c r="F140" s="1" t="s">
        <v>4</v>
      </c>
      <c r="G140" s="2" t="s">
        <v>637</v>
      </c>
    </row>
    <row r="141">
      <c r="A141" s="1" t="s">
        <v>629</v>
      </c>
      <c r="B141" s="1" t="s">
        <v>638</v>
      </c>
      <c r="C141" s="1" t="s">
        <v>639</v>
      </c>
      <c r="D141" s="1" t="s">
        <v>640</v>
      </c>
      <c r="E141" t="str">
        <f t="shared" si="15"/>
        <v/>
      </c>
      <c r="F141" s="1" t="s">
        <v>4</v>
      </c>
      <c r="G141" s="2" t="s">
        <v>641</v>
      </c>
    </row>
    <row r="142">
      <c r="A142" s="1" t="s">
        <v>642</v>
      </c>
      <c r="B142" s="1" t="s">
        <v>643</v>
      </c>
      <c r="C142" s="1" t="s">
        <v>644</v>
      </c>
      <c r="D142" s="1" t="s">
        <v>645</v>
      </c>
      <c r="E142" t="str">
        <f t="shared" si="15"/>
        <v/>
      </c>
      <c r="F142" s="1" t="s">
        <v>4</v>
      </c>
      <c r="G142" s="2" t="s">
        <v>646</v>
      </c>
    </row>
    <row r="143">
      <c r="A143" s="1" t="s">
        <v>647</v>
      </c>
      <c r="B143" s="1" t="s">
        <v>648</v>
      </c>
      <c r="C143" s="1" t="s">
        <v>649</v>
      </c>
      <c r="D143" s="1" t="s">
        <v>650</v>
      </c>
      <c r="E143" t="str">
        <f t="shared" si="15"/>
        <v/>
      </c>
      <c r="F143" s="1" t="s">
        <v>4</v>
      </c>
      <c r="G143" s="2" t="s">
        <v>651</v>
      </c>
    </row>
    <row r="144">
      <c r="A144" s="1" t="s">
        <v>652</v>
      </c>
      <c r="B144" s="1" t="s">
        <v>653</v>
      </c>
      <c r="C144" s="1" t="s">
        <v>654</v>
      </c>
      <c r="D144" s="2" t="s">
        <v>655</v>
      </c>
      <c r="E144" t="str">
        <f>IMAGE("http://ift.tt/18yW6ah",1)</f>
        <v/>
      </c>
      <c r="F144" s="1" t="s">
        <v>4</v>
      </c>
      <c r="G144" s="2" t="s">
        <v>656</v>
      </c>
    </row>
    <row r="145">
      <c r="A145" s="1" t="s">
        <v>657</v>
      </c>
      <c r="B145" s="1" t="s">
        <v>658</v>
      </c>
      <c r="C145" s="1" t="s">
        <v>659</v>
      </c>
      <c r="D145" s="1" t="s">
        <v>660</v>
      </c>
      <c r="E145" t="str">
        <f t="shared" ref="E145:E146" si="16">IMAGE("http://ift.tt/eA8V8J",1)</f>
        <v/>
      </c>
      <c r="F145" s="1" t="s">
        <v>4</v>
      </c>
      <c r="G145" s="2" t="s">
        <v>661</v>
      </c>
    </row>
    <row r="146">
      <c r="A146" s="1" t="s">
        <v>662</v>
      </c>
      <c r="B146" s="1" t="s">
        <v>663</v>
      </c>
      <c r="C146" s="1" t="s">
        <v>664</v>
      </c>
      <c r="D146" s="1" t="s">
        <v>665</v>
      </c>
      <c r="E146" t="str">
        <f t="shared" si="16"/>
        <v/>
      </c>
      <c r="F146" s="1" t="s">
        <v>4</v>
      </c>
      <c r="G146" s="2" t="s">
        <v>666</v>
      </c>
    </row>
    <row r="147">
      <c r="A147" s="1" t="s">
        <v>667</v>
      </c>
      <c r="B147" s="1" t="s">
        <v>668</v>
      </c>
      <c r="C147" s="1" t="s">
        <v>669</v>
      </c>
      <c r="D147" s="2" t="s">
        <v>670</v>
      </c>
      <c r="E147" t="str">
        <f>IMAGE("http://ift.tt/1EWNpkb",1)</f>
        <v/>
      </c>
      <c r="F147" s="1" t="s">
        <v>4</v>
      </c>
      <c r="G147" s="2" t="s">
        <v>671</v>
      </c>
    </row>
    <row r="148">
      <c r="A148" s="1" t="s">
        <v>672</v>
      </c>
      <c r="B148" s="1" t="s">
        <v>673</v>
      </c>
      <c r="C148" s="1" t="s">
        <v>674</v>
      </c>
      <c r="D148" s="2" t="s">
        <v>675</v>
      </c>
      <c r="E148" t="str">
        <f>IMAGE("http://ift.tt/1KvIt77",1)</f>
        <v/>
      </c>
      <c r="F148" s="1" t="s">
        <v>4</v>
      </c>
      <c r="G148" s="2" t="s">
        <v>676</v>
      </c>
    </row>
    <row r="149">
      <c r="A149" s="1" t="s">
        <v>677</v>
      </c>
      <c r="B149" s="1" t="s">
        <v>678</v>
      </c>
      <c r="C149" s="1" t="s">
        <v>679</v>
      </c>
      <c r="D149" s="1" t="s">
        <v>680</v>
      </c>
      <c r="E149" t="str">
        <f t="shared" ref="E149:E150" si="17">IMAGE("http://ift.tt/eA8V8J",1)</f>
        <v/>
      </c>
      <c r="F149" s="1" t="s">
        <v>4</v>
      </c>
      <c r="G149" s="2" t="s">
        <v>681</v>
      </c>
    </row>
    <row r="150">
      <c r="A150" s="1" t="s">
        <v>682</v>
      </c>
      <c r="B150" s="1" t="s">
        <v>683</v>
      </c>
      <c r="C150" s="1" t="s">
        <v>684</v>
      </c>
      <c r="D150" s="1" t="s">
        <v>685</v>
      </c>
      <c r="E150" t="str">
        <f t="shared" si="17"/>
        <v/>
      </c>
      <c r="F150" s="1" t="s">
        <v>4</v>
      </c>
      <c r="G150" s="2" t="s">
        <v>686</v>
      </c>
    </row>
    <row r="151">
      <c r="A151" s="1" t="s">
        <v>687</v>
      </c>
      <c r="B151" s="1" t="s">
        <v>688</v>
      </c>
      <c r="C151" s="1" t="s">
        <v>689</v>
      </c>
      <c r="D151" s="2" t="s">
        <v>690</v>
      </c>
      <c r="E151" t="str">
        <f>IMAGE("http://ift.tt/1G4Eu3L",1)</f>
        <v/>
      </c>
      <c r="F151" s="1" t="s">
        <v>4</v>
      </c>
      <c r="G151" s="2" t="s">
        <v>691</v>
      </c>
    </row>
    <row r="152">
      <c r="A152" s="1" t="s">
        <v>692</v>
      </c>
      <c r="B152" s="1" t="s">
        <v>693</v>
      </c>
      <c r="C152" s="1" t="s">
        <v>694</v>
      </c>
      <c r="D152" s="1" t="s">
        <v>695</v>
      </c>
      <c r="E152" t="str">
        <f t="shared" ref="E152:E153" si="18">IMAGE("http://ift.tt/eA8V8J",1)</f>
        <v/>
      </c>
      <c r="F152" s="1" t="s">
        <v>4</v>
      </c>
      <c r="G152" s="2" t="s">
        <v>696</v>
      </c>
    </row>
    <row r="153">
      <c r="A153" s="1" t="s">
        <v>697</v>
      </c>
      <c r="B153" s="1" t="s">
        <v>698</v>
      </c>
      <c r="C153" s="1" t="s">
        <v>699</v>
      </c>
      <c r="D153" s="1" t="s">
        <v>700</v>
      </c>
      <c r="E153" t="str">
        <f t="shared" si="18"/>
        <v/>
      </c>
      <c r="F153" s="1" t="s">
        <v>4</v>
      </c>
      <c r="G153" s="2" t="s">
        <v>701</v>
      </c>
    </row>
    <row r="154">
      <c r="A154" s="1" t="s">
        <v>702</v>
      </c>
      <c r="B154" s="1" t="s">
        <v>703</v>
      </c>
      <c r="C154" s="1" t="s">
        <v>704</v>
      </c>
      <c r="D154" s="2" t="s">
        <v>705</v>
      </c>
      <c r="E154" t="str">
        <f>IMAGE("http://ift.tt/1LY1txS",1)</f>
        <v/>
      </c>
      <c r="F154" s="1" t="s">
        <v>4</v>
      </c>
      <c r="G154" s="2" t="s">
        <v>706</v>
      </c>
    </row>
    <row r="155">
      <c r="A155" s="1" t="s">
        <v>707</v>
      </c>
      <c r="B155" s="1" t="s">
        <v>708</v>
      </c>
      <c r="C155" s="1" t="s">
        <v>709</v>
      </c>
      <c r="D155" s="1" t="s">
        <v>710</v>
      </c>
      <c r="E155" t="str">
        <f>IMAGE("http://ift.tt/eA8V8J",1)</f>
        <v/>
      </c>
      <c r="F155" s="1" t="s">
        <v>4</v>
      </c>
      <c r="G155" s="2" t="s">
        <v>711</v>
      </c>
    </row>
    <row r="156">
      <c r="A156" s="1" t="s">
        <v>712</v>
      </c>
      <c r="B156" s="1" t="s">
        <v>254</v>
      </c>
      <c r="C156" s="1" t="s">
        <v>713</v>
      </c>
      <c r="D156" s="2" t="s">
        <v>714</v>
      </c>
      <c r="E156" t="str">
        <f>IMAGE("http://ift.tt/1G4Eu3L",1)</f>
        <v/>
      </c>
      <c r="F156" s="1" t="s">
        <v>4</v>
      </c>
      <c r="G156" s="2" t="s">
        <v>715</v>
      </c>
    </row>
    <row r="157">
      <c r="A157" s="1" t="s">
        <v>716</v>
      </c>
      <c r="B157" s="1" t="s">
        <v>717</v>
      </c>
      <c r="C157" s="1" t="s">
        <v>718</v>
      </c>
      <c r="D157" s="2" t="s">
        <v>719</v>
      </c>
      <c r="E157" t="str">
        <f>IMAGE("http://ift.tt/1vLHuyl",1)</f>
        <v/>
      </c>
      <c r="F157" s="1" t="s">
        <v>4</v>
      </c>
      <c r="G157" s="2" t="s">
        <v>720</v>
      </c>
    </row>
    <row r="158">
      <c r="A158" s="1" t="s">
        <v>721</v>
      </c>
      <c r="B158" s="1" t="s">
        <v>722</v>
      </c>
      <c r="C158" s="1" t="s">
        <v>723</v>
      </c>
      <c r="D158" s="1" t="s">
        <v>724</v>
      </c>
      <c r="E158" t="str">
        <f t="shared" ref="E158:E167" si="19">IMAGE("http://ift.tt/eA8V8J",1)</f>
        <v/>
      </c>
      <c r="F158" s="1" t="s">
        <v>4</v>
      </c>
      <c r="G158" s="2" t="s">
        <v>725</v>
      </c>
    </row>
    <row r="159">
      <c r="A159" s="1" t="s">
        <v>726</v>
      </c>
      <c r="B159" s="1" t="s">
        <v>727</v>
      </c>
      <c r="C159" s="1" t="s">
        <v>728</v>
      </c>
      <c r="D159" s="1" t="s">
        <v>729</v>
      </c>
      <c r="E159" t="str">
        <f t="shared" si="19"/>
        <v/>
      </c>
      <c r="F159" s="1" t="s">
        <v>4</v>
      </c>
      <c r="G159" s="2" t="s">
        <v>730</v>
      </c>
    </row>
    <row r="160">
      <c r="A160" s="1" t="s">
        <v>731</v>
      </c>
      <c r="B160" s="1" t="s">
        <v>12</v>
      </c>
      <c r="C160" s="1" t="s">
        <v>732</v>
      </c>
      <c r="D160" s="1" t="s">
        <v>733</v>
      </c>
      <c r="E160" t="str">
        <f t="shared" si="19"/>
        <v/>
      </c>
      <c r="F160" s="1" t="s">
        <v>4</v>
      </c>
      <c r="G160" s="2" t="s">
        <v>734</v>
      </c>
    </row>
    <row r="161">
      <c r="A161" s="1" t="s">
        <v>735</v>
      </c>
      <c r="B161" s="1" t="s">
        <v>736</v>
      </c>
      <c r="C161" s="1" t="s">
        <v>737</v>
      </c>
      <c r="D161" s="1" t="s">
        <v>738</v>
      </c>
      <c r="E161" t="str">
        <f t="shared" si="19"/>
        <v/>
      </c>
      <c r="F161" s="1" t="s">
        <v>4</v>
      </c>
      <c r="G161" s="2" t="s">
        <v>739</v>
      </c>
    </row>
    <row r="162">
      <c r="A162" s="1" t="s">
        <v>740</v>
      </c>
      <c r="B162" s="1" t="s">
        <v>741</v>
      </c>
      <c r="C162" s="1" t="s">
        <v>742</v>
      </c>
      <c r="D162" s="1" t="s">
        <v>743</v>
      </c>
      <c r="E162" t="str">
        <f t="shared" si="19"/>
        <v/>
      </c>
      <c r="F162" s="1" t="s">
        <v>4</v>
      </c>
      <c r="G162" s="2" t="s">
        <v>744</v>
      </c>
    </row>
    <row r="163">
      <c r="A163" s="1" t="s">
        <v>745</v>
      </c>
      <c r="B163" s="1" t="s">
        <v>746</v>
      </c>
      <c r="C163" s="1" t="s">
        <v>747</v>
      </c>
      <c r="D163" s="1" t="s">
        <v>748</v>
      </c>
      <c r="E163" t="str">
        <f t="shared" si="19"/>
        <v/>
      </c>
      <c r="F163" s="1" t="s">
        <v>4</v>
      </c>
      <c r="G163" s="2" t="s">
        <v>749</v>
      </c>
    </row>
    <row r="164">
      <c r="A164" s="1" t="s">
        <v>750</v>
      </c>
      <c r="B164" s="1" t="s">
        <v>751</v>
      </c>
      <c r="C164" s="1" t="s">
        <v>752</v>
      </c>
      <c r="D164" s="1" t="s">
        <v>753</v>
      </c>
      <c r="E164" t="str">
        <f t="shared" si="19"/>
        <v/>
      </c>
      <c r="F164" s="1" t="s">
        <v>4</v>
      </c>
      <c r="G164" s="2" t="s">
        <v>754</v>
      </c>
    </row>
    <row r="165">
      <c r="A165" s="1" t="s">
        <v>755</v>
      </c>
      <c r="B165" s="1" t="s">
        <v>548</v>
      </c>
      <c r="C165" s="1" t="s">
        <v>756</v>
      </c>
      <c r="D165" s="1" t="s">
        <v>757</v>
      </c>
      <c r="E165" t="str">
        <f t="shared" si="19"/>
        <v/>
      </c>
      <c r="F165" s="1" t="s">
        <v>4</v>
      </c>
      <c r="G165" s="2" t="s">
        <v>758</v>
      </c>
    </row>
    <row r="166">
      <c r="A166" s="1" t="s">
        <v>759</v>
      </c>
      <c r="B166" s="1" t="s">
        <v>760</v>
      </c>
      <c r="C166" s="1" t="s">
        <v>761</v>
      </c>
      <c r="D166" s="1" t="s">
        <v>762</v>
      </c>
      <c r="E166" t="str">
        <f t="shared" si="19"/>
        <v/>
      </c>
      <c r="F166" s="1" t="s">
        <v>4</v>
      </c>
      <c r="G166" s="2" t="s">
        <v>763</v>
      </c>
    </row>
    <row r="167">
      <c r="A167" s="1" t="s">
        <v>764</v>
      </c>
      <c r="B167" s="1" t="s">
        <v>208</v>
      </c>
      <c r="C167" s="1" t="s">
        <v>765</v>
      </c>
      <c r="D167" s="2" t="s">
        <v>766</v>
      </c>
      <c r="E167" t="str">
        <f t="shared" si="19"/>
        <v/>
      </c>
      <c r="F167" s="1" t="s">
        <v>4</v>
      </c>
      <c r="G167" s="2" t="s">
        <v>767</v>
      </c>
    </row>
    <row r="168">
      <c r="A168" s="1" t="s">
        <v>768</v>
      </c>
      <c r="B168" s="1" t="s">
        <v>208</v>
      </c>
      <c r="C168" s="1" t="s">
        <v>769</v>
      </c>
      <c r="D168" s="2" t="s">
        <v>770</v>
      </c>
      <c r="E168" t="str">
        <f>IMAGE("http://ift.tt/1CaZHrh",1)</f>
        <v/>
      </c>
      <c r="F168" s="1" t="s">
        <v>4</v>
      </c>
      <c r="G168" s="2" t="s">
        <v>771</v>
      </c>
    </row>
    <row r="169">
      <c r="A169" s="1" t="s">
        <v>772</v>
      </c>
      <c r="B169" s="1" t="s">
        <v>773</v>
      </c>
      <c r="C169" s="1" t="s">
        <v>774</v>
      </c>
      <c r="D169" s="1" t="s">
        <v>775</v>
      </c>
      <c r="E169" t="str">
        <f t="shared" ref="E169:E170" si="20">IMAGE("http://ift.tt/eA8V8J",1)</f>
        <v/>
      </c>
      <c r="F169" s="1" t="s">
        <v>4</v>
      </c>
      <c r="G169" s="2" t="s">
        <v>776</v>
      </c>
    </row>
    <row r="170">
      <c r="A170" s="1" t="s">
        <v>777</v>
      </c>
      <c r="B170" s="1" t="s">
        <v>778</v>
      </c>
      <c r="C170" s="1" t="s">
        <v>779</v>
      </c>
      <c r="D170" s="1" t="s">
        <v>780</v>
      </c>
      <c r="E170" t="str">
        <f t="shared" si="20"/>
        <v/>
      </c>
      <c r="F170" s="1" t="s">
        <v>4</v>
      </c>
      <c r="G170" s="2" t="s">
        <v>781</v>
      </c>
    </row>
    <row r="171">
      <c r="A171" s="1" t="s">
        <v>782</v>
      </c>
      <c r="B171" s="1" t="s">
        <v>783</v>
      </c>
      <c r="C171" s="1" t="s">
        <v>784</v>
      </c>
      <c r="D171" s="2" t="s">
        <v>785</v>
      </c>
      <c r="E171" t="str">
        <f>IMAGE("http://ift.tt/1LYZdoa",1)</f>
        <v/>
      </c>
      <c r="F171" s="1" t="s">
        <v>4</v>
      </c>
      <c r="G171" s="2" t="s">
        <v>786</v>
      </c>
    </row>
    <row r="172">
      <c r="A172" s="1" t="s">
        <v>787</v>
      </c>
      <c r="B172" s="1" t="s">
        <v>788</v>
      </c>
      <c r="C172" s="1" t="s">
        <v>789</v>
      </c>
      <c r="D172" s="1" t="s">
        <v>790</v>
      </c>
      <c r="E172" t="str">
        <f t="shared" ref="E172:E173" si="21">IMAGE("http://ift.tt/eA8V8J",1)</f>
        <v/>
      </c>
      <c r="F172" s="1" t="s">
        <v>4</v>
      </c>
      <c r="G172" s="2" t="s">
        <v>791</v>
      </c>
    </row>
    <row r="173">
      <c r="A173" s="1" t="s">
        <v>792</v>
      </c>
      <c r="B173" s="1" t="s">
        <v>793</v>
      </c>
      <c r="C173" s="1" t="s">
        <v>794</v>
      </c>
      <c r="D173" s="1" t="s">
        <v>795</v>
      </c>
      <c r="E173" t="str">
        <f t="shared" si="21"/>
        <v/>
      </c>
      <c r="F173" s="1" t="s">
        <v>4</v>
      </c>
      <c r="G173" s="2" t="s">
        <v>796</v>
      </c>
    </row>
    <row r="174">
      <c r="A174" s="1" t="s">
        <v>797</v>
      </c>
      <c r="B174" s="1" t="s">
        <v>798</v>
      </c>
      <c r="C174" s="1" t="s">
        <v>799</v>
      </c>
      <c r="D174" s="2" t="s">
        <v>800</v>
      </c>
      <c r="E174" t="str">
        <f>IMAGE("http://ift.tt/1za5zhP",1)</f>
        <v/>
      </c>
      <c r="F174" s="1" t="s">
        <v>4</v>
      </c>
      <c r="G174" s="2" t="s">
        <v>801</v>
      </c>
    </row>
    <row r="175">
      <c r="A175" s="1" t="s">
        <v>802</v>
      </c>
      <c r="B175" s="1" t="s">
        <v>803</v>
      </c>
      <c r="C175" s="1" t="s">
        <v>804</v>
      </c>
      <c r="D175" s="1" t="s">
        <v>805</v>
      </c>
      <c r="E175" t="str">
        <f t="shared" ref="E175:E176" si="22">IMAGE("http://ift.tt/eA8V8J",1)</f>
        <v/>
      </c>
      <c r="F175" s="1" t="s">
        <v>4</v>
      </c>
      <c r="G175" s="2" t="s">
        <v>806</v>
      </c>
    </row>
    <row r="176">
      <c r="A176" s="1" t="s">
        <v>807</v>
      </c>
      <c r="B176" s="1" t="s">
        <v>808</v>
      </c>
      <c r="C176" s="1" t="s">
        <v>809</v>
      </c>
      <c r="D176" s="1" t="s">
        <v>63</v>
      </c>
      <c r="E176" t="str">
        <f t="shared" si="22"/>
        <v/>
      </c>
      <c r="F176" s="1" t="s">
        <v>4</v>
      </c>
      <c r="G176" s="2" t="s">
        <v>810</v>
      </c>
    </row>
    <row r="177">
      <c r="A177" s="1" t="s">
        <v>811</v>
      </c>
      <c r="B177" s="1" t="s">
        <v>812</v>
      </c>
      <c r="C177" s="1" t="s">
        <v>813</v>
      </c>
      <c r="D177" s="2" t="s">
        <v>814</v>
      </c>
      <c r="E177" t="str">
        <f>IMAGE("http://ift.tt/1n5hLaz",1)</f>
        <v/>
      </c>
      <c r="F177" s="1" t="s">
        <v>4</v>
      </c>
      <c r="G177" s="2" t="s">
        <v>815</v>
      </c>
    </row>
    <row r="178">
      <c r="A178" s="1" t="s">
        <v>816</v>
      </c>
      <c r="B178" s="1" t="s">
        <v>817</v>
      </c>
      <c r="C178" s="1" t="s">
        <v>818</v>
      </c>
      <c r="D178" s="1" t="s">
        <v>819</v>
      </c>
      <c r="E178" t="str">
        <f t="shared" ref="E178:E179" si="23">IMAGE("http://ift.tt/eA8V8J",1)</f>
        <v/>
      </c>
      <c r="F178" s="1" t="s">
        <v>4</v>
      </c>
      <c r="G178" s="2" t="s">
        <v>820</v>
      </c>
    </row>
    <row r="179">
      <c r="A179" s="1" t="s">
        <v>821</v>
      </c>
      <c r="B179" s="1" t="s">
        <v>822</v>
      </c>
      <c r="C179" s="1" t="s">
        <v>823</v>
      </c>
      <c r="D179" s="1" t="s">
        <v>63</v>
      </c>
      <c r="E179" t="str">
        <f t="shared" si="23"/>
        <v/>
      </c>
      <c r="F179" s="1" t="s">
        <v>4</v>
      </c>
      <c r="G179" s="2" t="s">
        <v>824</v>
      </c>
    </row>
    <row r="180">
      <c r="A180" s="1" t="s">
        <v>825</v>
      </c>
      <c r="B180" s="1" t="s">
        <v>826</v>
      </c>
      <c r="C180" s="1" t="s">
        <v>827</v>
      </c>
      <c r="D180" s="2" t="s">
        <v>828</v>
      </c>
      <c r="E180" t="str">
        <f>IMAGE("http://ift.tt/1aF6yxE",1)</f>
        <v/>
      </c>
      <c r="F180" s="1" t="s">
        <v>4</v>
      </c>
      <c r="G180" s="2" t="s">
        <v>829</v>
      </c>
    </row>
    <row r="181">
      <c r="A181" s="1" t="s">
        <v>830</v>
      </c>
      <c r="B181" s="1" t="s">
        <v>831</v>
      </c>
      <c r="C181" s="1" t="s">
        <v>832</v>
      </c>
      <c r="D181" s="2" t="s">
        <v>833</v>
      </c>
      <c r="E181" t="str">
        <f>IMAGE("http://ift.tt/18zRlNJ",1)</f>
        <v/>
      </c>
      <c r="F181" s="1" t="s">
        <v>4</v>
      </c>
      <c r="G181" s="2" t="s">
        <v>834</v>
      </c>
    </row>
    <row r="182">
      <c r="A182" s="1" t="s">
        <v>835</v>
      </c>
      <c r="B182" s="1" t="s">
        <v>836</v>
      </c>
      <c r="C182" s="1" t="s">
        <v>837</v>
      </c>
      <c r="D182" s="1" t="s">
        <v>63</v>
      </c>
      <c r="E182" t="str">
        <f>IMAGE("http://ift.tt/eA8V8J",1)</f>
        <v/>
      </c>
      <c r="F182" s="1" t="s">
        <v>4</v>
      </c>
      <c r="G182" s="2" t="s">
        <v>838</v>
      </c>
    </row>
    <row r="183">
      <c r="A183" s="1" t="s">
        <v>839</v>
      </c>
      <c r="B183" s="1" t="s">
        <v>840</v>
      </c>
      <c r="C183" s="1" t="s">
        <v>841</v>
      </c>
      <c r="D183" s="2" t="s">
        <v>842</v>
      </c>
      <c r="E183" t="str">
        <f>IMAGE("http://ift.tt/18baMLu",1)</f>
        <v/>
      </c>
      <c r="F183" s="1" t="s">
        <v>4</v>
      </c>
      <c r="G183" s="2" t="s">
        <v>843</v>
      </c>
    </row>
    <row r="184">
      <c r="A184" s="1" t="s">
        <v>844</v>
      </c>
      <c r="B184" s="1" t="s">
        <v>845</v>
      </c>
      <c r="C184" s="1" t="s">
        <v>846</v>
      </c>
      <c r="D184" s="1" t="s">
        <v>847</v>
      </c>
      <c r="E184" t="str">
        <f>IMAGE("http://ift.tt/eA8V8J",1)</f>
        <v/>
      </c>
      <c r="F184" s="1" t="s">
        <v>4</v>
      </c>
      <c r="G184" s="2" t="s">
        <v>848</v>
      </c>
    </row>
    <row r="185">
      <c r="A185" s="1" t="s">
        <v>849</v>
      </c>
      <c r="B185" s="1" t="s">
        <v>850</v>
      </c>
      <c r="C185" s="1" t="s">
        <v>851</v>
      </c>
      <c r="D185" s="2" t="s">
        <v>852</v>
      </c>
      <c r="E185" t="str">
        <f>IMAGE("http://ift.tt/1E64WJy",1)</f>
        <v/>
      </c>
      <c r="F185" s="1" t="s">
        <v>4</v>
      </c>
      <c r="G185" s="2" t="s">
        <v>853</v>
      </c>
    </row>
    <row r="186">
      <c r="A186" s="1" t="s">
        <v>854</v>
      </c>
      <c r="B186" s="1" t="s">
        <v>855</v>
      </c>
      <c r="C186" s="1" t="s">
        <v>856</v>
      </c>
      <c r="D186" s="1" t="s">
        <v>857</v>
      </c>
      <c r="E186" t="str">
        <f>IMAGE("http://ift.tt/eA8V8J",1)</f>
        <v/>
      </c>
      <c r="F186" s="1" t="s">
        <v>4</v>
      </c>
      <c r="G186" s="2" t="s">
        <v>858</v>
      </c>
    </row>
    <row r="187">
      <c r="A187" s="1" t="s">
        <v>859</v>
      </c>
      <c r="B187" s="1" t="s">
        <v>860</v>
      </c>
      <c r="C187" s="1" t="s">
        <v>861</v>
      </c>
      <c r="D187" s="2" t="s">
        <v>862</v>
      </c>
      <c r="E187" t="str">
        <f>IMAGE("http://ift.tt/1AIOTPn",1)</f>
        <v/>
      </c>
      <c r="F187" s="1" t="s">
        <v>4</v>
      </c>
      <c r="G187" s="2" t="s">
        <v>863</v>
      </c>
    </row>
    <row r="188">
      <c r="A188" s="1" t="s">
        <v>864</v>
      </c>
      <c r="B188" s="1" t="s">
        <v>865</v>
      </c>
      <c r="C188" s="1" t="s">
        <v>866</v>
      </c>
      <c r="D188" s="1" t="s">
        <v>867</v>
      </c>
      <c r="E188" t="str">
        <f t="shared" ref="E188:E190" si="24">IMAGE("http://ift.tt/eA8V8J",1)</f>
        <v/>
      </c>
      <c r="F188" s="1" t="s">
        <v>4</v>
      </c>
      <c r="G188" s="2" t="s">
        <v>868</v>
      </c>
    </row>
    <row r="189">
      <c r="A189" s="1" t="s">
        <v>869</v>
      </c>
      <c r="B189" s="1" t="s">
        <v>870</v>
      </c>
      <c r="C189" s="1" t="s">
        <v>871</v>
      </c>
      <c r="D189" s="1" t="s">
        <v>872</v>
      </c>
      <c r="E189" t="str">
        <f t="shared" si="24"/>
        <v/>
      </c>
      <c r="F189" s="1" t="s">
        <v>4</v>
      </c>
      <c r="G189" s="2" t="s">
        <v>873</v>
      </c>
    </row>
    <row r="190">
      <c r="A190" s="1" t="s">
        <v>874</v>
      </c>
      <c r="B190" s="1" t="s">
        <v>90</v>
      </c>
      <c r="C190" s="1" t="s">
        <v>875</v>
      </c>
      <c r="D190" s="1" t="s">
        <v>876</v>
      </c>
      <c r="E190" t="str">
        <f t="shared" si="24"/>
        <v/>
      </c>
      <c r="F190" s="1" t="s">
        <v>4</v>
      </c>
      <c r="G190" s="2" t="s">
        <v>877</v>
      </c>
    </row>
    <row r="191">
      <c r="A191" s="1" t="s">
        <v>878</v>
      </c>
      <c r="B191" s="1" t="s">
        <v>717</v>
      </c>
      <c r="C191" s="1" t="s">
        <v>879</v>
      </c>
      <c r="D191" s="2" t="s">
        <v>880</v>
      </c>
      <c r="E191" t="str">
        <f>IMAGE("https://daks2k3a4ib2z.cloudfront.net/54b5dacca1dc10190edce926/54c30e3f1607796117f6bcba_machines.png",1)</f>
        <v/>
      </c>
      <c r="F191" s="1" t="s">
        <v>4</v>
      </c>
      <c r="G191" s="2" t="s">
        <v>881</v>
      </c>
    </row>
    <row r="192">
      <c r="A192" s="1" t="s">
        <v>882</v>
      </c>
      <c r="B192" s="1" t="s">
        <v>56</v>
      </c>
      <c r="C192" s="1" t="s">
        <v>883</v>
      </c>
      <c r="D192" s="2" t="s">
        <v>884</v>
      </c>
      <c r="E192" t="str">
        <f>IMAGE("http://ift.tt/eA8V8J",1)</f>
        <v/>
      </c>
      <c r="F192" s="1" t="s">
        <v>4</v>
      </c>
      <c r="G192" s="2" t="s">
        <v>885</v>
      </c>
    </row>
    <row r="193">
      <c r="A193" s="1" t="s">
        <v>886</v>
      </c>
      <c r="B193" s="1" t="s">
        <v>887</v>
      </c>
      <c r="C193" s="1" t="s">
        <v>888</v>
      </c>
      <c r="D193" s="2" t="s">
        <v>889</v>
      </c>
      <c r="E193" t="str">
        <f>IMAGE("http://ift.tt/1E54BoP",1)</f>
        <v/>
      </c>
      <c r="F193" s="1" t="s">
        <v>4</v>
      </c>
      <c r="G193" s="2" t="s">
        <v>890</v>
      </c>
    </row>
    <row r="194">
      <c r="A194" s="1" t="s">
        <v>891</v>
      </c>
      <c r="B194" s="1" t="s">
        <v>892</v>
      </c>
      <c r="C194" s="1" t="s">
        <v>893</v>
      </c>
      <c r="D194" s="2" t="s">
        <v>894</v>
      </c>
      <c r="E194" t="str">
        <f>IMAGE("http://ift.tt/1wCnYiS",1)</f>
        <v/>
      </c>
      <c r="F194" s="1" t="s">
        <v>4</v>
      </c>
      <c r="G194" s="2" t="s">
        <v>895</v>
      </c>
    </row>
    <row r="195">
      <c r="A195" s="1" t="s">
        <v>896</v>
      </c>
      <c r="B195" s="1" t="s">
        <v>897</v>
      </c>
      <c r="C195" s="1" t="s">
        <v>898</v>
      </c>
      <c r="D195" s="2" t="s">
        <v>899</v>
      </c>
      <c r="E195" t="str">
        <f>IMAGE("http://ift.tt/1wCnXLR",1)</f>
        <v/>
      </c>
      <c r="F195" s="1" t="s">
        <v>4</v>
      </c>
      <c r="G195" s="2" t="s">
        <v>900</v>
      </c>
    </row>
    <row r="196">
      <c r="A196" s="1" t="s">
        <v>901</v>
      </c>
      <c r="B196" s="1" t="s">
        <v>902</v>
      </c>
      <c r="C196" s="1" t="s">
        <v>903</v>
      </c>
      <c r="D196" s="2" t="s">
        <v>904</v>
      </c>
      <c r="E196" t="str">
        <f>IMAGE("http://ift.tt/1AqyWbB",1)</f>
        <v/>
      </c>
      <c r="F196" s="1" t="s">
        <v>4</v>
      </c>
      <c r="G196" s="2" t="s">
        <v>905</v>
      </c>
    </row>
    <row r="197">
      <c r="A197" s="1" t="s">
        <v>906</v>
      </c>
      <c r="B197" s="1" t="s">
        <v>907</v>
      </c>
      <c r="C197" s="1" t="s">
        <v>908</v>
      </c>
      <c r="D197" s="1" t="s">
        <v>909</v>
      </c>
      <c r="E197" t="str">
        <f>IMAGE("http://ift.tt/eA8V8J",1)</f>
        <v/>
      </c>
      <c r="F197" s="1" t="s">
        <v>4</v>
      </c>
      <c r="G197" s="2" t="s">
        <v>910</v>
      </c>
    </row>
    <row r="198">
      <c r="A198" s="1" t="s">
        <v>911</v>
      </c>
      <c r="B198" s="1" t="s">
        <v>912</v>
      </c>
      <c r="C198" s="1" t="s">
        <v>913</v>
      </c>
      <c r="D198" s="2" t="s">
        <v>914</v>
      </c>
      <c r="E198" t="str">
        <f>IMAGE("http://ift.tt/1t0lsCg",1)</f>
        <v/>
      </c>
      <c r="F198" s="1" t="s">
        <v>4</v>
      </c>
      <c r="G198" s="2" t="s">
        <v>915</v>
      </c>
    </row>
    <row r="199">
      <c r="A199" s="1" t="s">
        <v>916</v>
      </c>
      <c r="B199" s="1" t="s">
        <v>917</v>
      </c>
      <c r="C199" s="1" t="s">
        <v>918</v>
      </c>
      <c r="D199" s="1" t="s">
        <v>919</v>
      </c>
      <c r="E199" t="str">
        <f t="shared" ref="E199:E204" si="25">IMAGE("http://ift.tt/eA8V8J",1)</f>
        <v/>
      </c>
      <c r="F199" s="1" t="s">
        <v>4</v>
      </c>
      <c r="G199" s="2" t="s">
        <v>920</v>
      </c>
    </row>
    <row r="200">
      <c r="A200" s="1" t="s">
        <v>921</v>
      </c>
      <c r="B200" s="1" t="s">
        <v>150</v>
      </c>
      <c r="C200" s="1" t="s">
        <v>922</v>
      </c>
      <c r="D200" s="1" t="s">
        <v>152</v>
      </c>
      <c r="E200" t="str">
        <f t="shared" si="25"/>
        <v/>
      </c>
      <c r="F200" s="1" t="s">
        <v>4</v>
      </c>
      <c r="G200" s="2" t="s">
        <v>923</v>
      </c>
    </row>
    <row r="201">
      <c r="A201" s="1" t="s">
        <v>924</v>
      </c>
      <c r="B201" s="1" t="s">
        <v>798</v>
      </c>
      <c r="C201" s="1" t="s">
        <v>925</v>
      </c>
      <c r="D201" s="2" t="s">
        <v>926</v>
      </c>
      <c r="E201" t="str">
        <f t="shared" si="25"/>
        <v/>
      </c>
      <c r="F201" s="1" t="s">
        <v>4</v>
      </c>
      <c r="G201" s="2" t="s">
        <v>927</v>
      </c>
    </row>
    <row r="202">
      <c r="A202" s="1" t="s">
        <v>928</v>
      </c>
      <c r="B202" s="1" t="s">
        <v>929</v>
      </c>
      <c r="C202" s="1" t="s">
        <v>930</v>
      </c>
      <c r="D202" s="1" t="s">
        <v>931</v>
      </c>
      <c r="E202" t="str">
        <f t="shared" si="25"/>
        <v/>
      </c>
      <c r="F202" s="1" t="s">
        <v>4</v>
      </c>
      <c r="G202" s="2" t="s">
        <v>932</v>
      </c>
    </row>
    <row r="203">
      <c r="A203" s="1" t="s">
        <v>933</v>
      </c>
      <c r="B203" s="1" t="s">
        <v>934</v>
      </c>
      <c r="C203" s="1" t="s">
        <v>935</v>
      </c>
      <c r="D203" s="1" t="s">
        <v>936</v>
      </c>
      <c r="E203" t="str">
        <f t="shared" si="25"/>
        <v/>
      </c>
      <c r="F203" s="1" t="s">
        <v>4</v>
      </c>
      <c r="G203" s="2" t="s">
        <v>937</v>
      </c>
    </row>
    <row r="204">
      <c r="A204" s="1" t="s">
        <v>938</v>
      </c>
      <c r="B204" s="1" t="s">
        <v>939</v>
      </c>
      <c r="C204" s="1" t="s">
        <v>940</v>
      </c>
      <c r="D204" s="1" t="s">
        <v>941</v>
      </c>
      <c r="E204" t="str">
        <f t="shared" si="25"/>
        <v/>
      </c>
      <c r="F204" s="1" t="s">
        <v>4</v>
      </c>
      <c r="G204" s="2" t="s">
        <v>942</v>
      </c>
    </row>
    <row r="205">
      <c r="A205" s="1" t="s">
        <v>943</v>
      </c>
      <c r="B205" s="1" t="s">
        <v>944</v>
      </c>
      <c r="C205" s="1" t="s">
        <v>945</v>
      </c>
      <c r="D205" s="2" t="s">
        <v>946</v>
      </c>
      <c r="E205" t="str">
        <f>IMAGE("http://ift.tt/1wzPnrp",1)</f>
        <v/>
      </c>
      <c r="F205" s="1" t="s">
        <v>4</v>
      </c>
      <c r="G205" s="2" t="s">
        <v>947</v>
      </c>
    </row>
    <row r="206">
      <c r="A206" s="1" t="s">
        <v>948</v>
      </c>
      <c r="B206" s="1" t="s">
        <v>850</v>
      </c>
      <c r="C206" s="1" t="s">
        <v>949</v>
      </c>
      <c r="D206" s="2" t="s">
        <v>950</v>
      </c>
      <c r="E206" t="str">
        <f>IMAGE("http://ift.tt/1DFyKKm",1)</f>
        <v/>
      </c>
      <c r="F206" s="1" t="s">
        <v>4</v>
      </c>
      <c r="G206" s="2" t="s">
        <v>951</v>
      </c>
    </row>
    <row r="207">
      <c r="A207" s="1" t="s">
        <v>952</v>
      </c>
      <c r="B207" s="1" t="s">
        <v>929</v>
      </c>
      <c r="C207" s="1" t="s">
        <v>953</v>
      </c>
      <c r="D207" s="1" t="s">
        <v>954</v>
      </c>
      <c r="E207" t="str">
        <f t="shared" ref="E207:E208" si="26">IMAGE("http://ift.tt/eA8V8J",1)</f>
        <v/>
      </c>
      <c r="F207" s="1" t="s">
        <v>4</v>
      </c>
      <c r="G207" s="2" t="s">
        <v>955</v>
      </c>
    </row>
    <row r="208">
      <c r="A208" s="1" t="s">
        <v>956</v>
      </c>
      <c r="B208" s="1" t="s">
        <v>957</v>
      </c>
      <c r="C208" s="1" t="s">
        <v>958</v>
      </c>
      <c r="D208" s="1" t="s">
        <v>959</v>
      </c>
      <c r="E208" t="str">
        <f t="shared" si="26"/>
        <v/>
      </c>
      <c r="F208" s="1" t="s">
        <v>4</v>
      </c>
      <c r="G208" s="2" t="s">
        <v>960</v>
      </c>
    </row>
    <row r="209">
      <c r="A209" s="1" t="s">
        <v>961</v>
      </c>
      <c r="B209" s="1" t="s">
        <v>962</v>
      </c>
      <c r="C209" s="1" t="s">
        <v>963</v>
      </c>
      <c r="D209" s="2" t="s">
        <v>964</v>
      </c>
      <c r="E209" t="str">
        <f>IMAGE("http://ift.tt/1K34QGh",1)</f>
        <v/>
      </c>
      <c r="F209" s="1" t="s">
        <v>4</v>
      </c>
      <c r="G209" s="2" t="s">
        <v>965</v>
      </c>
    </row>
    <row r="210">
      <c r="A210" s="1" t="s">
        <v>966</v>
      </c>
      <c r="B210" s="1" t="s">
        <v>967</v>
      </c>
      <c r="C210" s="1" t="s">
        <v>968</v>
      </c>
      <c r="D210" s="2" t="s">
        <v>969</v>
      </c>
      <c r="E210" t="str">
        <f>IMAGE("http://ift.tt/1GCxJU6",1)</f>
        <v/>
      </c>
      <c r="F210" s="1" t="s">
        <v>4</v>
      </c>
      <c r="G210" s="2" t="s">
        <v>970</v>
      </c>
    </row>
    <row r="211">
      <c r="A211" s="1" t="s">
        <v>971</v>
      </c>
      <c r="B211" s="1" t="s">
        <v>972</v>
      </c>
      <c r="C211" s="1" t="s">
        <v>973</v>
      </c>
      <c r="D211" s="2" t="s">
        <v>974</v>
      </c>
      <c r="E211" t="str">
        <f>IMAGE("http://ift.tt/1vNnrQ7",1)</f>
        <v/>
      </c>
      <c r="F211" s="1" t="s">
        <v>4</v>
      </c>
      <c r="G211" s="2" t="s">
        <v>975</v>
      </c>
    </row>
    <row r="212">
      <c r="A212" s="1" t="s">
        <v>976</v>
      </c>
      <c r="B212" s="1" t="s">
        <v>977</v>
      </c>
      <c r="C212" s="1" t="s">
        <v>978</v>
      </c>
      <c r="D212" s="2" t="s">
        <v>979</v>
      </c>
      <c r="E212" t="str">
        <f>IMAGE("http://ift.tt/1D0F3FB",1)</f>
        <v/>
      </c>
      <c r="F212" s="1" t="s">
        <v>4</v>
      </c>
      <c r="G212" s="2" t="s">
        <v>980</v>
      </c>
    </row>
    <row r="213">
      <c r="A213" s="1" t="s">
        <v>981</v>
      </c>
      <c r="B213" s="1" t="s">
        <v>982</v>
      </c>
      <c r="C213" s="1" t="s">
        <v>983</v>
      </c>
      <c r="D213" s="2" t="s">
        <v>984</v>
      </c>
      <c r="E213" t="str">
        <f>IMAGE("http://ift.tt/1zuuLLM",1)</f>
        <v/>
      </c>
      <c r="F213" s="1" t="s">
        <v>4</v>
      </c>
      <c r="G213" s="2" t="s">
        <v>985</v>
      </c>
    </row>
    <row r="214">
      <c r="A214" s="1" t="s">
        <v>986</v>
      </c>
      <c r="B214" s="1" t="s">
        <v>987</v>
      </c>
      <c r="C214" s="1" t="s">
        <v>988</v>
      </c>
      <c r="D214" s="2" t="s">
        <v>989</v>
      </c>
      <c r="E214" t="str">
        <f>IMAGE("http://ift.tt/12kUXhe",1)</f>
        <v/>
      </c>
      <c r="F214" s="1" t="s">
        <v>4</v>
      </c>
      <c r="G214" s="2" t="s">
        <v>990</v>
      </c>
    </row>
    <row r="215">
      <c r="A215" s="1" t="s">
        <v>991</v>
      </c>
      <c r="B215" s="1" t="s">
        <v>992</v>
      </c>
      <c r="C215" s="1" t="s">
        <v>993</v>
      </c>
      <c r="D215" s="1" t="s">
        <v>63</v>
      </c>
      <c r="E215" t="str">
        <f>IMAGE("http://ift.tt/eA8V8J",1)</f>
        <v/>
      </c>
      <c r="F215" s="1" t="s">
        <v>4</v>
      </c>
      <c r="G215" s="2" t="s">
        <v>994</v>
      </c>
    </row>
    <row r="216">
      <c r="A216" s="1" t="s">
        <v>995</v>
      </c>
      <c r="B216" s="1" t="s">
        <v>996</v>
      </c>
      <c r="C216" s="1" t="s">
        <v>997</v>
      </c>
      <c r="D216" s="2" t="s">
        <v>998</v>
      </c>
      <c r="E216" t="str">
        <f>IMAGE("http://ift.tt/17CFUUc",1)</f>
        <v/>
      </c>
      <c r="F216" s="1" t="s">
        <v>4</v>
      </c>
      <c r="G216" s="2" t="s">
        <v>999</v>
      </c>
    </row>
    <row r="217">
      <c r="A217" s="1" t="s">
        <v>1000</v>
      </c>
      <c r="B217" s="1" t="s">
        <v>1001</v>
      </c>
      <c r="C217" s="1" t="s">
        <v>1002</v>
      </c>
      <c r="D217" s="2" t="s">
        <v>1003</v>
      </c>
      <c r="E217" t="str">
        <f>IMAGE("http://ift.tt/18AJ9N9",1)</f>
        <v/>
      </c>
      <c r="F217" s="1" t="s">
        <v>4</v>
      </c>
      <c r="G217" s="2" t="s">
        <v>1004</v>
      </c>
    </row>
    <row r="218">
      <c r="A218" s="1" t="s">
        <v>1005</v>
      </c>
      <c r="B218" s="1" t="s">
        <v>1006</v>
      </c>
      <c r="C218" s="1" t="s">
        <v>1007</v>
      </c>
      <c r="D218" s="1" t="s">
        <v>1008</v>
      </c>
      <c r="E218" t="str">
        <f>IMAGE("http://ift.tt/eA8V8J",1)</f>
        <v/>
      </c>
      <c r="F218" s="1" t="s">
        <v>4</v>
      </c>
      <c r="G218" s="2" t="s">
        <v>1009</v>
      </c>
    </row>
    <row r="219">
      <c r="A219" s="1" t="s">
        <v>1010</v>
      </c>
      <c r="B219" s="1" t="s">
        <v>208</v>
      </c>
      <c r="C219" s="1" t="s">
        <v>1011</v>
      </c>
      <c r="D219" s="2" t="s">
        <v>1012</v>
      </c>
      <c r="E219" t="str">
        <f>IMAGE("http://ift.tt/1LXXn8Y",1)</f>
        <v/>
      </c>
      <c r="F219" s="1" t="s">
        <v>4</v>
      </c>
      <c r="G219" s="2" t="s">
        <v>1013</v>
      </c>
    </row>
    <row r="220">
      <c r="A220" s="1" t="s">
        <v>1014</v>
      </c>
      <c r="B220" s="1" t="s">
        <v>1015</v>
      </c>
      <c r="C220" s="1" t="s">
        <v>1016</v>
      </c>
      <c r="D220" s="1" t="s">
        <v>1017</v>
      </c>
      <c r="E220" t="str">
        <f>IMAGE("http://ift.tt/eA8V8J",1)</f>
        <v/>
      </c>
      <c r="F220" s="1" t="s">
        <v>4</v>
      </c>
      <c r="G220" s="2" t="s">
        <v>1018</v>
      </c>
    </row>
    <row r="221">
      <c r="A221" s="1" t="s">
        <v>1019</v>
      </c>
      <c r="B221" s="1" t="s">
        <v>1020</v>
      </c>
      <c r="C221" s="1" t="s">
        <v>1021</v>
      </c>
      <c r="D221" s="2" t="s">
        <v>1022</v>
      </c>
      <c r="E221" t="str">
        <f>IMAGE("http://ift.tt/1FKcfnh",1)</f>
        <v/>
      </c>
      <c r="F221" s="1" t="s">
        <v>4</v>
      </c>
      <c r="G221" s="2" t="s">
        <v>1023</v>
      </c>
    </row>
    <row r="222">
      <c r="A222" s="1" t="s">
        <v>1024</v>
      </c>
      <c r="B222" s="1" t="s">
        <v>1025</v>
      </c>
      <c r="C222" s="1" t="s">
        <v>1026</v>
      </c>
      <c r="D222" s="2" t="s">
        <v>1027</v>
      </c>
      <c r="E222" t="str">
        <f>IMAGE("http://ift.tt/1yqMV5U",1)</f>
        <v/>
      </c>
      <c r="F222" s="1" t="s">
        <v>4</v>
      </c>
      <c r="G222" s="2" t="s">
        <v>1028</v>
      </c>
    </row>
    <row r="223">
      <c r="A223" s="1" t="s">
        <v>1029</v>
      </c>
      <c r="B223" s="1" t="s">
        <v>1030</v>
      </c>
      <c r="C223" s="1" t="s">
        <v>1031</v>
      </c>
      <c r="D223" s="2" t="s">
        <v>1032</v>
      </c>
      <c r="E223" t="str">
        <f>IMAGE("http://ift.tt/1ExnnWy",1)</f>
        <v/>
      </c>
      <c r="F223" s="1" t="s">
        <v>4</v>
      </c>
      <c r="G223" s="2" t="s">
        <v>1033</v>
      </c>
    </row>
    <row r="224">
      <c r="A224" s="1" t="s">
        <v>1034</v>
      </c>
      <c r="B224" s="1" t="s">
        <v>32</v>
      </c>
      <c r="C224" s="1" t="s">
        <v>1035</v>
      </c>
      <c r="D224" s="2" t="s">
        <v>714</v>
      </c>
      <c r="E224" t="str">
        <f>IMAGE("http://ift.tt/1G4Eu3L",1)</f>
        <v/>
      </c>
      <c r="F224" s="1" t="s">
        <v>4</v>
      </c>
      <c r="G224" s="2" t="s">
        <v>1036</v>
      </c>
    </row>
    <row r="225">
      <c r="A225" s="1" t="s">
        <v>1037</v>
      </c>
      <c r="B225" s="1" t="s">
        <v>1038</v>
      </c>
      <c r="C225" s="1" t="s">
        <v>1039</v>
      </c>
      <c r="D225" s="1" t="s">
        <v>1040</v>
      </c>
      <c r="E225" t="str">
        <f>IMAGE("http://ift.tt/eA8V8J",1)</f>
        <v/>
      </c>
      <c r="F225" s="1" t="s">
        <v>4</v>
      </c>
      <c r="G225" s="2" t="s">
        <v>1041</v>
      </c>
    </row>
    <row r="226">
      <c r="A226" s="1" t="s">
        <v>1042</v>
      </c>
      <c r="B226" s="1" t="s">
        <v>222</v>
      </c>
      <c r="C226" s="1" t="s">
        <v>1043</v>
      </c>
      <c r="D226" s="2" t="s">
        <v>1044</v>
      </c>
      <c r="E226" t="str">
        <f>IMAGE("http://ift.tt/1AKfJqa",1)</f>
        <v/>
      </c>
      <c r="F226" s="1" t="s">
        <v>4</v>
      </c>
      <c r="G226" s="2" t="s">
        <v>1045</v>
      </c>
    </row>
    <row r="227">
      <c r="A227" s="1" t="s">
        <v>1046</v>
      </c>
      <c r="B227" s="1" t="s">
        <v>1047</v>
      </c>
      <c r="C227" s="1" t="s">
        <v>1048</v>
      </c>
      <c r="D227" s="1" t="s">
        <v>1049</v>
      </c>
      <c r="E227" t="str">
        <f t="shared" ref="E227:E228" si="27">IMAGE("http://ift.tt/eA8V8J",1)</f>
        <v/>
      </c>
      <c r="F227" s="1" t="s">
        <v>4</v>
      </c>
      <c r="G227" s="2" t="s">
        <v>1050</v>
      </c>
    </row>
    <row r="228">
      <c r="A228" s="1" t="s">
        <v>1051</v>
      </c>
      <c r="B228" s="1" t="s">
        <v>1052</v>
      </c>
      <c r="C228" s="1" t="s">
        <v>1053</v>
      </c>
      <c r="D228" s="1" t="s">
        <v>1054</v>
      </c>
      <c r="E228" t="str">
        <f t="shared" si="27"/>
        <v/>
      </c>
      <c r="F228" s="1" t="s">
        <v>4</v>
      </c>
      <c r="G228" s="2" t="s">
        <v>1055</v>
      </c>
    </row>
    <row r="229">
      <c r="A229" s="1" t="s">
        <v>1056</v>
      </c>
      <c r="B229" s="1" t="s">
        <v>1057</v>
      </c>
      <c r="C229" s="1" t="s">
        <v>1058</v>
      </c>
      <c r="D229" s="2" t="s">
        <v>1059</v>
      </c>
      <c r="E229" t="str">
        <f>IMAGE("http://ift.tt/18cxGCu",1)</f>
        <v/>
      </c>
      <c r="F229" s="1" t="s">
        <v>4</v>
      </c>
      <c r="G229" s="2" t="s">
        <v>1060</v>
      </c>
    </row>
    <row r="230">
      <c r="A230" s="1" t="s">
        <v>1061</v>
      </c>
      <c r="B230" s="1" t="s">
        <v>1062</v>
      </c>
      <c r="C230" s="1" t="s">
        <v>1063</v>
      </c>
      <c r="D230" s="1" t="s">
        <v>1064</v>
      </c>
      <c r="E230" t="str">
        <f t="shared" ref="E230:E231" si="28">IMAGE("http://ift.tt/eA8V8J",1)</f>
        <v/>
      </c>
      <c r="F230" s="1" t="s">
        <v>4</v>
      </c>
      <c r="G230" s="2" t="s">
        <v>1065</v>
      </c>
    </row>
    <row r="231">
      <c r="A231" s="1" t="s">
        <v>1066</v>
      </c>
      <c r="B231" s="1" t="s">
        <v>1067</v>
      </c>
      <c r="C231" s="1" t="s">
        <v>1068</v>
      </c>
      <c r="D231" s="1" t="s">
        <v>1069</v>
      </c>
      <c r="E231" t="str">
        <f t="shared" si="28"/>
        <v/>
      </c>
      <c r="F231" s="1" t="s">
        <v>4</v>
      </c>
      <c r="G231" s="2" t="s">
        <v>1070</v>
      </c>
    </row>
    <row r="232">
      <c r="A232" s="1" t="s">
        <v>1071</v>
      </c>
      <c r="B232" s="1" t="s">
        <v>977</v>
      </c>
      <c r="C232" s="1" t="s">
        <v>1072</v>
      </c>
      <c r="D232" s="2" t="s">
        <v>1073</v>
      </c>
      <c r="E232" t="str">
        <f>IMAGE("http://ift.tt/1N5zVbc",1)</f>
        <v/>
      </c>
      <c r="F232" s="1" t="s">
        <v>4</v>
      </c>
      <c r="G232" s="2" t="s">
        <v>1074</v>
      </c>
    </row>
    <row r="233">
      <c r="A233" s="1" t="s">
        <v>1075</v>
      </c>
      <c r="B233" s="1" t="s">
        <v>1076</v>
      </c>
      <c r="C233" s="1" t="s">
        <v>1077</v>
      </c>
      <c r="D233" s="2" t="s">
        <v>1078</v>
      </c>
      <c r="E233" t="str">
        <f t="shared" ref="E233:E236" si="29">IMAGE("http://ift.tt/eA8V8J",1)</f>
        <v/>
      </c>
      <c r="F233" s="1" t="s">
        <v>4</v>
      </c>
      <c r="G233" s="2" t="s">
        <v>1079</v>
      </c>
    </row>
    <row r="234">
      <c r="A234" s="1" t="s">
        <v>1080</v>
      </c>
      <c r="B234" s="1" t="s">
        <v>1081</v>
      </c>
      <c r="C234" s="1" t="s">
        <v>1082</v>
      </c>
      <c r="D234" s="1" t="s">
        <v>1083</v>
      </c>
      <c r="E234" t="str">
        <f t="shared" si="29"/>
        <v/>
      </c>
      <c r="F234" s="1" t="s">
        <v>4</v>
      </c>
      <c r="G234" s="2" t="s">
        <v>1084</v>
      </c>
    </row>
    <row r="235">
      <c r="A235" s="1" t="s">
        <v>1085</v>
      </c>
      <c r="B235" s="1" t="s">
        <v>1086</v>
      </c>
      <c r="C235" s="1" t="s">
        <v>1087</v>
      </c>
      <c r="D235" s="1" t="s">
        <v>1088</v>
      </c>
      <c r="E235" t="str">
        <f t="shared" si="29"/>
        <v/>
      </c>
      <c r="F235" s="1" t="s">
        <v>4</v>
      </c>
      <c r="G235" s="2" t="s">
        <v>1089</v>
      </c>
    </row>
    <row r="236">
      <c r="A236" s="1" t="s">
        <v>1085</v>
      </c>
      <c r="B236" s="1" t="s">
        <v>1090</v>
      </c>
      <c r="C236" s="1" t="s">
        <v>1091</v>
      </c>
      <c r="D236" s="1" t="s">
        <v>1092</v>
      </c>
      <c r="E236" t="str">
        <f t="shared" si="29"/>
        <v/>
      </c>
      <c r="F236" s="1" t="s">
        <v>4</v>
      </c>
      <c r="G236" s="2" t="s">
        <v>1093</v>
      </c>
    </row>
    <row r="237">
      <c r="A237" s="1" t="s">
        <v>1094</v>
      </c>
      <c r="B237" s="1" t="s">
        <v>327</v>
      </c>
      <c r="C237" s="1" t="s">
        <v>1095</v>
      </c>
      <c r="D237" s="2" t="s">
        <v>329</v>
      </c>
      <c r="E237" t="str">
        <f>IMAGE("http://ift.tt/1Drwes5",1)</f>
        <v/>
      </c>
      <c r="F237" s="1" t="s">
        <v>4</v>
      </c>
      <c r="G237" s="2" t="s">
        <v>1096</v>
      </c>
    </row>
    <row r="238">
      <c r="A238" s="1" t="s">
        <v>1097</v>
      </c>
      <c r="B238" s="1" t="s">
        <v>1098</v>
      </c>
      <c r="C238" s="1" t="s">
        <v>1099</v>
      </c>
      <c r="D238" s="1" t="s">
        <v>1100</v>
      </c>
      <c r="E238" t="str">
        <f t="shared" ref="E238:E240" si="30">IMAGE("http://ift.tt/eA8V8J",1)</f>
        <v/>
      </c>
      <c r="F238" s="1" t="s">
        <v>4</v>
      </c>
      <c r="G238" s="2" t="s">
        <v>1101</v>
      </c>
    </row>
    <row r="239">
      <c r="A239" s="1" t="s">
        <v>1102</v>
      </c>
      <c r="B239" s="1" t="s">
        <v>1103</v>
      </c>
      <c r="C239" s="1" t="s">
        <v>1104</v>
      </c>
      <c r="D239" s="1" t="s">
        <v>1105</v>
      </c>
      <c r="E239" t="str">
        <f t="shared" si="30"/>
        <v/>
      </c>
      <c r="F239" s="1" t="s">
        <v>4</v>
      </c>
      <c r="G239" s="2" t="s">
        <v>1106</v>
      </c>
    </row>
    <row r="240">
      <c r="A240" s="1" t="s">
        <v>1107</v>
      </c>
      <c r="B240" s="1" t="s">
        <v>1108</v>
      </c>
      <c r="C240" s="1" t="s">
        <v>1109</v>
      </c>
      <c r="D240" s="1" t="s">
        <v>1110</v>
      </c>
      <c r="E240" t="str">
        <f t="shared" si="30"/>
        <v/>
      </c>
      <c r="F240" s="1" t="s">
        <v>4</v>
      </c>
      <c r="G240" s="2" t="s">
        <v>1111</v>
      </c>
    </row>
    <row r="241">
      <c r="A241" s="1" t="s">
        <v>1112</v>
      </c>
      <c r="B241" s="1" t="s">
        <v>1113</v>
      </c>
      <c r="C241" s="1" t="s">
        <v>1114</v>
      </c>
      <c r="D241" s="2" t="s">
        <v>1115</v>
      </c>
      <c r="E241" t="str">
        <f>IMAGE("http://ift.tt/14SRo4M",1)</f>
        <v/>
      </c>
      <c r="F241" s="1" t="s">
        <v>4</v>
      </c>
      <c r="G241" s="2" t="s">
        <v>1116</v>
      </c>
    </row>
    <row r="242">
      <c r="A242" s="1" t="s">
        <v>1117</v>
      </c>
      <c r="B242" s="1" t="s">
        <v>1118</v>
      </c>
      <c r="C242" s="1" t="s">
        <v>1119</v>
      </c>
      <c r="D242" s="1" t="s">
        <v>1120</v>
      </c>
      <c r="E242" t="str">
        <f t="shared" ref="E242:E243" si="31">IMAGE("http://ift.tt/eA8V8J",1)</f>
        <v/>
      </c>
      <c r="F242" s="1" t="s">
        <v>4</v>
      </c>
      <c r="G242" s="2" t="s">
        <v>1121</v>
      </c>
    </row>
    <row r="243">
      <c r="A243" s="1" t="s">
        <v>1122</v>
      </c>
      <c r="B243" s="1" t="s">
        <v>1057</v>
      </c>
      <c r="C243" s="1" t="s">
        <v>1123</v>
      </c>
      <c r="D243" s="1" t="s">
        <v>63</v>
      </c>
      <c r="E243" t="str">
        <f t="shared" si="31"/>
        <v/>
      </c>
      <c r="F243" s="1" t="s">
        <v>4</v>
      </c>
      <c r="G243" s="2" t="s">
        <v>1124</v>
      </c>
    </row>
    <row r="244">
      <c r="A244" s="1" t="s">
        <v>1125</v>
      </c>
      <c r="B244" s="1" t="s">
        <v>1126</v>
      </c>
      <c r="C244" s="1" t="s">
        <v>1127</v>
      </c>
      <c r="D244" s="2" t="s">
        <v>1128</v>
      </c>
      <c r="E244" t="str">
        <f>IMAGE("http://ift.tt/1CdUZZT",1)</f>
        <v/>
      </c>
      <c r="F244" s="1" t="s">
        <v>4</v>
      </c>
      <c r="G244" s="2" t="s">
        <v>1129</v>
      </c>
    </row>
    <row r="245">
      <c r="A245" s="1" t="s">
        <v>1130</v>
      </c>
      <c r="B245" s="1" t="s">
        <v>1131</v>
      </c>
      <c r="C245" s="1" t="s">
        <v>1132</v>
      </c>
      <c r="D245" s="2" t="s">
        <v>1133</v>
      </c>
      <c r="E245" t="str">
        <f>IMAGE("http://ift.tt/1CdV3sE",1)</f>
        <v/>
      </c>
      <c r="F245" s="1" t="s">
        <v>4</v>
      </c>
      <c r="G245" s="2" t="s">
        <v>1134</v>
      </c>
    </row>
    <row r="246">
      <c r="A246" s="1" t="s">
        <v>1135</v>
      </c>
      <c r="B246" s="1" t="s">
        <v>1136</v>
      </c>
      <c r="C246" s="1" t="s">
        <v>1137</v>
      </c>
      <c r="D246" s="1" t="s">
        <v>1138</v>
      </c>
      <c r="E246" t="str">
        <f>IMAGE("http://ift.tt/eA8V8J",1)</f>
        <v/>
      </c>
      <c r="F246" s="1" t="s">
        <v>4</v>
      </c>
      <c r="G246" s="2" t="s">
        <v>1139</v>
      </c>
    </row>
    <row r="247">
      <c r="A247" s="1" t="s">
        <v>1140</v>
      </c>
      <c r="B247" s="1" t="s">
        <v>1141</v>
      </c>
      <c r="C247" s="1" t="s">
        <v>1142</v>
      </c>
      <c r="D247" s="2" t="s">
        <v>1143</v>
      </c>
      <c r="E247" t="str">
        <f>IMAGE("//www.redditstatic.com/icon.png",1)</f>
        <v/>
      </c>
      <c r="F247" s="1" t="s">
        <v>4</v>
      </c>
      <c r="G247" s="2" t="s">
        <v>1144</v>
      </c>
    </row>
    <row r="248">
      <c r="A248" s="1" t="s">
        <v>1145</v>
      </c>
      <c r="B248" s="1" t="s">
        <v>653</v>
      </c>
      <c r="C248" s="1" t="s">
        <v>1146</v>
      </c>
      <c r="D248" s="2" t="s">
        <v>1147</v>
      </c>
      <c r="E248" t="str">
        <f>IMAGE("http://ift.tt/1AKPXC4",1)</f>
        <v/>
      </c>
      <c r="F248" s="1" t="s">
        <v>4</v>
      </c>
      <c r="G248" s="2" t="s">
        <v>1148</v>
      </c>
    </row>
    <row r="249">
      <c r="A249" s="1" t="s">
        <v>1149</v>
      </c>
      <c r="B249" s="1" t="s">
        <v>1150</v>
      </c>
      <c r="C249" s="1" t="s">
        <v>1151</v>
      </c>
      <c r="D249" s="2" t="s">
        <v>1152</v>
      </c>
      <c r="E249" t="str">
        <f>IMAGE("http://ift.tt/1N5nRXJ",1)</f>
        <v/>
      </c>
      <c r="F249" s="1" t="s">
        <v>4</v>
      </c>
      <c r="G249" s="2" t="s">
        <v>1153</v>
      </c>
    </row>
    <row r="250">
      <c r="A250" s="1" t="s">
        <v>1154</v>
      </c>
      <c r="B250" s="1" t="s">
        <v>1155</v>
      </c>
      <c r="C250" s="1" t="s">
        <v>1156</v>
      </c>
      <c r="D250" s="2" t="s">
        <v>1157</v>
      </c>
      <c r="E250" t="str">
        <f>IMAGE("http://ift.tt/1iPIrOk",1)</f>
        <v/>
      </c>
      <c r="F250" s="1" t="s">
        <v>4</v>
      </c>
      <c r="G250" s="2" t="s">
        <v>1158</v>
      </c>
    </row>
    <row r="251">
      <c r="A251" s="1" t="s">
        <v>1159</v>
      </c>
      <c r="B251" s="1" t="s">
        <v>1150</v>
      </c>
      <c r="C251" s="1" t="s">
        <v>1160</v>
      </c>
      <c r="D251" s="2" t="s">
        <v>1161</v>
      </c>
      <c r="E251" t="str">
        <f>IMAGE("http://ift.tt/1K10Kyg",1)</f>
        <v/>
      </c>
      <c r="F251" s="1" t="s">
        <v>4</v>
      </c>
      <c r="G251" s="2" t="s">
        <v>1162</v>
      </c>
    </row>
    <row r="252">
      <c r="A252" s="1" t="s">
        <v>1163</v>
      </c>
      <c r="B252" s="1" t="s">
        <v>1164</v>
      </c>
      <c r="C252" s="1" t="s">
        <v>1165</v>
      </c>
      <c r="D252" s="2" t="s">
        <v>1166</v>
      </c>
      <c r="E252" t="str">
        <f>IMAGE("http://ift.tt/1Ce7J2H",1)</f>
        <v/>
      </c>
      <c r="F252" s="1" t="s">
        <v>4</v>
      </c>
      <c r="G252" s="2" t="s">
        <v>1167</v>
      </c>
    </row>
    <row r="253">
      <c r="A253" s="1" t="s">
        <v>1163</v>
      </c>
      <c r="B253" s="1" t="s">
        <v>1168</v>
      </c>
      <c r="C253" s="1" t="s">
        <v>1169</v>
      </c>
      <c r="D253" s="1" t="s">
        <v>1170</v>
      </c>
      <c r="E253" t="str">
        <f t="shared" ref="E253:E255" si="32">IMAGE("http://ift.tt/eA8V8J",1)</f>
        <v/>
      </c>
      <c r="F253" s="1" t="s">
        <v>4</v>
      </c>
      <c r="G253" s="2" t="s">
        <v>1171</v>
      </c>
    </row>
    <row r="254">
      <c r="A254" s="1" t="s">
        <v>1172</v>
      </c>
      <c r="B254" s="1" t="s">
        <v>1173</v>
      </c>
      <c r="C254" s="1" t="s">
        <v>1174</v>
      </c>
      <c r="D254" s="1" t="s">
        <v>1175</v>
      </c>
      <c r="E254" t="str">
        <f t="shared" si="32"/>
        <v/>
      </c>
      <c r="F254" s="1" t="s">
        <v>4</v>
      </c>
      <c r="G254" s="2" t="s">
        <v>1176</v>
      </c>
    </row>
    <row r="255">
      <c r="A255" s="1" t="s">
        <v>1172</v>
      </c>
      <c r="B255" s="1" t="s">
        <v>1177</v>
      </c>
      <c r="C255" s="1" t="s">
        <v>1178</v>
      </c>
      <c r="D255" s="1" t="s">
        <v>1179</v>
      </c>
      <c r="E255" t="str">
        <f t="shared" si="32"/>
        <v/>
      </c>
      <c r="F255" s="1" t="s">
        <v>4</v>
      </c>
      <c r="G255" s="2" t="s">
        <v>1180</v>
      </c>
    </row>
    <row r="256">
      <c r="A256" s="1" t="s">
        <v>1181</v>
      </c>
      <c r="B256" s="1" t="s">
        <v>1150</v>
      </c>
      <c r="C256" s="1" t="s">
        <v>1182</v>
      </c>
      <c r="D256" s="2" t="s">
        <v>1183</v>
      </c>
      <c r="E256" t="str">
        <f>IMAGE("http://ift.tt/1AseqY1",1)</f>
        <v/>
      </c>
      <c r="F256" s="1" t="s">
        <v>4</v>
      </c>
      <c r="G256" s="2" t="s">
        <v>1184</v>
      </c>
    </row>
    <row r="257">
      <c r="A257" s="1" t="s">
        <v>1185</v>
      </c>
      <c r="B257" s="1" t="s">
        <v>1186</v>
      </c>
      <c r="C257" s="1" t="s">
        <v>1187</v>
      </c>
      <c r="D257" s="2" t="s">
        <v>1188</v>
      </c>
      <c r="E257" t="str">
        <f>IMAGE("http://ift.tt/1Ce7NiR",1)</f>
        <v/>
      </c>
      <c r="F257" s="1" t="s">
        <v>4</v>
      </c>
      <c r="G257" s="2" t="s">
        <v>1189</v>
      </c>
    </row>
    <row r="258">
      <c r="A258" s="1" t="s">
        <v>1190</v>
      </c>
      <c r="B258" s="1" t="s">
        <v>1191</v>
      </c>
      <c r="C258" s="1" t="s">
        <v>1192</v>
      </c>
      <c r="D258" s="2" t="s">
        <v>1193</v>
      </c>
      <c r="E258" t="str">
        <f>IMAGE("http://ift.tt/1Ce7PaJ",1)</f>
        <v/>
      </c>
      <c r="F258" s="1" t="s">
        <v>4</v>
      </c>
      <c r="G258" s="2" t="s">
        <v>1194</v>
      </c>
    </row>
    <row r="259">
      <c r="A259" s="1" t="s">
        <v>1195</v>
      </c>
      <c r="B259" s="1" t="s">
        <v>1196</v>
      </c>
      <c r="C259" s="1" t="s">
        <v>1197</v>
      </c>
      <c r="D259" s="1" t="s">
        <v>1198</v>
      </c>
      <c r="E259" t="str">
        <f>IMAGE("http://ift.tt/eA8V8J",1)</f>
        <v/>
      </c>
      <c r="F259" s="1" t="s">
        <v>4</v>
      </c>
      <c r="G259" s="2" t="s">
        <v>1199</v>
      </c>
    </row>
    <row r="260">
      <c r="A260" s="1" t="s">
        <v>1200</v>
      </c>
      <c r="B260" s="1" t="s">
        <v>1201</v>
      </c>
      <c r="C260" s="1" t="s">
        <v>1202</v>
      </c>
      <c r="D260" s="2" t="s">
        <v>1203</v>
      </c>
      <c r="E260" t="str">
        <f>IMAGE("http://ift.tt/18dersl",1)</f>
        <v/>
      </c>
      <c r="F260" s="1" t="s">
        <v>4</v>
      </c>
      <c r="G260" s="2" t="s">
        <v>1204</v>
      </c>
    </row>
    <row r="261">
      <c r="A261" s="1" t="s">
        <v>1205</v>
      </c>
      <c r="B261" s="1" t="s">
        <v>1206</v>
      </c>
      <c r="C261" s="1" t="s">
        <v>1207</v>
      </c>
      <c r="D261" s="2" t="s">
        <v>1208</v>
      </c>
      <c r="E261" t="str">
        <f>IMAGE("http://ift.tt/1Cec7im",1)</f>
        <v/>
      </c>
      <c r="F261" s="1" t="s">
        <v>4</v>
      </c>
      <c r="G261" s="2" t="s">
        <v>1209</v>
      </c>
    </row>
    <row r="262">
      <c r="A262" s="1" t="s">
        <v>1210</v>
      </c>
      <c r="B262" s="1" t="s">
        <v>1211</v>
      </c>
      <c r="C262" s="1" t="s">
        <v>1212</v>
      </c>
      <c r="D262" s="1" t="s">
        <v>1213</v>
      </c>
      <c r="E262" t="str">
        <f>IMAGE("http://ift.tt/eA8V8J",1)</f>
        <v/>
      </c>
      <c r="F262" s="1" t="s">
        <v>4</v>
      </c>
      <c r="G262" s="2" t="s">
        <v>1214</v>
      </c>
    </row>
    <row r="263">
      <c r="A263" s="1" t="s">
        <v>1215</v>
      </c>
      <c r="B263" s="1" t="s">
        <v>548</v>
      </c>
      <c r="C263" s="1" t="s">
        <v>1216</v>
      </c>
      <c r="D263" s="2" t="s">
        <v>1217</v>
      </c>
      <c r="E263" t="str">
        <f>IMAGE("http://ift.tt/1a442Q4",1)</f>
        <v/>
      </c>
      <c r="F263" s="1" t="s">
        <v>4</v>
      </c>
      <c r="G263" s="2" t="s">
        <v>1218</v>
      </c>
    </row>
    <row r="264">
      <c r="A264" s="1" t="s">
        <v>1219</v>
      </c>
      <c r="B264" s="1" t="s">
        <v>1220</v>
      </c>
      <c r="C264" s="1" t="s">
        <v>1221</v>
      </c>
      <c r="D264" s="1" t="s">
        <v>1222</v>
      </c>
      <c r="E264" t="str">
        <f t="shared" ref="E264:E265" si="33">IMAGE("http://ift.tt/eA8V8J",1)</f>
        <v/>
      </c>
      <c r="F264" s="1" t="s">
        <v>4</v>
      </c>
      <c r="G264" s="2" t="s">
        <v>1223</v>
      </c>
    </row>
    <row r="265">
      <c r="A265" s="1" t="s">
        <v>1224</v>
      </c>
      <c r="B265" s="1" t="s">
        <v>1225</v>
      </c>
      <c r="C265" s="1" t="s">
        <v>1226</v>
      </c>
      <c r="D265" s="1" t="s">
        <v>1227</v>
      </c>
      <c r="E265" t="str">
        <f t="shared" si="33"/>
        <v/>
      </c>
      <c r="F265" s="1" t="s">
        <v>4</v>
      </c>
      <c r="G265" s="2" t="s">
        <v>1228</v>
      </c>
    </row>
    <row r="266">
      <c r="A266" s="1" t="s">
        <v>1229</v>
      </c>
      <c r="B266" s="1" t="s">
        <v>1230</v>
      </c>
      <c r="C266" s="1" t="s">
        <v>1231</v>
      </c>
      <c r="D266" s="2" t="s">
        <v>1232</v>
      </c>
      <c r="E266" t="str">
        <f>IMAGE("http://ift.tt/1DGU8Pm",1)</f>
        <v/>
      </c>
      <c r="F266" s="1" t="s">
        <v>4</v>
      </c>
      <c r="G266" s="2" t="s">
        <v>1233</v>
      </c>
    </row>
    <row r="267">
      <c r="A267" s="1" t="s">
        <v>1234</v>
      </c>
      <c r="B267" s="1" t="s">
        <v>1235</v>
      </c>
      <c r="C267" s="1" t="s">
        <v>1236</v>
      </c>
      <c r="D267" s="2" t="s">
        <v>1237</v>
      </c>
      <c r="E267" t="str">
        <f>IMAGE("http://ift.tt/1ALrehg",1)</f>
        <v/>
      </c>
      <c r="F267" s="1" t="s">
        <v>4</v>
      </c>
      <c r="G267" s="2" t="s">
        <v>1238</v>
      </c>
    </row>
    <row r="268">
      <c r="A268" s="1" t="s">
        <v>1234</v>
      </c>
      <c r="B268" s="1" t="s">
        <v>395</v>
      </c>
      <c r="C268" s="1" t="s">
        <v>1239</v>
      </c>
      <c r="D268" s="2" t="s">
        <v>1240</v>
      </c>
      <c r="E268" t="str">
        <f>IMAGE("http://ift.tt/1wFsVaL",1)</f>
        <v/>
      </c>
      <c r="F268" s="1" t="s">
        <v>4</v>
      </c>
      <c r="G268" s="2" t="s">
        <v>1241</v>
      </c>
    </row>
    <row r="269">
      <c r="A269" s="1" t="s">
        <v>1242</v>
      </c>
      <c r="B269" s="1" t="s">
        <v>1243</v>
      </c>
      <c r="C269" s="1" t="s">
        <v>1244</v>
      </c>
      <c r="D269" s="2" t="s">
        <v>1245</v>
      </c>
      <c r="E269" t="str">
        <f>IMAGE("http://ift.tt/1Gww2I5",1)</f>
        <v/>
      </c>
      <c r="F269" s="1" t="s">
        <v>4</v>
      </c>
      <c r="G269" s="2" t="s">
        <v>1246</v>
      </c>
    </row>
    <row r="270">
      <c r="A270" s="1" t="s">
        <v>1242</v>
      </c>
      <c r="B270" s="1" t="s">
        <v>1247</v>
      </c>
      <c r="C270" s="1" t="s">
        <v>1248</v>
      </c>
      <c r="D270" s="2" t="s">
        <v>1249</v>
      </c>
      <c r="E270" t="str">
        <f>IMAGE("http://ift.tt/eA8V8J",1)</f>
        <v/>
      </c>
      <c r="F270" s="1" t="s">
        <v>4</v>
      </c>
      <c r="G270" s="2" t="s">
        <v>1250</v>
      </c>
    </row>
    <row r="271">
      <c r="A271" s="1" t="s">
        <v>1251</v>
      </c>
      <c r="B271" s="1" t="s">
        <v>395</v>
      </c>
      <c r="C271" s="1" t="s">
        <v>1252</v>
      </c>
      <c r="D271" s="2" t="s">
        <v>1253</v>
      </c>
      <c r="E271" t="str">
        <f>IMAGE("http://ift.tt/1wFt0v9",1)</f>
        <v/>
      </c>
      <c r="F271" s="1" t="s">
        <v>4</v>
      </c>
      <c r="G271" s="2" t="s">
        <v>1254</v>
      </c>
    </row>
    <row r="272">
      <c r="A272" s="1" t="s">
        <v>1255</v>
      </c>
      <c r="B272" s="1" t="s">
        <v>1256</v>
      </c>
      <c r="C272" s="1" t="s">
        <v>1257</v>
      </c>
      <c r="D272" s="1" t="s">
        <v>1258</v>
      </c>
      <c r="E272" t="str">
        <f t="shared" ref="E272:E274" si="34">IMAGE("http://ift.tt/eA8V8J",1)</f>
        <v/>
      </c>
      <c r="F272" s="1" t="s">
        <v>4</v>
      </c>
      <c r="G272" s="2" t="s">
        <v>1259</v>
      </c>
    </row>
    <row r="273">
      <c r="A273" s="1" t="s">
        <v>1260</v>
      </c>
      <c r="B273" s="1" t="s">
        <v>1261</v>
      </c>
      <c r="C273" s="1" t="s">
        <v>1262</v>
      </c>
      <c r="D273" s="1" t="s">
        <v>1263</v>
      </c>
      <c r="E273" t="str">
        <f t="shared" si="34"/>
        <v/>
      </c>
      <c r="F273" s="1" t="s">
        <v>4</v>
      </c>
      <c r="G273" s="2" t="s">
        <v>1264</v>
      </c>
    </row>
    <row r="274">
      <c r="A274" s="1" t="s">
        <v>1265</v>
      </c>
      <c r="B274" s="1" t="s">
        <v>1266</v>
      </c>
      <c r="C274" s="1" t="s">
        <v>1267</v>
      </c>
      <c r="D274" s="1" t="s">
        <v>1268</v>
      </c>
      <c r="E274" t="str">
        <f t="shared" si="34"/>
        <v/>
      </c>
      <c r="F274" s="1" t="s">
        <v>4</v>
      </c>
      <c r="G274" s="2" t="s">
        <v>1269</v>
      </c>
    </row>
    <row r="275">
      <c r="A275" s="1" t="s">
        <v>1270</v>
      </c>
      <c r="B275" s="1" t="s">
        <v>1271</v>
      </c>
      <c r="C275" s="1" t="s">
        <v>1244</v>
      </c>
      <c r="D275" s="2" t="s">
        <v>1272</v>
      </c>
      <c r="E275" t="str">
        <f>IMAGE("http://ift.tt/1Gww2I5",1)</f>
        <v/>
      </c>
      <c r="F275" s="1" t="s">
        <v>4</v>
      </c>
      <c r="G275" s="2" t="s">
        <v>1273</v>
      </c>
    </row>
    <row r="276">
      <c r="A276" s="1" t="s">
        <v>1274</v>
      </c>
      <c r="B276" s="1" t="s">
        <v>1275</v>
      </c>
      <c r="C276" s="1" t="s">
        <v>1276</v>
      </c>
      <c r="D276" s="2" t="s">
        <v>1277</v>
      </c>
      <c r="E276" t="str">
        <f>IMAGE("http://ift.tt/1AsLFL0",1)</f>
        <v/>
      </c>
      <c r="F276" s="1" t="s">
        <v>4</v>
      </c>
      <c r="G276" s="2" t="s">
        <v>1278</v>
      </c>
    </row>
    <row r="277">
      <c r="A277" s="1" t="s">
        <v>1279</v>
      </c>
      <c r="B277" s="1">
        <v>1.101011E7</v>
      </c>
      <c r="C277" s="1" t="s">
        <v>1280</v>
      </c>
      <c r="D277" s="2" t="s">
        <v>1281</v>
      </c>
      <c r="E277" t="str">
        <f>IMAGE("http://ift.tt/1B535El",1)</f>
        <v/>
      </c>
      <c r="F277" s="1" t="s">
        <v>4</v>
      </c>
      <c r="G277" s="2" t="s">
        <v>1282</v>
      </c>
    </row>
    <row r="278">
      <c r="A278" s="1" t="s">
        <v>1283</v>
      </c>
      <c r="B278" s="1" t="s">
        <v>1284</v>
      </c>
      <c r="C278" s="1" t="s">
        <v>1285</v>
      </c>
      <c r="D278" s="2" t="s">
        <v>1286</v>
      </c>
      <c r="E278" t="str">
        <f>IMAGE("http://ift.tt/1j79a9K",1)</f>
        <v/>
      </c>
      <c r="F278" s="1" t="s">
        <v>4</v>
      </c>
      <c r="G278" s="2" t="s">
        <v>1287</v>
      </c>
    </row>
    <row r="279">
      <c r="A279" s="1" t="s">
        <v>1288</v>
      </c>
      <c r="B279" s="1" t="s">
        <v>1289</v>
      </c>
      <c r="C279" s="1" t="s">
        <v>1290</v>
      </c>
      <c r="D279" s="1" t="s">
        <v>1291</v>
      </c>
      <c r="E279" t="str">
        <f>IMAGE("http://ift.tt/eA8V8J",1)</f>
        <v/>
      </c>
      <c r="F279" s="1" t="s">
        <v>4</v>
      </c>
      <c r="G279" s="2" t="s">
        <v>1292</v>
      </c>
    </row>
    <row r="280">
      <c r="A280" s="1" t="s">
        <v>1288</v>
      </c>
      <c r="B280" s="1" t="s">
        <v>1293</v>
      </c>
      <c r="C280" s="1" t="s">
        <v>1294</v>
      </c>
      <c r="D280" s="2" t="s">
        <v>1295</v>
      </c>
      <c r="E280" t="str">
        <f>IMAGE("http://ift.tt/1EWH1Ip",1)</f>
        <v/>
      </c>
      <c r="F280" s="1" t="s">
        <v>4</v>
      </c>
      <c r="G280" s="2" t="s">
        <v>1296</v>
      </c>
    </row>
    <row r="281">
      <c r="A281" s="1" t="s">
        <v>1297</v>
      </c>
      <c r="B281" s="1" t="s">
        <v>1298</v>
      </c>
      <c r="C281" s="1" t="s">
        <v>1299</v>
      </c>
      <c r="D281" s="1" t="s">
        <v>1300</v>
      </c>
      <c r="E281" t="str">
        <f t="shared" ref="E281:E283" si="35">IMAGE("http://ift.tt/eA8V8J",1)</f>
        <v/>
      </c>
      <c r="F281" s="1" t="s">
        <v>4</v>
      </c>
      <c r="G281" s="2" t="s">
        <v>1301</v>
      </c>
    </row>
    <row r="282">
      <c r="A282" s="1" t="s">
        <v>1302</v>
      </c>
      <c r="B282" s="1" t="s">
        <v>1303</v>
      </c>
      <c r="C282" s="1" t="s">
        <v>1304</v>
      </c>
      <c r="D282" s="1" t="s">
        <v>1305</v>
      </c>
      <c r="E282" t="str">
        <f t="shared" si="35"/>
        <v/>
      </c>
      <c r="F282" s="1" t="s">
        <v>4</v>
      </c>
      <c r="G282" s="2" t="s">
        <v>1306</v>
      </c>
    </row>
    <row r="283">
      <c r="A283" s="1" t="s">
        <v>1307</v>
      </c>
      <c r="B283" s="1" t="s">
        <v>1308</v>
      </c>
      <c r="C283" s="1" t="s">
        <v>1309</v>
      </c>
      <c r="D283" s="1" t="s">
        <v>63</v>
      </c>
      <c r="E283" t="str">
        <f t="shared" si="35"/>
        <v/>
      </c>
      <c r="F283" s="1" t="s">
        <v>4</v>
      </c>
      <c r="G283" s="2" t="s">
        <v>1310</v>
      </c>
    </row>
    <row r="284">
      <c r="A284" s="1" t="s">
        <v>1311</v>
      </c>
      <c r="B284" s="1" t="s">
        <v>1312</v>
      </c>
      <c r="C284" s="1" t="s">
        <v>1313</v>
      </c>
      <c r="D284" s="2" t="s">
        <v>1314</v>
      </c>
      <c r="E284" t="str">
        <f>IMAGE("http://ift.tt/1FLoDDt",1)</f>
        <v/>
      </c>
      <c r="F284" s="1" t="s">
        <v>4</v>
      </c>
      <c r="G284" s="2" t="s">
        <v>1315</v>
      </c>
    </row>
    <row r="285">
      <c r="A285" s="1" t="s">
        <v>1316</v>
      </c>
      <c r="B285" s="1" t="s">
        <v>1317</v>
      </c>
      <c r="C285" s="1" t="s">
        <v>1318</v>
      </c>
      <c r="D285" s="2" t="s">
        <v>1319</v>
      </c>
      <c r="E285" t="str">
        <f>IMAGE("http://ift.tt/1ALRoQQ",1)</f>
        <v/>
      </c>
      <c r="F285" s="1" t="s">
        <v>4</v>
      </c>
      <c r="G285" s="2" t="s">
        <v>1320</v>
      </c>
    </row>
    <row r="286">
      <c r="A286" s="1" t="s">
        <v>1316</v>
      </c>
      <c r="B286" s="1" t="s">
        <v>1321</v>
      </c>
      <c r="C286" s="1" t="s">
        <v>1322</v>
      </c>
      <c r="D286" s="2" t="s">
        <v>1323</v>
      </c>
      <c r="E286" t="str">
        <f>IMAGE("http://ift.tt/1ALRpnN",1)</f>
        <v/>
      </c>
      <c r="F286" s="1" t="s">
        <v>4</v>
      </c>
      <c r="G286" s="2" t="s">
        <v>1324</v>
      </c>
    </row>
    <row r="287">
      <c r="A287" s="1" t="s">
        <v>1325</v>
      </c>
      <c r="B287" s="1" t="s">
        <v>1326</v>
      </c>
      <c r="C287" s="1" t="s">
        <v>1327</v>
      </c>
      <c r="D287" s="1" t="s">
        <v>1328</v>
      </c>
      <c r="E287" t="str">
        <f>IMAGE("http://ift.tt/eA8V8J",1)</f>
        <v/>
      </c>
      <c r="F287" s="1" t="s">
        <v>4</v>
      </c>
      <c r="G287" s="2" t="s">
        <v>1329</v>
      </c>
    </row>
    <row r="288">
      <c r="A288" s="1" t="s">
        <v>1330</v>
      </c>
      <c r="B288" s="1" t="s">
        <v>1331</v>
      </c>
      <c r="C288" s="1" t="s">
        <v>1332</v>
      </c>
      <c r="D288" s="2" t="s">
        <v>1333</v>
      </c>
      <c r="E288" t="str">
        <f>IMAGE("http://ift.tt/1zwsbVD",1)</f>
        <v/>
      </c>
      <c r="F288" s="1" t="s">
        <v>4</v>
      </c>
      <c r="G288" s="2" t="s">
        <v>1334</v>
      </c>
    </row>
    <row r="289">
      <c r="A289" s="1" t="s">
        <v>1335</v>
      </c>
      <c r="B289" s="1" t="s">
        <v>1336</v>
      </c>
      <c r="C289" s="1" t="s">
        <v>1337</v>
      </c>
      <c r="D289" s="2" t="s">
        <v>1338</v>
      </c>
      <c r="E289" t="str">
        <f>IMAGE("http://ift.tt/1AZ2X5W",1)</f>
        <v/>
      </c>
      <c r="F289" s="1" t="s">
        <v>4</v>
      </c>
      <c r="G289" s="2" t="s">
        <v>1339</v>
      </c>
    </row>
    <row r="290">
      <c r="A290" s="1" t="s">
        <v>1340</v>
      </c>
      <c r="B290" s="1" t="s">
        <v>1341</v>
      </c>
      <c r="C290" s="1" t="s">
        <v>1342</v>
      </c>
      <c r="D290" s="2" t="s">
        <v>1343</v>
      </c>
      <c r="E290" t="str">
        <f>IMAGE("http://ift.tt/1CfbRzs",1)</f>
        <v/>
      </c>
      <c r="F290" s="1" t="s">
        <v>4</v>
      </c>
      <c r="G290" s="2" t="s">
        <v>1344</v>
      </c>
    </row>
    <row r="291">
      <c r="A291" s="1" t="s">
        <v>1345</v>
      </c>
      <c r="B291" s="1" t="s">
        <v>1346</v>
      </c>
      <c r="C291" s="1" t="s">
        <v>1347</v>
      </c>
      <c r="D291" s="1" t="s">
        <v>1348</v>
      </c>
      <c r="E291" t="str">
        <f>IMAGE("http://ift.tt/eA8V8J",1)</f>
        <v/>
      </c>
      <c r="F291" s="1" t="s">
        <v>4</v>
      </c>
      <c r="G291" s="2" t="s">
        <v>1349</v>
      </c>
    </row>
    <row r="292">
      <c r="A292" s="1" t="s">
        <v>1350</v>
      </c>
      <c r="B292" s="1" t="s">
        <v>1351</v>
      </c>
      <c r="C292" s="1" t="s">
        <v>1352</v>
      </c>
      <c r="D292" s="2" t="s">
        <v>1353</v>
      </c>
      <c r="E292" t="str">
        <f>IMAGE("http://ift.tt/1E5cV9I",1)</f>
        <v/>
      </c>
      <c r="F292" s="1" t="s">
        <v>4</v>
      </c>
      <c r="G292" s="2" t="s">
        <v>1354</v>
      </c>
    </row>
    <row r="293">
      <c r="A293" s="1" t="s">
        <v>1355</v>
      </c>
      <c r="B293" s="1" t="s">
        <v>301</v>
      </c>
      <c r="C293" s="1" t="s">
        <v>1356</v>
      </c>
      <c r="D293" s="2" t="s">
        <v>1357</v>
      </c>
      <c r="E293" t="str">
        <f>IMAGE("http://ift.tt/1vPMxOl",1)</f>
        <v/>
      </c>
      <c r="F293" s="1" t="s">
        <v>4</v>
      </c>
      <c r="G293" s="2" t="s">
        <v>1358</v>
      </c>
    </row>
    <row r="294">
      <c r="A294" s="1" t="s">
        <v>1359</v>
      </c>
      <c r="B294" s="1" t="s">
        <v>1360</v>
      </c>
      <c r="C294" s="1" t="s">
        <v>1361</v>
      </c>
      <c r="D294" s="2" t="s">
        <v>1362</v>
      </c>
      <c r="E294" t="str">
        <f>IMAGE("http://ift.tt/1kwz2IF",1)</f>
        <v/>
      </c>
      <c r="F294" s="1" t="s">
        <v>4</v>
      </c>
      <c r="G294" s="2" t="s">
        <v>1363</v>
      </c>
    </row>
    <row r="295">
      <c r="A295" s="1" t="s">
        <v>1359</v>
      </c>
      <c r="B295" s="1" t="s">
        <v>1261</v>
      </c>
      <c r="C295" s="1" t="s">
        <v>1364</v>
      </c>
      <c r="D295" s="1" t="s">
        <v>1365</v>
      </c>
      <c r="E295" t="str">
        <f>IMAGE("http://ift.tt/eA8V8J",1)</f>
        <v/>
      </c>
      <c r="F295" s="1" t="s">
        <v>4</v>
      </c>
      <c r="G295" s="2" t="s">
        <v>1366</v>
      </c>
    </row>
    <row r="296">
      <c r="A296" s="1" t="s">
        <v>1367</v>
      </c>
      <c r="B296" s="1" t="s">
        <v>1368</v>
      </c>
      <c r="C296" s="1" t="s">
        <v>1369</v>
      </c>
      <c r="D296" s="2" t="s">
        <v>1370</v>
      </c>
      <c r="E296" t="str">
        <f>IMAGE("http://ift.tt/1vPMCBx",1)</f>
        <v/>
      </c>
      <c r="F296" s="1" t="s">
        <v>4</v>
      </c>
      <c r="G296" s="2" t="s">
        <v>1371</v>
      </c>
    </row>
    <row r="297">
      <c r="A297" s="1" t="s">
        <v>1372</v>
      </c>
      <c r="B297" s="1" t="s">
        <v>1373</v>
      </c>
      <c r="C297" s="1" t="s">
        <v>1374</v>
      </c>
      <c r="D297" s="1" t="s">
        <v>1375</v>
      </c>
      <c r="E297" t="str">
        <f t="shared" ref="E297:E298" si="36">IMAGE("http://ift.tt/eA8V8J",1)</f>
        <v/>
      </c>
      <c r="F297" s="1" t="s">
        <v>4</v>
      </c>
      <c r="G297" s="2" t="s">
        <v>1376</v>
      </c>
    </row>
    <row r="298">
      <c r="A298" s="1" t="s">
        <v>1377</v>
      </c>
      <c r="B298" s="1" t="s">
        <v>1378</v>
      </c>
      <c r="C298" s="1" t="s">
        <v>1379</v>
      </c>
      <c r="D298" s="1" t="s">
        <v>63</v>
      </c>
      <c r="E298" t="str">
        <f t="shared" si="36"/>
        <v/>
      </c>
      <c r="F298" s="1" t="s">
        <v>4</v>
      </c>
      <c r="G298" s="2" t="s">
        <v>1380</v>
      </c>
    </row>
    <row r="299">
      <c r="A299" s="1" t="s">
        <v>1381</v>
      </c>
      <c r="B299" s="1" t="s">
        <v>1382</v>
      </c>
      <c r="C299" s="1" t="s">
        <v>1383</v>
      </c>
      <c r="D299" s="2" t="s">
        <v>1384</v>
      </c>
      <c r="E299" t="str">
        <f>IMAGE("http://ift.tt/18ehLnb",1)</f>
        <v/>
      </c>
      <c r="F299" s="1" t="s">
        <v>4</v>
      </c>
      <c r="G299" s="2" t="s">
        <v>1385</v>
      </c>
    </row>
    <row r="300">
      <c r="A300" s="1" t="s">
        <v>1386</v>
      </c>
      <c r="B300" s="1" t="s">
        <v>1387</v>
      </c>
      <c r="C300" s="1" t="s">
        <v>1388</v>
      </c>
      <c r="D300" s="2" t="s">
        <v>1389</v>
      </c>
      <c r="E300" t="str">
        <f>IMAGE("http://ift.tt/1E7SCqG",1)</f>
        <v/>
      </c>
      <c r="F300" s="1" t="s">
        <v>4</v>
      </c>
      <c r="G300" s="2" t="s">
        <v>1390</v>
      </c>
    </row>
    <row r="301">
      <c r="A301" s="1" t="s">
        <v>1391</v>
      </c>
      <c r="B301" s="1" t="s">
        <v>1392</v>
      </c>
      <c r="C301" s="1" t="s">
        <v>1393</v>
      </c>
      <c r="D301" s="1" t="s">
        <v>1394</v>
      </c>
      <c r="E301" t="str">
        <f>IMAGE("http://ift.tt/eA8V8J",1)</f>
        <v/>
      </c>
      <c r="F301" s="1" t="s">
        <v>4</v>
      </c>
      <c r="G301" s="2" t="s">
        <v>1395</v>
      </c>
    </row>
    <row r="302">
      <c r="A302" s="1" t="s">
        <v>1396</v>
      </c>
      <c r="B302" s="1" t="s">
        <v>1397</v>
      </c>
      <c r="C302" s="1" t="s">
        <v>1398</v>
      </c>
      <c r="D302" s="2" t="s">
        <v>1399</v>
      </c>
      <c r="E302" t="str">
        <f>IMAGE("http://ift.tt/18eouNK",1)</f>
        <v/>
      </c>
      <c r="F302" s="1" t="s">
        <v>4</v>
      </c>
      <c r="G302" s="2" t="s">
        <v>1400</v>
      </c>
    </row>
    <row r="303">
      <c r="A303" s="1" t="s">
        <v>1401</v>
      </c>
      <c r="B303" s="1" t="s">
        <v>1402</v>
      </c>
      <c r="C303" s="1" t="s">
        <v>1403</v>
      </c>
      <c r="D303" s="2" t="s">
        <v>1404</v>
      </c>
      <c r="E303" t="str">
        <f>IMAGE("http://ift.tt/eA8V8J",1)</f>
        <v/>
      </c>
      <c r="F303" s="1" t="s">
        <v>4</v>
      </c>
      <c r="G303" s="2" t="s">
        <v>1405</v>
      </c>
    </row>
    <row r="304">
      <c r="A304" s="1" t="s">
        <v>1406</v>
      </c>
      <c r="B304" s="1" t="s">
        <v>653</v>
      </c>
      <c r="C304" s="1" t="s">
        <v>1407</v>
      </c>
      <c r="D304" s="2" t="s">
        <v>1408</v>
      </c>
      <c r="E304" t="str">
        <f>IMAGE("http://ift.tt/1EDQbwB",1)</f>
        <v/>
      </c>
      <c r="F304" s="1" t="s">
        <v>4</v>
      </c>
      <c r="G304" s="2" t="s">
        <v>1409</v>
      </c>
    </row>
    <row r="305">
      <c r="A305" s="1" t="s">
        <v>1410</v>
      </c>
      <c r="B305" s="1" t="s">
        <v>1247</v>
      </c>
      <c r="C305" s="1" t="s">
        <v>1411</v>
      </c>
      <c r="D305" s="2" t="s">
        <v>1412</v>
      </c>
      <c r="E305" t="str">
        <f t="shared" ref="E305:E306" si="37">IMAGE("http://ift.tt/eA8V8J",1)</f>
        <v/>
      </c>
      <c r="F305" s="1" t="s">
        <v>4</v>
      </c>
      <c r="G305" s="2" t="s">
        <v>1413</v>
      </c>
    </row>
    <row r="306">
      <c r="A306" s="1" t="s">
        <v>1414</v>
      </c>
      <c r="B306" s="1" t="s">
        <v>1057</v>
      </c>
      <c r="C306" s="1" t="s">
        <v>1415</v>
      </c>
      <c r="D306" s="1" t="s">
        <v>1416</v>
      </c>
      <c r="E306" t="str">
        <f t="shared" si="37"/>
        <v/>
      </c>
      <c r="F306" s="1" t="s">
        <v>4</v>
      </c>
      <c r="G306" s="2" t="s">
        <v>1417</v>
      </c>
    </row>
    <row r="307">
      <c r="A307" s="1" t="s">
        <v>1418</v>
      </c>
      <c r="B307" s="1" t="s">
        <v>1419</v>
      </c>
      <c r="C307" s="1" t="s">
        <v>1420</v>
      </c>
      <c r="D307" s="2" t="s">
        <v>1421</v>
      </c>
      <c r="E307" t="str">
        <f>IMAGE("http://ift.tt/18CFQVK",1)</f>
        <v/>
      </c>
      <c r="F307" s="1" t="s">
        <v>4</v>
      </c>
      <c r="G307" s="2" t="s">
        <v>1422</v>
      </c>
    </row>
    <row r="308">
      <c r="A308" s="1" t="s">
        <v>1423</v>
      </c>
      <c r="B308" s="1" t="s">
        <v>1424</v>
      </c>
      <c r="C308" s="1" t="s">
        <v>1425</v>
      </c>
      <c r="D308" s="2" t="s">
        <v>1426</v>
      </c>
      <c r="E308" t="str">
        <f>IMAGE("http://ift.tt/1G8UMbY",1)</f>
        <v/>
      </c>
      <c r="F308" s="1" t="s">
        <v>4</v>
      </c>
      <c r="G308" s="2" t="s">
        <v>1427</v>
      </c>
    </row>
    <row r="309">
      <c r="A309" s="1" t="s">
        <v>1428</v>
      </c>
      <c r="B309" s="1" t="s">
        <v>1429</v>
      </c>
      <c r="C309" s="1" t="s">
        <v>1430</v>
      </c>
      <c r="D309" s="2" t="s">
        <v>1431</v>
      </c>
      <c r="E309" t="str">
        <f>IMAGE("http://ift.tt/1MPenj5",1)</f>
        <v/>
      </c>
      <c r="F309" s="1" t="s">
        <v>4</v>
      </c>
      <c r="G309" s="2" t="s">
        <v>1432</v>
      </c>
    </row>
    <row r="310">
      <c r="A310" s="1" t="s">
        <v>1433</v>
      </c>
      <c r="B310" s="1" t="s">
        <v>1434</v>
      </c>
      <c r="C310" s="1" t="s">
        <v>1435</v>
      </c>
      <c r="D310" s="2" t="s">
        <v>1436</v>
      </c>
      <c r="E310" t="str">
        <f>IMAGE("http://ift.tt/1zwWETv",1)</f>
        <v/>
      </c>
      <c r="F310" s="1" t="s">
        <v>4</v>
      </c>
      <c r="G310" s="2" t="s">
        <v>1437</v>
      </c>
    </row>
    <row r="311">
      <c r="A311" s="1" t="s">
        <v>1438</v>
      </c>
      <c r="B311" s="1" t="s">
        <v>1439</v>
      </c>
      <c r="C311" s="1" t="s">
        <v>1440</v>
      </c>
      <c r="D311" s="2" t="s">
        <v>1441</v>
      </c>
      <c r="E311" t="str">
        <f>IMAGE("http://ift.tt/18eCh74",1)</f>
        <v/>
      </c>
      <c r="F311" s="1" t="s">
        <v>4</v>
      </c>
      <c r="G311" s="2" t="s">
        <v>1442</v>
      </c>
    </row>
    <row r="312">
      <c r="A312" s="1" t="s">
        <v>1443</v>
      </c>
      <c r="B312" s="1" t="s">
        <v>1444</v>
      </c>
      <c r="C312" s="1" t="s">
        <v>1445</v>
      </c>
      <c r="D312" s="1" t="s">
        <v>1446</v>
      </c>
      <c r="E312" t="str">
        <f>IMAGE("http://ift.tt/eA8V8J",1)</f>
        <v/>
      </c>
      <c r="F312" s="1" t="s">
        <v>4</v>
      </c>
      <c r="G312" s="2" t="s">
        <v>1447</v>
      </c>
    </row>
    <row r="313">
      <c r="A313" s="1" t="s">
        <v>1448</v>
      </c>
      <c r="B313" s="1" t="s">
        <v>1449</v>
      </c>
      <c r="C313" s="1" t="s">
        <v>1450</v>
      </c>
      <c r="D313" s="2" t="s">
        <v>1451</v>
      </c>
      <c r="E313" t="str">
        <f>IMAGE("http://ift.tt/1BvpnO1",1)</f>
        <v/>
      </c>
      <c r="F313" s="1" t="s">
        <v>4</v>
      </c>
      <c r="G313" s="2" t="s">
        <v>1452</v>
      </c>
    </row>
    <row r="314">
      <c r="A314" s="1" t="s">
        <v>1453</v>
      </c>
      <c r="B314" s="1" t="s">
        <v>1454</v>
      </c>
      <c r="C314" s="1" t="s">
        <v>1455</v>
      </c>
      <c r="D314" s="2" t="s">
        <v>1456</v>
      </c>
      <c r="E314" t="str">
        <f>IMAGE("http://ift.tt/1uZnWTt",1)</f>
        <v/>
      </c>
      <c r="F314" s="1" t="s">
        <v>4</v>
      </c>
      <c r="G314" s="2" t="s">
        <v>1457</v>
      </c>
    </row>
    <row r="315">
      <c r="A315" s="1" t="s">
        <v>1458</v>
      </c>
      <c r="B315" s="1" t="s">
        <v>1459</v>
      </c>
      <c r="C315" s="1" t="s">
        <v>1460</v>
      </c>
      <c r="D315" s="2" t="s">
        <v>1461</v>
      </c>
      <c r="E315" t="str">
        <f>IMAGE("http://ift.tt/1aIjBhW",1)</f>
        <v/>
      </c>
      <c r="F315" s="1" t="s">
        <v>4</v>
      </c>
      <c r="G315" s="2" t="s">
        <v>1462</v>
      </c>
    </row>
    <row r="316">
      <c r="A316" s="1" t="s">
        <v>1463</v>
      </c>
      <c r="B316" s="1" t="s">
        <v>1464</v>
      </c>
      <c r="C316" s="1" t="s">
        <v>1465</v>
      </c>
      <c r="D316" s="2" t="s">
        <v>1466</v>
      </c>
      <c r="E316" t="str">
        <f t="shared" ref="E316:E317" si="38">IMAGE("http://ift.tt/eA8V8J",1)</f>
        <v/>
      </c>
      <c r="F316" s="1" t="s">
        <v>4</v>
      </c>
      <c r="G316" s="2" t="s">
        <v>1467</v>
      </c>
    </row>
    <row r="317">
      <c r="A317" s="1" t="s">
        <v>1468</v>
      </c>
      <c r="B317" s="1" t="s">
        <v>1469</v>
      </c>
      <c r="C317" s="1" t="s">
        <v>1470</v>
      </c>
      <c r="D317" s="1" t="s">
        <v>1471</v>
      </c>
      <c r="E317" t="str">
        <f t="shared" si="38"/>
        <v/>
      </c>
      <c r="F317" s="1" t="s">
        <v>4</v>
      </c>
      <c r="G317" s="2" t="s">
        <v>1472</v>
      </c>
    </row>
    <row r="318">
      <c r="A318" s="1" t="s">
        <v>1473</v>
      </c>
      <c r="B318" s="1" t="s">
        <v>1474</v>
      </c>
      <c r="C318" s="1" t="s">
        <v>1475</v>
      </c>
      <c r="D318" s="2" t="s">
        <v>1476</v>
      </c>
      <c r="E318" t="str">
        <f>IMAGE("http://ift.tt/1EZu1Tr",1)</f>
        <v/>
      </c>
      <c r="F318" s="1" t="s">
        <v>4</v>
      </c>
      <c r="G318" s="2" t="s">
        <v>1477</v>
      </c>
    </row>
    <row r="319">
      <c r="A319" s="1" t="s">
        <v>1478</v>
      </c>
      <c r="B319" s="1" t="s">
        <v>1479</v>
      </c>
      <c r="C319" s="1" t="s">
        <v>1480</v>
      </c>
      <c r="D319" s="2" t="s">
        <v>1481</v>
      </c>
      <c r="E319" t="str">
        <f>IMAGE("http://ift.tt/UXxAZ3",1)</f>
        <v/>
      </c>
      <c r="F319" s="1" t="s">
        <v>4</v>
      </c>
      <c r="G319" s="2" t="s">
        <v>1482</v>
      </c>
    </row>
    <row r="320">
      <c r="A320" s="1" t="s">
        <v>1478</v>
      </c>
      <c r="B320" s="1" t="s">
        <v>1483</v>
      </c>
      <c r="C320" s="1" t="s">
        <v>1484</v>
      </c>
      <c r="D320" s="2" t="s">
        <v>1485</v>
      </c>
      <c r="E320" t="str">
        <f>IMAGE("http://ift.tt/eA8V8J",1)</f>
        <v/>
      </c>
      <c r="F320" s="1" t="s">
        <v>4</v>
      </c>
      <c r="G320" s="2" t="s">
        <v>1486</v>
      </c>
    </row>
    <row r="321">
      <c r="A321" s="1" t="s">
        <v>1487</v>
      </c>
      <c r="B321" s="1" t="s">
        <v>1488</v>
      </c>
      <c r="C321" s="1" t="s">
        <v>1489</v>
      </c>
      <c r="D321" s="2" t="s">
        <v>1490</v>
      </c>
      <c r="E321" t="str">
        <f>IMAGE("http://ift.tt/18eOngl",1)</f>
        <v/>
      </c>
      <c r="F321" s="1" t="s">
        <v>4</v>
      </c>
      <c r="G321" s="2" t="s">
        <v>1491</v>
      </c>
    </row>
    <row r="322">
      <c r="A322" s="1" t="s">
        <v>1492</v>
      </c>
      <c r="B322" s="1" t="s">
        <v>1493</v>
      </c>
      <c r="C322" s="1" t="s">
        <v>1403</v>
      </c>
      <c r="D322" s="2" t="s">
        <v>1494</v>
      </c>
      <c r="E322" t="str">
        <f t="shared" ref="E322:E323" si="39">IMAGE("http://ift.tt/eA8V8J",1)</f>
        <v/>
      </c>
      <c r="F322" s="1" t="s">
        <v>4</v>
      </c>
      <c r="G322" s="2" t="s">
        <v>1495</v>
      </c>
    </row>
    <row r="323">
      <c r="A323" s="1" t="s">
        <v>1492</v>
      </c>
      <c r="B323" s="1" t="s">
        <v>47</v>
      </c>
      <c r="C323" s="1" t="s">
        <v>1496</v>
      </c>
      <c r="D323" s="1" t="s">
        <v>1497</v>
      </c>
      <c r="E323" t="str">
        <f t="shared" si="39"/>
        <v/>
      </c>
      <c r="F323" s="1" t="s">
        <v>4</v>
      </c>
      <c r="G323" s="2" t="s">
        <v>1498</v>
      </c>
    </row>
    <row r="324">
      <c r="A324" s="1" t="s">
        <v>1499</v>
      </c>
      <c r="B324" s="1" t="s">
        <v>1500</v>
      </c>
      <c r="C324" s="1" t="s">
        <v>1501</v>
      </c>
      <c r="D324" s="2" t="s">
        <v>1502</v>
      </c>
      <c r="E324" t="str">
        <f>IMAGE("http://ift.tt/1wHnOa3",1)</f>
        <v/>
      </c>
      <c r="F324" s="1" t="s">
        <v>4</v>
      </c>
      <c r="G324" s="2" t="s">
        <v>1503</v>
      </c>
    </row>
    <row r="325">
      <c r="A325" s="1" t="s">
        <v>1504</v>
      </c>
      <c r="B325" s="1" t="s">
        <v>1505</v>
      </c>
      <c r="C325" s="1" t="s">
        <v>1506</v>
      </c>
      <c r="D325" s="2" t="s">
        <v>1507</v>
      </c>
      <c r="E325" t="str">
        <f>IMAGE("http://ift.tt/1vQG6KQ",1)</f>
        <v/>
      </c>
      <c r="F325" s="1" t="s">
        <v>4</v>
      </c>
      <c r="G325" s="2" t="s">
        <v>1508</v>
      </c>
    </row>
    <row r="326">
      <c r="A326" s="1" t="s">
        <v>1509</v>
      </c>
      <c r="B326" s="1" t="s">
        <v>1510</v>
      </c>
      <c r="C326" s="1" t="s">
        <v>1511</v>
      </c>
      <c r="D326" s="1" t="s">
        <v>1512</v>
      </c>
      <c r="E326" t="str">
        <f>IMAGE("http://ift.tt/eA8V8J",1)</f>
        <v/>
      </c>
      <c r="F326" s="1" t="s">
        <v>4</v>
      </c>
      <c r="G326" s="2" t="s">
        <v>1513</v>
      </c>
    </row>
    <row r="327">
      <c r="A327" s="1" t="s">
        <v>1514</v>
      </c>
      <c r="B327" s="1" t="s">
        <v>1515</v>
      </c>
      <c r="C327" s="1" t="s">
        <v>1516</v>
      </c>
      <c r="D327" s="2" t="s">
        <v>1517</v>
      </c>
      <c r="E327" t="str">
        <f>IMAGE("http://ift.tt/1EZDPwR",1)</f>
        <v/>
      </c>
      <c r="F327" s="1" t="s">
        <v>4</v>
      </c>
      <c r="G327" s="2" t="s">
        <v>1518</v>
      </c>
    </row>
    <row r="328">
      <c r="A328" s="1" t="s">
        <v>1514</v>
      </c>
      <c r="B328" s="1" t="s">
        <v>1519</v>
      </c>
      <c r="C328" s="1" t="s">
        <v>1520</v>
      </c>
      <c r="D328" s="1" t="s">
        <v>1521</v>
      </c>
      <c r="E328" t="str">
        <f>IMAGE("http://ift.tt/eA8V8J",1)</f>
        <v/>
      </c>
      <c r="F328" s="1" t="s">
        <v>4</v>
      </c>
      <c r="G328" s="2" t="s">
        <v>1522</v>
      </c>
    </row>
    <row r="329">
      <c r="A329" s="1" t="s">
        <v>1523</v>
      </c>
      <c r="B329" s="1" t="s">
        <v>1515</v>
      </c>
      <c r="C329" s="1" t="s">
        <v>1524</v>
      </c>
      <c r="D329" s="2" t="s">
        <v>1525</v>
      </c>
      <c r="E329" t="str">
        <f>IMAGE("http://ift.tt/1EZDSJ9",1)</f>
        <v/>
      </c>
      <c r="F329" s="1" t="s">
        <v>4</v>
      </c>
      <c r="G329" s="2" t="s">
        <v>1526</v>
      </c>
    </row>
    <row r="330">
      <c r="A330" s="1" t="s">
        <v>1527</v>
      </c>
      <c r="B330" s="1" t="s">
        <v>1515</v>
      </c>
      <c r="C330" s="1" t="s">
        <v>1528</v>
      </c>
      <c r="D330" s="2" t="s">
        <v>1529</v>
      </c>
      <c r="E330" t="str">
        <f>IMAGE("http://ift.tt/1AM3E3J",1)</f>
        <v/>
      </c>
      <c r="F330" s="1" t="s">
        <v>4</v>
      </c>
      <c r="G330" s="2" t="s">
        <v>1530</v>
      </c>
    </row>
    <row r="331">
      <c r="A331" s="1" t="s">
        <v>1531</v>
      </c>
      <c r="B331" s="1" t="s">
        <v>1532</v>
      </c>
      <c r="C331" s="1" t="s">
        <v>1533</v>
      </c>
      <c r="D331" s="2" t="s">
        <v>1534</v>
      </c>
      <c r="E331" t="str">
        <f>IMAGE("http://ift.tt/10R7FFH",1)</f>
        <v/>
      </c>
      <c r="F331" s="1" t="s">
        <v>4</v>
      </c>
      <c r="G331" s="2" t="s">
        <v>1535</v>
      </c>
    </row>
    <row r="332">
      <c r="A332" s="1" t="s">
        <v>1536</v>
      </c>
      <c r="B332" s="1" t="s">
        <v>1537</v>
      </c>
      <c r="C332" s="1" t="s">
        <v>1538</v>
      </c>
      <c r="D332" s="2" t="s">
        <v>1539</v>
      </c>
      <c r="E332" t="str">
        <f>IMAGE("http://ift.tt/1DsYtmK",1)</f>
        <v/>
      </c>
      <c r="F332" s="1" t="s">
        <v>4</v>
      </c>
      <c r="G332" s="2" t="s">
        <v>1540</v>
      </c>
    </row>
    <row r="333">
      <c r="A333" s="1" t="s">
        <v>1541</v>
      </c>
      <c r="B333" s="1" t="s">
        <v>1542</v>
      </c>
      <c r="C333" s="1" t="s">
        <v>1543</v>
      </c>
      <c r="D333" s="1" t="s">
        <v>1544</v>
      </c>
      <c r="E333" t="str">
        <f t="shared" ref="E333:E334" si="40">IMAGE("http://ift.tt/eA8V8J",1)</f>
        <v/>
      </c>
      <c r="F333" s="1" t="s">
        <v>4</v>
      </c>
      <c r="G333" s="2" t="s">
        <v>1545</v>
      </c>
    </row>
    <row r="334">
      <c r="A334" s="1" t="s">
        <v>1546</v>
      </c>
      <c r="B334" s="1" t="s">
        <v>1547</v>
      </c>
      <c r="C334" s="1" t="s">
        <v>1548</v>
      </c>
      <c r="D334" s="2" t="s">
        <v>1549</v>
      </c>
      <c r="E334" t="str">
        <f t="shared" si="40"/>
        <v/>
      </c>
      <c r="F334" s="1" t="s">
        <v>4</v>
      </c>
      <c r="G334" s="2" t="s">
        <v>1550</v>
      </c>
    </row>
    <row r="335">
      <c r="A335" s="1" t="s">
        <v>1551</v>
      </c>
      <c r="B335" s="1" t="s">
        <v>208</v>
      </c>
      <c r="C335" s="1" t="s">
        <v>1552</v>
      </c>
      <c r="D335" s="2" t="s">
        <v>1553</v>
      </c>
      <c r="E335" t="str">
        <f>IMAGE("http://ift.tt/17vJmjJ",1)</f>
        <v/>
      </c>
      <c r="F335" s="1" t="s">
        <v>4</v>
      </c>
      <c r="G335" s="2" t="s">
        <v>1554</v>
      </c>
    </row>
    <row r="336">
      <c r="A336" s="1" t="s">
        <v>1555</v>
      </c>
      <c r="B336" s="1" t="s">
        <v>1556</v>
      </c>
      <c r="C336" s="1" t="s">
        <v>1557</v>
      </c>
      <c r="D336" s="1" t="s">
        <v>1558</v>
      </c>
      <c r="E336" t="str">
        <f>IMAGE("http://ift.tt/eA8V8J",1)</f>
        <v/>
      </c>
      <c r="F336" s="1" t="s">
        <v>4</v>
      </c>
      <c r="G336" s="2" t="s">
        <v>1559</v>
      </c>
    </row>
    <row r="337">
      <c r="A337" s="1" t="s">
        <v>1560</v>
      </c>
      <c r="B337" s="1" t="s">
        <v>934</v>
      </c>
      <c r="C337" s="1" t="s">
        <v>1561</v>
      </c>
      <c r="D337" s="2" t="s">
        <v>1562</v>
      </c>
      <c r="E337" t="str">
        <f>IMAGE("http://ift.tt/1BvPDb4",1)</f>
        <v/>
      </c>
      <c r="F337" s="1" t="s">
        <v>4</v>
      </c>
      <c r="G337" s="2" t="s">
        <v>1563</v>
      </c>
    </row>
    <row r="338">
      <c r="A338" s="1" t="s">
        <v>1564</v>
      </c>
      <c r="B338" s="1" t="s">
        <v>1565</v>
      </c>
      <c r="C338" s="1" t="s">
        <v>1566</v>
      </c>
      <c r="D338" s="2" t="s">
        <v>1567</v>
      </c>
      <c r="E338" t="str">
        <f>IMAGE("http://ift.tt/1BvPFQr",1)</f>
        <v/>
      </c>
      <c r="F338" s="1" t="s">
        <v>4</v>
      </c>
      <c r="G338" s="2" t="s">
        <v>1568</v>
      </c>
    </row>
    <row r="339">
      <c r="A339" s="1" t="s">
        <v>1569</v>
      </c>
      <c r="B339" s="1" t="s">
        <v>1570</v>
      </c>
      <c r="C339" s="1" t="s">
        <v>1571</v>
      </c>
      <c r="D339" s="2" t="s">
        <v>1572</v>
      </c>
      <c r="E339" t="str">
        <f>IMAGE("http://ift.tt/1cNIrdR",1)</f>
        <v/>
      </c>
      <c r="F339" s="1" t="s">
        <v>4</v>
      </c>
      <c r="G339" s="2" t="s">
        <v>1573</v>
      </c>
    </row>
    <row r="340">
      <c r="A340" s="1" t="s">
        <v>1574</v>
      </c>
      <c r="B340" s="1" t="s">
        <v>86</v>
      </c>
      <c r="C340" s="1" t="s">
        <v>1575</v>
      </c>
      <c r="D340" s="2" t="s">
        <v>1576</v>
      </c>
      <c r="E340" t="str">
        <f>IMAGE("http://ift.tt/1GFmZEH",1)</f>
        <v/>
      </c>
      <c r="F340" s="1" t="s">
        <v>4</v>
      </c>
      <c r="G340" s="2" t="s">
        <v>1577</v>
      </c>
    </row>
    <row r="341">
      <c r="A341" s="1" t="s">
        <v>1578</v>
      </c>
      <c r="B341" s="1" t="s">
        <v>1579</v>
      </c>
      <c r="C341" s="1" t="s">
        <v>1580</v>
      </c>
      <c r="D341" s="1" t="s">
        <v>1581</v>
      </c>
      <c r="E341" t="str">
        <f>IMAGE("http://ift.tt/eA8V8J",1)</f>
        <v/>
      </c>
      <c r="F341" s="1" t="s">
        <v>4</v>
      </c>
      <c r="G341" s="2" t="s">
        <v>1582</v>
      </c>
    </row>
    <row r="342">
      <c r="A342" s="1" t="s">
        <v>1583</v>
      </c>
      <c r="B342" s="1" t="s">
        <v>1584</v>
      </c>
      <c r="C342" s="1" t="s">
        <v>1585</v>
      </c>
      <c r="D342" s="2" t="s">
        <v>1586</v>
      </c>
      <c r="E342" t="str">
        <f>IMAGE("http://ift.tt/1a442Q4",1)</f>
        <v/>
      </c>
      <c r="F342" s="1" t="s">
        <v>4</v>
      </c>
      <c r="G342" s="2" t="s">
        <v>1587</v>
      </c>
    </row>
    <row r="343">
      <c r="A343" s="1" t="s">
        <v>1588</v>
      </c>
      <c r="B343" s="1" t="s">
        <v>977</v>
      </c>
      <c r="C343" s="1" t="s">
        <v>1589</v>
      </c>
      <c r="D343" s="2" t="s">
        <v>1590</v>
      </c>
      <c r="E343" t="str">
        <f>IMAGE("http://ift.tt/1D0F3FB",1)</f>
        <v/>
      </c>
      <c r="F343" s="1" t="s">
        <v>4</v>
      </c>
      <c r="G343" s="2" t="s">
        <v>1591</v>
      </c>
    </row>
    <row r="344">
      <c r="A344" s="1" t="s">
        <v>1592</v>
      </c>
      <c r="B344" s="1" t="s">
        <v>1593</v>
      </c>
      <c r="C344" s="1" t="s">
        <v>1594</v>
      </c>
      <c r="D344" s="1" t="s">
        <v>1595</v>
      </c>
      <c r="E344" t="str">
        <f>IMAGE("http://ift.tt/eA8V8J",1)</f>
        <v/>
      </c>
      <c r="F344" s="1" t="s">
        <v>4</v>
      </c>
      <c r="G344" s="2" t="s">
        <v>1596</v>
      </c>
    </row>
    <row r="345">
      <c r="A345" s="1" t="s">
        <v>1597</v>
      </c>
      <c r="B345" s="1" t="s">
        <v>1598</v>
      </c>
      <c r="C345" s="1" t="s">
        <v>1599</v>
      </c>
      <c r="D345" s="2" t="s">
        <v>1600</v>
      </c>
      <c r="E345" t="str">
        <f>IMAGE("http://ift.tt/1wCCn4h",1)</f>
        <v/>
      </c>
      <c r="F345" s="1" t="s">
        <v>4</v>
      </c>
      <c r="G345" s="2" t="s">
        <v>1601</v>
      </c>
    </row>
    <row r="346">
      <c r="A346" s="1" t="s">
        <v>1602</v>
      </c>
      <c r="B346" s="1" t="s">
        <v>1603</v>
      </c>
      <c r="C346" s="1" t="s">
        <v>1604</v>
      </c>
      <c r="D346" s="2" t="s">
        <v>1605</v>
      </c>
      <c r="E346" t="str">
        <f>IMAGE("http://ift.tt/1DIqoS8",1)</f>
        <v/>
      </c>
      <c r="F346" s="1" t="s">
        <v>4</v>
      </c>
      <c r="G346" s="2" t="s">
        <v>1606</v>
      </c>
    </row>
    <row r="347">
      <c r="A347" s="1" t="s">
        <v>1607</v>
      </c>
      <c r="B347" s="1" t="s">
        <v>1608</v>
      </c>
      <c r="C347" s="1" t="s">
        <v>1609</v>
      </c>
      <c r="D347" s="1" t="s">
        <v>1610</v>
      </c>
      <c r="E347" t="str">
        <f t="shared" ref="E347:E348" si="41">IMAGE("http://ift.tt/eA8V8J",1)</f>
        <v/>
      </c>
      <c r="F347" s="1" t="s">
        <v>4</v>
      </c>
      <c r="G347" s="2" t="s">
        <v>1611</v>
      </c>
    </row>
    <row r="348">
      <c r="A348" s="1" t="s">
        <v>1612</v>
      </c>
      <c r="B348" s="1" t="s">
        <v>1613</v>
      </c>
      <c r="C348" s="1" t="s">
        <v>1614</v>
      </c>
      <c r="D348" s="1" t="s">
        <v>1615</v>
      </c>
      <c r="E348" t="str">
        <f t="shared" si="41"/>
        <v/>
      </c>
      <c r="F348" s="1" t="s">
        <v>4</v>
      </c>
      <c r="G348" s="2" t="s">
        <v>1616</v>
      </c>
    </row>
    <row r="349">
      <c r="A349" s="1" t="s">
        <v>1617</v>
      </c>
      <c r="B349" s="1" t="s">
        <v>1618</v>
      </c>
      <c r="C349" s="1" t="s">
        <v>1619</v>
      </c>
      <c r="D349" s="2" t="s">
        <v>1620</v>
      </c>
      <c r="E349" t="str">
        <f>IMAGE("http://ift.tt/1E8VELe",1)</f>
        <v/>
      </c>
      <c r="F349" s="1" t="s">
        <v>4</v>
      </c>
      <c r="G349" s="2" t="s">
        <v>1621</v>
      </c>
    </row>
    <row r="350">
      <c r="A350" s="1" t="s">
        <v>1622</v>
      </c>
      <c r="B350" s="1" t="s">
        <v>1623</v>
      </c>
      <c r="C350" s="1" t="s">
        <v>1624</v>
      </c>
      <c r="D350" s="1" t="s">
        <v>1625</v>
      </c>
      <c r="E350" t="str">
        <f>IMAGE("http://ift.tt/eA8V8J",1)</f>
        <v/>
      </c>
      <c r="F350" s="1" t="s">
        <v>4</v>
      </c>
      <c r="G350" s="2" t="s">
        <v>1626</v>
      </c>
    </row>
    <row r="351">
      <c r="A351" s="1" t="s">
        <v>1627</v>
      </c>
      <c r="B351" s="1" t="s">
        <v>1628</v>
      </c>
      <c r="C351" s="1" t="s">
        <v>1629</v>
      </c>
      <c r="D351" s="2" t="s">
        <v>1630</v>
      </c>
      <c r="E351" t="str">
        <f>IMAGE("http://ift.tt/1B0iHWw",1)</f>
        <v/>
      </c>
      <c r="F351" s="1" t="s">
        <v>4</v>
      </c>
      <c r="G351" s="2" t="s">
        <v>1631</v>
      </c>
    </row>
    <row r="352">
      <c r="A352" s="1" t="s">
        <v>1632</v>
      </c>
      <c r="B352" s="1" t="s">
        <v>1633</v>
      </c>
      <c r="C352" s="1" t="s">
        <v>1634</v>
      </c>
      <c r="D352" s="2" t="s">
        <v>1635</v>
      </c>
      <c r="E352" t="str">
        <f>IMAGE("http://ift.tt/1oQwtoC",1)</f>
        <v/>
      </c>
      <c r="F352" s="1" t="s">
        <v>4</v>
      </c>
      <c r="G352" s="2" t="s">
        <v>1636</v>
      </c>
    </row>
    <row r="353">
      <c r="A353" s="1" t="s">
        <v>1637</v>
      </c>
      <c r="B353" s="1" t="s">
        <v>1638</v>
      </c>
      <c r="C353" s="1" t="s">
        <v>1639</v>
      </c>
      <c r="D353" s="1" t="s">
        <v>1640</v>
      </c>
      <c r="E353" t="str">
        <f t="shared" ref="E353:E356" si="42">IMAGE("http://ift.tt/eA8V8J",1)</f>
        <v/>
      </c>
      <c r="F353" s="1" t="s">
        <v>4</v>
      </c>
      <c r="G353" s="2" t="s">
        <v>1641</v>
      </c>
    </row>
    <row r="354">
      <c r="A354" s="1" t="s">
        <v>1642</v>
      </c>
      <c r="B354" s="1" t="s">
        <v>1643</v>
      </c>
      <c r="C354" s="1" t="s">
        <v>1644</v>
      </c>
      <c r="D354" s="1" t="s">
        <v>1645</v>
      </c>
      <c r="E354" t="str">
        <f t="shared" si="42"/>
        <v/>
      </c>
      <c r="F354" s="1" t="s">
        <v>4</v>
      </c>
      <c r="G354" s="2" t="s">
        <v>1646</v>
      </c>
    </row>
    <row r="355">
      <c r="A355" s="1" t="s">
        <v>1647</v>
      </c>
      <c r="B355" s="1" t="s">
        <v>1648</v>
      </c>
      <c r="C355" s="1" t="s">
        <v>1649</v>
      </c>
      <c r="D355" s="1" t="s">
        <v>1650</v>
      </c>
      <c r="E355" t="str">
        <f t="shared" si="42"/>
        <v/>
      </c>
      <c r="F355" s="1" t="s">
        <v>4</v>
      </c>
      <c r="G355" s="2" t="s">
        <v>1651</v>
      </c>
    </row>
    <row r="356">
      <c r="A356" s="1" t="s">
        <v>1652</v>
      </c>
      <c r="B356" s="1" t="s">
        <v>1653</v>
      </c>
      <c r="C356" s="1" t="s">
        <v>1654</v>
      </c>
      <c r="D356" s="2" t="s">
        <v>1655</v>
      </c>
      <c r="E356" t="str">
        <f t="shared" si="42"/>
        <v/>
      </c>
      <c r="F356" s="1" t="s">
        <v>4</v>
      </c>
      <c r="G356" s="2" t="s">
        <v>1656</v>
      </c>
    </row>
    <row r="357">
      <c r="A357" s="1" t="s">
        <v>1657</v>
      </c>
      <c r="B357" s="1" t="s">
        <v>1658</v>
      </c>
      <c r="C357" s="1" t="s">
        <v>1659</v>
      </c>
      <c r="D357" s="2" t="s">
        <v>1660</v>
      </c>
      <c r="E357" t="str">
        <f>IMAGE("http://ift.tt/1B0wEnq",1)</f>
        <v/>
      </c>
      <c r="F357" s="1" t="s">
        <v>4</v>
      </c>
      <c r="G357" s="2" t="s">
        <v>1661</v>
      </c>
    </row>
    <row r="358">
      <c r="A358" s="1" t="s">
        <v>1662</v>
      </c>
      <c r="B358" s="1" t="s">
        <v>1663</v>
      </c>
      <c r="C358" s="1" t="s">
        <v>1664</v>
      </c>
      <c r="D358" s="2" t="s">
        <v>1665</v>
      </c>
      <c r="E358" t="str">
        <f t="shared" ref="E358:E359" si="43">IMAGE("http://ift.tt/eA8V8J",1)</f>
        <v/>
      </c>
      <c r="F358" s="1" t="s">
        <v>4</v>
      </c>
      <c r="G358" s="2" t="s">
        <v>1666</v>
      </c>
    </row>
    <row r="359">
      <c r="A359" s="1" t="s">
        <v>1667</v>
      </c>
      <c r="B359" s="1" t="s">
        <v>1668</v>
      </c>
      <c r="C359" s="1" t="s">
        <v>1669</v>
      </c>
      <c r="D359" s="1" t="s">
        <v>63</v>
      </c>
      <c r="E359" t="str">
        <f t="shared" si="43"/>
        <v/>
      </c>
      <c r="F359" s="1" t="s">
        <v>4</v>
      </c>
      <c r="G359" s="2" t="s">
        <v>1670</v>
      </c>
    </row>
    <row r="360">
      <c r="A360" s="1" t="s">
        <v>1671</v>
      </c>
      <c r="B360" s="1" t="s">
        <v>1672</v>
      </c>
      <c r="C360" s="1" t="s">
        <v>1673</v>
      </c>
      <c r="D360" s="2" t="s">
        <v>1674</v>
      </c>
      <c r="E360" t="str">
        <f>IMAGE("http://ift.tt/1N7J0jQ",1)</f>
        <v/>
      </c>
      <c r="F360" s="1" t="s">
        <v>4</v>
      </c>
      <c r="G360" s="2" t="s">
        <v>1675</v>
      </c>
    </row>
    <row r="361">
      <c r="A361" s="1" t="s">
        <v>1676</v>
      </c>
      <c r="B361" s="1" t="s">
        <v>1677</v>
      </c>
      <c r="C361" s="1" t="s">
        <v>1678</v>
      </c>
      <c r="D361" s="1" t="s">
        <v>1679</v>
      </c>
      <c r="E361" t="str">
        <f t="shared" ref="E361:E365" si="44">IMAGE("http://ift.tt/eA8V8J",1)</f>
        <v/>
      </c>
      <c r="F361" s="1" t="s">
        <v>4</v>
      </c>
      <c r="G361" s="2" t="s">
        <v>1680</v>
      </c>
    </row>
    <row r="362">
      <c r="A362" s="1" t="s">
        <v>1681</v>
      </c>
      <c r="B362" s="1" t="s">
        <v>125</v>
      </c>
      <c r="C362" s="1" t="s">
        <v>1682</v>
      </c>
      <c r="D362" s="1" t="s">
        <v>1683</v>
      </c>
      <c r="E362" t="str">
        <f t="shared" si="44"/>
        <v/>
      </c>
      <c r="F362" s="1" t="s">
        <v>4</v>
      </c>
      <c r="G362" s="2" t="s">
        <v>1684</v>
      </c>
    </row>
    <row r="363">
      <c r="A363" s="1" t="s">
        <v>1685</v>
      </c>
      <c r="B363" s="1" t="s">
        <v>1686</v>
      </c>
      <c r="C363" s="1" t="s">
        <v>1687</v>
      </c>
      <c r="D363" s="1" t="s">
        <v>1688</v>
      </c>
      <c r="E363" t="str">
        <f t="shared" si="44"/>
        <v/>
      </c>
      <c r="F363" s="1" t="s">
        <v>4</v>
      </c>
      <c r="G363" s="2" t="s">
        <v>1689</v>
      </c>
    </row>
    <row r="364">
      <c r="A364" s="1" t="s">
        <v>1690</v>
      </c>
      <c r="B364" s="1" t="s">
        <v>1691</v>
      </c>
      <c r="C364" s="1" t="s">
        <v>1692</v>
      </c>
      <c r="D364" s="1" t="s">
        <v>1693</v>
      </c>
      <c r="E364" t="str">
        <f t="shared" si="44"/>
        <v/>
      </c>
      <c r="F364" s="1" t="s">
        <v>4</v>
      </c>
      <c r="G364" s="2" t="s">
        <v>1694</v>
      </c>
    </row>
    <row r="365">
      <c r="A365" s="1" t="s">
        <v>1695</v>
      </c>
      <c r="B365" s="1" t="s">
        <v>150</v>
      </c>
      <c r="C365" s="1" t="s">
        <v>1696</v>
      </c>
      <c r="D365" s="1" t="s">
        <v>1697</v>
      </c>
      <c r="E365" t="str">
        <f t="shared" si="44"/>
        <v/>
      </c>
      <c r="F365" s="1" t="s">
        <v>4</v>
      </c>
      <c r="G365" s="2" t="s">
        <v>1698</v>
      </c>
    </row>
    <row r="366">
      <c r="A366" s="1" t="s">
        <v>1695</v>
      </c>
      <c r="B366" s="1" t="s">
        <v>1699</v>
      </c>
      <c r="C366" s="1" t="s">
        <v>1700</v>
      </c>
      <c r="D366" s="2" t="s">
        <v>1701</v>
      </c>
      <c r="E366" t="str">
        <f>IMAGE("http://ift.tt/1AuWT1r",1)</f>
        <v/>
      </c>
      <c r="F366" s="1" t="s">
        <v>4</v>
      </c>
      <c r="G366" s="2" t="s">
        <v>1702</v>
      </c>
    </row>
    <row r="367">
      <c r="A367" s="1" t="s">
        <v>1695</v>
      </c>
      <c r="B367" s="1" t="s">
        <v>1703</v>
      </c>
      <c r="C367" s="1" t="s">
        <v>1704</v>
      </c>
      <c r="D367" s="1" t="s">
        <v>1705</v>
      </c>
      <c r="E367" t="str">
        <f>IMAGE("http://ift.tt/eA8V8J",1)</f>
        <v/>
      </c>
      <c r="F367" s="1" t="s">
        <v>4</v>
      </c>
      <c r="G367" s="2" t="s">
        <v>1706</v>
      </c>
    </row>
    <row r="368">
      <c r="A368" s="1" t="s">
        <v>1707</v>
      </c>
      <c r="B368" s="1" t="s">
        <v>1708</v>
      </c>
      <c r="C368" s="1" t="s">
        <v>1709</v>
      </c>
      <c r="D368" s="2" t="s">
        <v>1710</v>
      </c>
      <c r="E368" t="str">
        <f>IMAGE("http://ift.tt/1AuX4dl",1)</f>
        <v/>
      </c>
      <c r="F368" s="1" t="s">
        <v>4</v>
      </c>
      <c r="G368" s="2" t="s">
        <v>1711</v>
      </c>
    </row>
    <row r="369">
      <c r="A369" s="1" t="s">
        <v>1712</v>
      </c>
      <c r="B369" s="1" t="s">
        <v>1713</v>
      </c>
      <c r="C369" s="1" t="s">
        <v>1714</v>
      </c>
      <c r="D369" s="2" t="s">
        <v>1715</v>
      </c>
      <c r="E369" t="str">
        <f>IMAGE("http://ift.tt/1zRRdzr",1)</f>
        <v/>
      </c>
      <c r="F369" s="1" t="s">
        <v>4</v>
      </c>
      <c r="G369" s="2" t="s">
        <v>1716</v>
      </c>
    </row>
    <row r="370">
      <c r="A370" s="1" t="s">
        <v>1717</v>
      </c>
      <c r="B370" s="1" t="s">
        <v>1718</v>
      </c>
      <c r="C370" s="1" t="s">
        <v>1719</v>
      </c>
      <c r="D370" s="2" t="s">
        <v>1720</v>
      </c>
      <c r="E370" t="str">
        <f>IMAGE("http://ift.tt/eA8V8J",1)</f>
        <v/>
      </c>
      <c r="F370" s="1" t="s">
        <v>4</v>
      </c>
      <c r="G370" s="2" t="s">
        <v>1721</v>
      </c>
    </row>
    <row r="371">
      <c r="A371" s="1" t="s">
        <v>1722</v>
      </c>
      <c r="B371" s="1" t="s">
        <v>850</v>
      </c>
      <c r="C371" s="1" t="s">
        <v>1723</v>
      </c>
      <c r="D371" s="2" t="s">
        <v>1724</v>
      </c>
      <c r="E371" t="str">
        <f>IMAGE("http://ift.tt/1N7ZN6q",1)</f>
        <v/>
      </c>
      <c r="F371" s="1" t="s">
        <v>4</v>
      </c>
      <c r="G371" s="2" t="s">
        <v>1725</v>
      </c>
    </row>
    <row r="372">
      <c r="A372" s="1" t="s">
        <v>1726</v>
      </c>
      <c r="B372" s="1" t="s">
        <v>418</v>
      </c>
      <c r="C372" s="1" t="s">
        <v>1727</v>
      </c>
      <c r="D372" s="1" t="s">
        <v>1728</v>
      </c>
      <c r="E372" t="str">
        <f>IMAGE("http://ift.tt/eA8V8J",1)</f>
        <v/>
      </c>
      <c r="F372" s="1" t="s">
        <v>4</v>
      </c>
      <c r="G372" s="2" t="s">
        <v>1729</v>
      </c>
    </row>
    <row r="373">
      <c r="A373" s="1" t="s">
        <v>1730</v>
      </c>
      <c r="B373" s="1" t="s">
        <v>208</v>
      </c>
      <c r="C373" s="1" t="s">
        <v>1731</v>
      </c>
      <c r="D373" s="2" t="s">
        <v>1732</v>
      </c>
      <c r="E373" t="str">
        <f>IMAGE("http://ift.tt/1wHX3SR",1)</f>
        <v/>
      </c>
      <c r="F373" s="1" t="s">
        <v>4</v>
      </c>
      <c r="G373" s="2" t="s">
        <v>1733</v>
      </c>
    </row>
    <row r="374">
      <c r="A374" s="1" t="s">
        <v>1734</v>
      </c>
      <c r="B374" s="1" t="s">
        <v>1735</v>
      </c>
      <c r="C374" s="1" t="s">
        <v>1736</v>
      </c>
      <c r="D374" s="2" t="s">
        <v>1737</v>
      </c>
      <c r="E374" t="str">
        <f>IMAGE("//d.ibtimes.co.uk/en/full/1426542/bitcoin-cia-conspiracy-russia.jpg",1)</f>
        <v/>
      </c>
      <c r="F374" s="1" t="s">
        <v>4</v>
      </c>
      <c r="G374" s="2" t="s">
        <v>1738</v>
      </c>
    </row>
    <row r="375">
      <c r="A375" s="1" t="s">
        <v>1739</v>
      </c>
      <c r="B375" s="1" t="s">
        <v>1740</v>
      </c>
      <c r="C375" s="1" t="s">
        <v>1741</v>
      </c>
      <c r="D375" s="1" t="s">
        <v>1742</v>
      </c>
      <c r="E375" t="str">
        <f t="shared" ref="E375:E376" si="45">IMAGE("http://ift.tt/eA8V8J",1)</f>
        <v/>
      </c>
      <c r="F375" s="1" t="s">
        <v>4</v>
      </c>
      <c r="G375" s="2" t="s">
        <v>1743</v>
      </c>
    </row>
    <row r="376">
      <c r="A376" s="1" t="s">
        <v>1744</v>
      </c>
      <c r="B376" s="1" t="s">
        <v>1745</v>
      </c>
      <c r="C376" s="1" t="s">
        <v>1746</v>
      </c>
      <c r="D376" s="1" t="s">
        <v>1747</v>
      </c>
      <c r="E376" t="str">
        <f t="shared" si="45"/>
        <v/>
      </c>
      <c r="F376" s="1" t="s">
        <v>4</v>
      </c>
      <c r="G376" s="2" t="s">
        <v>1748</v>
      </c>
    </row>
    <row r="377">
      <c r="A377" s="1" t="s">
        <v>1749</v>
      </c>
      <c r="B377" s="1" t="s">
        <v>1618</v>
      </c>
      <c r="C377" s="1" t="s">
        <v>1750</v>
      </c>
      <c r="D377" s="2" t="s">
        <v>1751</v>
      </c>
      <c r="E377" t="str">
        <f>IMAGE("http://ift.tt/1AtrJMw",1)</f>
        <v/>
      </c>
      <c r="F377" s="1" t="s">
        <v>4</v>
      </c>
      <c r="G377" s="2" t="s">
        <v>1752</v>
      </c>
    </row>
    <row r="378">
      <c r="A378" s="1" t="s">
        <v>1753</v>
      </c>
      <c r="B378" s="1" t="s">
        <v>1754</v>
      </c>
      <c r="C378" s="1" t="s">
        <v>1755</v>
      </c>
      <c r="D378" s="2" t="s">
        <v>1756</v>
      </c>
      <c r="E378" t="str">
        <f>IMAGE("http://ift.tt/1Blojx8",1)</f>
        <v/>
      </c>
      <c r="F378" s="1" t="s">
        <v>4</v>
      </c>
      <c r="G378" s="2" t="s">
        <v>1757</v>
      </c>
    </row>
    <row r="379">
      <c r="A379" s="1" t="s">
        <v>1758</v>
      </c>
      <c r="B379" s="1" t="s">
        <v>1759</v>
      </c>
      <c r="C379" s="1" t="s">
        <v>1760</v>
      </c>
      <c r="D379" s="1" t="s">
        <v>1761</v>
      </c>
      <c r="E379" t="str">
        <f t="shared" ref="E379:E381" si="46">IMAGE("http://ift.tt/eA8V8J",1)</f>
        <v/>
      </c>
      <c r="F379" s="1" t="s">
        <v>4</v>
      </c>
      <c r="G379" s="2" t="s">
        <v>1762</v>
      </c>
    </row>
    <row r="380">
      <c r="A380" s="1" t="s">
        <v>1763</v>
      </c>
      <c r="B380" s="1" t="s">
        <v>1759</v>
      </c>
      <c r="C380" s="1" t="s">
        <v>1764</v>
      </c>
      <c r="D380" s="1" t="s">
        <v>1765</v>
      </c>
      <c r="E380" t="str">
        <f t="shared" si="46"/>
        <v/>
      </c>
      <c r="F380" s="1" t="s">
        <v>4</v>
      </c>
      <c r="G380" s="2" t="s">
        <v>1766</v>
      </c>
    </row>
    <row r="381">
      <c r="A381" s="1" t="s">
        <v>1767</v>
      </c>
      <c r="B381" s="1" t="s">
        <v>1768</v>
      </c>
      <c r="C381" s="1" t="s">
        <v>1769</v>
      </c>
      <c r="D381" s="1" t="s">
        <v>1770</v>
      </c>
      <c r="E381" t="str">
        <f t="shared" si="46"/>
        <v/>
      </c>
      <c r="F381" s="1" t="s">
        <v>4</v>
      </c>
      <c r="G381" s="2" t="s">
        <v>1771</v>
      </c>
    </row>
    <row r="382">
      <c r="A382" s="1" t="s">
        <v>1772</v>
      </c>
      <c r="B382" s="1" t="s">
        <v>1773</v>
      </c>
      <c r="C382" s="1" t="s">
        <v>1774</v>
      </c>
      <c r="D382" s="2" t="s">
        <v>1775</v>
      </c>
      <c r="E382" t="str">
        <f>IMAGE("http://ift.tt/1B16ot9",1)</f>
        <v/>
      </c>
      <c r="F382" s="1" t="s">
        <v>4</v>
      </c>
      <c r="G382" s="2" t="s">
        <v>1776</v>
      </c>
    </row>
    <row r="383">
      <c r="A383" s="1" t="s">
        <v>1777</v>
      </c>
      <c r="B383" s="1" t="s">
        <v>1778</v>
      </c>
      <c r="C383" s="1" t="s">
        <v>1779</v>
      </c>
      <c r="D383" s="1" t="s">
        <v>1780</v>
      </c>
      <c r="E383" t="str">
        <f>IMAGE("http://ift.tt/eA8V8J",1)</f>
        <v/>
      </c>
      <c r="F383" s="1" t="s">
        <v>4</v>
      </c>
      <c r="G383" s="2" t="s">
        <v>1781</v>
      </c>
    </row>
    <row r="384">
      <c r="A384" s="1" t="s">
        <v>1782</v>
      </c>
      <c r="B384" s="1" t="s">
        <v>1783</v>
      </c>
      <c r="C384" s="1" t="s">
        <v>1784</v>
      </c>
      <c r="D384" s="2" t="s">
        <v>444</v>
      </c>
      <c r="E384" t="str">
        <f>IMAGE("http://ift.tt/1zO9Swd",1)</f>
        <v/>
      </c>
      <c r="F384" s="1" t="s">
        <v>4</v>
      </c>
      <c r="G384" s="2" t="s">
        <v>1785</v>
      </c>
    </row>
    <row r="385">
      <c r="A385" s="1" t="s">
        <v>1786</v>
      </c>
      <c r="B385" s="1" t="s">
        <v>1787</v>
      </c>
      <c r="C385" s="1" t="s">
        <v>1788</v>
      </c>
      <c r="D385" s="2" t="s">
        <v>1789</v>
      </c>
      <c r="E385" t="str">
        <f>IMAGE("http://ift.tt/1CQbXgT",1)</f>
        <v/>
      </c>
      <c r="F385" s="1" t="s">
        <v>4</v>
      </c>
      <c r="G385" s="2" t="s">
        <v>1790</v>
      </c>
    </row>
    <row r="386">
      <c r="A386" s="1" t="s">
        <v>1791</v>
      </c>
      <c r="B386" s="1" t="s">
        <v>1792</v>
      </c>
      <c r="C386" s="1" t="s">
        <v>1793</v>
      </c>
      <c r="D386" s="1" t="s">
        <v>1794</v>
      </c>
      <c r="E386" t="str">
        <f t="shared" ref="E386:E390" si="47">IMAGE("http://ift.tt/eA8V8J",1)</f>
        <v/>
      </c>
      <c r="F386" s="1" t="s">
        <v>4</v>
      </c>
      <c r="G386" s="2" t="s">
        <v>1795</v>
      </c>
    </row>
    <row r="387">
      <c r="A387" s="1" t="s">
        <v>1796</v>
      </c>
      <c r="B387" s="1" t="s">
        <v>1658</v>
      </c>
      <c r="C387" s="1" t="s">
        <v>1797</v>
      </c>
      <c r="D387" s="1" t="s">
        <v>1798</v>
      </c>
      <c r="E387" t="str">
        <f t="shared" si="47"/>
        <v/>
      </c>
      <c r="F387" s="1" t="s">
        <v>4</v>
      </c>
      <c r="G387" s="2" t="s">
        <v>1799</v>
      </c>
    </row>
    <row r="388">
      <c r="A388" s="1" t="s">
        <v>1800</v>
      </c>
      <c r="B388" s="1" t="s">
        <v>1801</v>
      </c>
      <c r="C388" s="1" t="s">
        <v>1802</v>
      </c>
      <c r="D388" s="1" t="s">
        <v>1803</v>
      </c>
      <c r="E388" t="str">
        <f t="shared" si="47"/>
        <v/>
      </c>
      <c r="F388" s="1" t="s">
        <v>4</v>
      </c>
      <c r="G388" s="2" t="s">
        <v>1804</v>
      </c>
    </row>
    <row r="389">
      <c r="A389" s="1" t="s">
        <v>1800</v>
      </c>
      <c r="B389" s="1" t="s">
        <v>1805</v>
      </c>
      <c r="C389" s="1" t="s">
        <v>1806</v>
      </c>
      <c r="D389" s="1" t="s">
        <v>1807</v>
      </c>
      <c r="E389" t="str">
        <f t="shared" si="47"/>
        <v/>
      </c>
      <c r="F389" s="1" t="s">
        <v>4</v>
      </c>
      <c r="G389" s="2" t="s">
        <v>1808</v>
      </c>
    </row>
    <row r="390">
      <c r="A390" s="1" t="s">
        <v>1809</v>
      </c>
      <c r="B390" s="1" t="s">
        <v>1810</v>
      </c>
      <c r="C390" s="1" t="s">
        <v>1811</v>
      </c>
      <c r="D390" s="1" t="s">
        <v>1812</v>
      </c>
      <c r="E390" t="str">
        <f t="shared" si="47"/>
        <v/>
      </c>
      <c r="F390" s="1" t="s">
        <v>4</v>
      </c>
      <c r="G390" s="2" t="s">
        <v>1813</v>
      </c>
    </row>
    <row r="391">
      <c r="A391" s="1" t="s">
        <v>1814</v>
      </c>
      <c r="B391" s="1" t="s">
        <v>962</v>
      </c>
      <c r="C391" s="1" t="s">
        <v>1815</v>
      </c>
      <c r="D391" s="2" t="s">
        <v>1816</v>
      </c>
      <c r="E391" t="str">
        <f>IMAGE("http://ift.tt/1EFkOSh",1)</f>
        <v/>
      </c>
      <c r="F391" s="1" t="s">
        <v>4</v>
      </c>
      <c r="G391" s="2" t="s">
        <v>1817</v>
      </c>
    </row>
    <row r="392">
      <c r="A392" s="1" t="s">
        <v>1818</v>
      </c>
      <c r="B392" s="1" t="s">
        <v>1819</v>
      </c>
      <c r="C392" s="1" t="s">
        <v>1820</v>
      </c>
      <c r="D392" s="1" t="s">
        <v>1821</v>
      </c>
      <c r="E392" t="str">
        <f>IMAGE("http://ift.tt/eA8V8J",1)</f>
        <v/>
      </c>
      <c r="F392" s="1" t="s">
        <v>4</v>
      </c>
      <c r="G392" s="2" t="s">
        <v>1822</v>
      </c>
    </row>
    <row r="393">
      <c r="A393" s="1" t="s">
        <v>1823</v>
      </c>
      <c r="B393" s="1" t="s">
        <v>1824</v>
      </c>
      <c r="C393" s="1" t="s">
        <v>1825</v>
      </c>
      <c r="D393" s="2" t="s">
        <v>1826</v>
      </c>
      <c r="E393" t="str">
        <f>IMAGE("http://ift.tt/1AvHhuL",1)</f>
        <v/>
      </c>
      <c r="F393" s="1" t="s">
        <v>4</v>
      </c>
      <c r="G393" s="2" t="s">
        <v>1827</v>
      </c>
    </row>
    <row r="394">
      <c r="A394" s="1" t="s">
        <v>1828</v>
      </c>
      <c r="B394" s="1" t="s">
        <v>1829</v>
      </c>
      <c r="C394" s="1" t="s">
        <v>1830</v>
      </c>
      <c r="D394" s="1" t="s">
        <v>1831</v>
      </c>
      <c r="E394" t="str">
        <f t="shared" ref="E394:E395" si="48">IMAGE("http://ift.tt/eA8V8J",1)</f>
        <v/>
      </c>
      <c r="F394" s="1" t="s">
        <v>4</v>
      </c>
      <c r="G394" s="2" t="s">
        <v>1832</v>
      </c>
    </row>
    <row r="395">
      <c r="A395" s="1" t="s">
        <v>1833</v>
      </c>
      <c r="B395" s="1" t="s">
        <v>1834</v>
      </c>
      <c r="C395" s="1" t="s">
        <v>1835</v>
      </c>
      <c r="D395" s="1" t="s">
        <v>1836</v>
      </c>
      <c r="E395" t="str">
        <f t="shared" si="48"/>
        <v/>
      </c>
      <c r="F395" s="1" t="s">
        <v>4</v>
      </c>
      <c r="G395" s="2" t="s">
        <v>1837</v>
      </c>
    </row>
    <row r="396">
      <c r="A396" s="1" t="s">
        <v>1838</v>
      </c>
      <c r="B396" s="1" t="s">
        <v>1839</v>
      </c>
      <c r="C396" s="1" t="s">
        <v>1840</v>
      </c>
      <c r="D396" s="2" t="s">
        <v>1841</v>
      </c>
      <c r="E396" t="str">
        <f>IMAGE("http://ift.tt/1zzbQ2g",1)</f>
        <v/>
      </c>
      <c r="F396" s="1" t="s">
        <v>4</v>
      </c>
      <c r="G396" s="2" t="s">
        <v>1842</v>
      </c>
    </row>
    <row r="397">
      <c r="A397" s="1" t="s">
        <v>1843</v>
      </c>
      <c r="B397" s="1" t="s">
        <v>1844</v>
      </c>
      <c r="C397" s="1" t="s">
        <v>1845</v>
      </c>
      <c r="D397" s="1" t="s">
        <v>1846</v>
      </c>
      <c r="E397" t="str">
        <f>IMAGE("http://ift.tt/eA8V8J",1)</f>
        <v/>
      </c>
      <c r="F397" s="1" t="s">
        <v>4</v>
      </c>
      <c r="G397" s="2" t="s">
        <v>1847</v>
      </c>
    </row>
    <row r="398">
      <c r="A398" s="1" t="s">
        <v>1848</v>
      </c>
      <c r="B398" s="1" t="s">
        <v>1849</v>
      </c>
      <c r="C398" s="1" t="s">
        <v>1850</v>
      </c>
      <c r="D398" s="2" t="s">
        <v>1851</v>
      </c>
      <c r="E398" t="str">
        <f>IMAGE("http://ift.tt/1EFFyt2",1)</f>
        <v/>
      </c>
      <c r="F398" s="1" t="s">
        <v>4</v>
      </c>
      <c r="G398" s="2" t="s">
        <v>1852</v>
      </c>
    </row>
    <row r="399">
      <c r="A399" s="1" t="s">
        <v>1848</v>
      </c>
      <c r="B399" s="1" t="s">
        <v>1853</v>
      </c>
      <c r="C399" s="1" t="s">
        <v>1854</v>
      </c>
      <c r="D399" s="2" t="s">
        <v>1855</v>
      </c>
      <c r="E399" t="str">
        <f t="shared" ref="E399:E400" si="49">IMAGE("http://ift.tt/eA8V8J",1)</f>
        <v/>
      </c>
      <c r="F399" s="1" t="s">
        <v>4</v>
      </c>
      <c r="G399" s="2" t="s">
        <v>1856</v>
      </c>
    </row>
    <row r="400">
      <c r="A400" s="1" t="s">
        <v>1857</v>
      </c>
      <c r="B400" s="1" t="s">
        <v>1858</v>
      </c>
      <c r="C400" s="1" t="s">
        <v>1859</v>
      </c>
      <c r="D400" s="1" t="s">
        <v>1860</v>
      </c>
      <c r="E400" t="str">
        <f t="shared" si="49"/>
        <v/>
      </c>
      <c r="F400" s="1" t="s">
        <v>4</v>
      </c>
      <c r="G400" s="2" t="s">
        <v>1861</v>
      </c>
    </row>
    <row r="401">
      <c r="A401" s="1" t="s">
        <v>1862</v>
      </c>
      <c r="B401" s="1" t="s">
        <v>1863</v>
      </c>
      <c r="C401" s="1" t="s">
        <v>1864</v>
      </c>
      <c r="D401" s="2" t="s">
        <v>1865</v>
      </c>
      <c r="E401" t="str">
        <f>IMAGE("http://ift.tt/1wJ5bCu",1)</f>
        <v/>
      </c>
      <c r="F401" s="1" t="s">
        <v>4</v>
      </c>
      <c r="G401" s="2" t="s">
        <v>1866</v>
      </c>
    </row>
    <row r="402">
      <c r="A402" s="1" t="s">
        <v>1867</v>
      </c>
      <c r="B402" s="1" t="s">
        <v>1868</v>
      </c>
      <c r="C402" s="1" t="s">
        <v>1869</v>
      </c>
      <c r="D402" s="2" t="s">
        <v>1870</v>
      </c>
      <c r="E402" t="str">
        <f>IMAGE("http://ift.tt/1APlliV",1)</f>
        <v/>
      </c>
      <c r="F402" s="1" t="s">
        <v>4</v>
      </c>
      <c r="G402" s="2" t="s">
        <v>1871</v>
      </c>
    </row>
    <row r="403">
      <c r="A403" s="1" t="s">
        <v>1872</v>
      </c>
      <c r="B403" s="1" t="s">
        <v>1873</v>
      </c>
      <c r="C403" s="1" t="s">
        <v>1874</v>
      </c>
      <c r="D403" s="2" t="s">
        <v>1875</v>
      </c>
      <c r="E403" t="str">
        <f t="shared" ref="E403:E404" si="50">IMAGE("http://ift.tt/eA8V8J",1)</f>
        <v/>
      </c>
      <c r="F403" s="1" t="s">
        <v>4</v>
      </c>
      <c r="G403" s="2" t="s">
        <v>1876</v>
      </c>
    </row>
    <row r="404">
      <c r="A404" s="1" t="s">
        <v>1877</v>
      </c>
      <c r="B404" s="1" t="s">
        <v>1878</v>
      </c>
      <c r="C404" s="1" t="s">
        <v>1879</v>
      </c>
      <c r="D404" s="1" t="s">
        <v>1880</v>
      </c>
      <c r="E404" t="str">
        <f t="shared" si="50"/>
        <v/>
      </c>
      <c r="F404" s="1" t="s">
        <v>4</v>
      </c>
      <c r="G404" s="2" t="s">
        <v>1881</v>
      </c>
    </row>
    <row r="405">
      <c r="A405" s="1" t="s">
        <v>1882</v>
      </c>
      <c r="B405" s="1" t="s">
        <v>1883</v>
      </c>
      <c r="C405" s="1" t="s">
        <v>1884</v>
      </c>
      <c r="D405" s="2" t="s">
        <v>1885</v>
      </c>
      <c r="E405" t="str">
        <f>IMAGE("",1)</f>
        <v/>
      </c>
      <c r="F405" s="1" t="s">
        <v>4</v>
      </c>
      <c r="G405" s="2" t="s">
        <v>1886</v>
      </c>
    </row>
    <row r="406">
      <c r="A406" s="1" t="s">
        <v>1887</v>
      </c>
      <c r="B406" s="1" t="s">
        <v>1888</v>
      </c>
      <c r="C406" s="1" t="s">
        <v>1889</v>
      </c>
      <c r="D406" s="1" t="s">
        <v>1890</v>
      </c>
      <c r="E406" t="str">
        <f t="shared" ref="E406:E407" si="51">IMAGE("http://ift.tt/eA8V8J",1)</f>
        <v/>
      </c>
      <c r="F406" s="1" t="s">
        <v>4</v>
      </c>
      <c r="G406" s="2" t="s">
        <v>1891</v>
      </c>
    </row>
    <row r="407">
      <c r="A407" s="1" t="s">
        <v>1892</v>
      </c>
      <c r="B407" s="1" t="s">
        <v>1893</v>
      </c>
      <c r="C407" s="1" t="s">
        <v>1894</v>
      </c>
      <c r="D407" s="1" t="s">
        <v>1895</v>
      </c>
      <c r="E407" t="str">
        <f t="shared" si="51"/>
        <v/>
      </c>
      <c r="F407" s="1" t="s">
        <v>4</v>
      </c>
      <c r="G407" s="2" t="s">
        <v>1896</v>
      </c>
    </row>
    <row r="408">
      <c r="A408" s="1" t="s">
        <v>1897</v>
      </c>
      <c r="B408" s="1" t="s">
        <v>1898</v>
      </c>
      <c r="C408" s="1" t="s">
        <v>1899</v>
      </c>
      <c r="D408" s="2" t="s">
        <v>1900</v>
      </c>
      <c r="E408" t="str">
        <f>IMAGE("http://ift.tt/1wKdOg4",1)</f>
        <v/>
      </c>
      <c r="F408" s="1" t="s">
        <v>4</v>
      </c>
      <c r="G408" s="2" t="s">
        <v>1901</v>
      </c>
    </row>
    <row r="409">
      <c r="A409" s="1" t="s">
        <v>1902</v>
      </c>
      <c r="B409" s="1" t="s">
        <v>1903</v>
      </c>
      <c r="C409" s="1" t="s">
        <v>1904</v>
      </c>
      <c r="D409" s="2" t="s">
        <v>1905</v>
      </c>
      <c r="E409" t="str">
        <f>IMAGE("http://ift.tt/1FMzLzX",1)</f>
        <v/>
      </c>
      <c r="F409" s="1" t="s">
        <v>4</v>
      </c>
      <c r="G409" s="2" t="s">
        <v>1906</v>
      </c>
    </row>
    <row r="410">
      <c r="A410" s="1" t="s">
        <v>1902</v>
      </c>
      <c r="B410" s="1" t="s">
        <v>1907</v>
      </c>
      <c r="C410" s="1" t="s">
        <v>1908</v>
      </c>
      <c r="D410" s="1" t="s">
        <v>1909</v>
      </c>
      <c r="E410" t="str">
        <f>IMAGE("http://ift.tt/eA8V8J",1)</f>
        <v/>
      </c>
      <c r="F410" s="1" t="s">
        <v>4</v>
      </c>
      <c r="G410" s="2" t="s">
        <v>1910</v>
      </c>
    </row>
    <row r="411">
      <c r="A411" s="1" t="s">
        <v>1911</v>
      </c>
      <c r="B411" s="1" t="s">
        <v>1912</v>
      </c>
      <c r="C411" s="1" t="s">
        <v>1913</v>
      </c>
      <c r="D411" s="2" t="s">
        <v>1914</v>
      </c>
      <c r="E411" t="str">
        <f>IMAGE("http://ift.tt/1wKdVbz",1)</f>
        <v/>
      </c>
      <c r="F411" s="1" t="s">
        <v>4</v>
      </c>
      <c r="G411" s="2" t="s">
        <v>1915</v>
      </c>
    </row>
    <row r="412">
      <c r="A412" s="1" t="s">
        <v>1916</v>
      </c>
      <c r="B412" s="1" t="s">
        <v>1917</v>
      </c>
      <c r="C412" s="1" t="s">
        <v>1918</v>
      </c>
      <c r="D412" s="2" t="s">
        <v>1919</v>
      </c>
      <c r="E412" t="str">
        <f>IMAGE("http://ift.tt/eA8V8J",1)</f>
        <v/>
      </c>
      <c r="F412" s="1" t="s">
        <v>4</v>
      </c>
      <c r="G412" s="2" t="s">
        <v>1920</v>
      </c>
    </row>
    <row r="413">
      <c r="A413" s="1" t="s">
        <v>1921</v>
      </c>
      <c r="B413" s="1" t="s">
        <v>1922</v>
      </c>
      <c r="C413" s="1" t="s">
        <v>1923</v>
      </c>
      <c r="D413" s="2" t="s">
        <v>1924</v>
      </c>
      <c r="E413" t="str">
        <f>IMAGE("http://ift.tt/18EU34y",1)</f>
        <v/>
      </c>
      <c r="F413" s="1" t="s">
        <v>4</v>
      </c>
      <c r="G413" s="2" t="s">
        <v>1925</v>
      </c>
    </row>
    <row r="414">
      <c r="A414" s="1" t="s">
        <v>1926</v>
      </c>
      <c r="B414" s="1" t="s">
        <v>1150</v>
      </c>
      <c r="C414" s="1" t="s">
        <v>1927</v>
      </c>
      <c r="D414" s="2" t="s">
        <v>1928</v>
      </c>
      <c r="E414" t="str">
        <f>IMAGE("//www.redditstatic.com/icon.png",1)</f>
        <v/>
      </c>
      <c r="F414" s="1" t="s">
        <v>4</v>
      </c>
      <c r="G414" s="2" t="s">
        <v>1929</v>
      </c>
    </row>
    <row r="415">
      <c r="A415" s="1" t="s">
        <v>1930</v>
      </c>
      <c r="B415" s="1" t="s">
        <v>1931</v>
      </c>
      <c r="C415" s="1" t="s">
        <v>1932</v>
      </c>
      <c r="D415" s="1" t="s">
        <v>1933</v>
      </c>
      <c r="E415" t="str">
        <f t="shared" ref="E415:E416" si="52">IMAGE("http://ift.tt/eA8V8J",1)</f>
        <v/>
      </c>
      <c r="F415" s="1" t="s">
        <v>4</v>
      </c>
      <c r="G415" s="2" t="s">
        <v>1934</v>
      </c>
    </row>
    <row r="416">
      <c r="A416" s="1" t="s">
        <v>1935</v>
      </c>
      <c r="B416" s="1" t="s">
        <v>1759</v>
      </c>
      <c r="C416" s="1" t="s">
        <v>1936</v>
      </c>
      <c r="D416" s="1" t="s">
        <v>1937</v>
      </c>
      <c r="E416" t="str">
        <f t="shared" si="52"/>
        <v/>
      </c>
      <c r="F416" s="1" t="s">
        <v>4</v>
      </c>
      <c r="G416" s="2" t="s">
        <v>1938</v>
      </c>
    </row>
    <row r="417">
      <c r="A417" s="1" t="s">
        <v>1939</v>
      </c>
      <c r="B417" s="1" t="s">
        <v>1940</v>
      </c>
      <c r="C417" s="1" t="s">
        <v>1941</v>
      </c>
      <c r="D417" s="2" t="s">
        <v>1942</v>
      </c>
      <c r="E417" t="str">
        <f>IMAGE("http://ift.tt/1AuVpo7",1)</f>
        <v/>
      </c>
      <c r="F417" s="1" t="s">
        <v>4</v>
      </c>
      <c r="G417" s="2" t="s">
        <v>1943</v>
      </c>
    </row>
    <row r="418">
      <c r="A418" s="1" t="s">
        <v>1939</v>
      </c>
      <c r="B418" s="1" t="s">
        <v>1944</v>
      </c>
      <c r="C418" s="1" t="s">
        <v>1945</v>
      </c>
      <c r="D418" s="2" t="s">
        <v>1946</v>
      </c>
      <c r="E418" t="str">
        <f>IMAGE("http://ift.tt/eA8V8J",1)</f>
        <v/>
      </c>
      <c r="F418" s="1" t="s">
        <v>4</v>
      </c>
      <c r="G418" s="2" t="s">
        <v>1947</v>
      </c>
    </row>
    <row r="419">
      <c r="A419" s="1" t="s">
        <v>1948</v>
      </c>
      <c r="B419" s="1" t="s">
        <v>1949</v>
      </c>
      <c r="C419" s="1" t="s">
        <v>1950</v>
      </c>
      <c r="D419" s="2" t="s">
        <v>1951</v>
      </c>
      <c r="E419" t="str">
        <f>IMAGE("http://ift.tt/1JOs6Yo",1)</f>
        <v/>
      </c>
      <c r="F419" s="1" t="s">
        <v>4</v>
      </c>
      <c r="G419" s="2" t="s">
        <v>1952</v>
      </c>
    </row>
    <row r="420">
      <c r="A420" s="1" t="s">
        <v>1953</v>
      </c>
      <c r="B420" s="1" t="s">
        <v>222</v>
      </c>
      <c r="C420" s="1" t="s">
        <v>1954</v>
      </c>
      <c r="D420" s="2" t="s">
        <v>1955</v>
      </c>
      <c r="E420" t="str">
        <f>IMAGE("http://ift.tt/1GbEwHc",1)</f>
        <v/>
      </c>
      <c r="F420" s="1" t="s">
        <v>4</v>
      </c>
      <c r="G420" s="2" t="s">
        <v>1956</v>
      </c>
    </row>
    <row r="421">
      <c r="A421" s="1" t="s">
        <v>1957</v>
      </c>
      <c r="B421" s="1" t="s">
        <v>593</v>
      </c>
      <c r="C421" s="1" t="s">
        <v>1958</v>
      </c>
      <c r="D421" s="1" t="s">
        <v>63</v>
      </c>
      <c r="E421" t="str">
        <f>IMAGE("http://ift.tt/eA8V8J",1)</f>
        <v/>
      </c>
      <c r="F421" s="1" t="s">
        <v>4</v>
      </c>
      <c r="G421" s="2" t="s">
        <v>1959</v>
      </c>
    </row>
    <row r="422">
      <c r="A422" s="1" t="s">
        <v>1960</v>
      </c>
      <c r="B422" s="1" t="s">
        <v>254</v>
      </c>
      <c r="C422" s="1" t="s">
        <v>1961</v>
      </c>
      <c r="D422" s="2" t="s">
        <v>1962</v>
      </c>
      <c r="E422" t="str">
        <f>IMAGE("http://ift.tt/1DunGx6",1)</f>
        <v/>
      </c>
      <c r="F422" s="1" t="s">
        <v>4</v>
      </c>
      <c r="G422" s="2" t="s">
        <v>1963</v>
      </c>
    </row>
    <row r="423">
      <c r="A423" s="1" t="s">
        <v>1964</v>
      </c>
      <c r="B423" s="1" t="s">
        <v>1965</v>
      </c>
      <c r="C423" s="1" t="s">
        <v>1966</v>
      </c>
      <c r="D423" s="1" t="s">
        <v>1967</v>
      </c>
      <c r="E423" t="str">
        <f t="shared" ref="E423:E425" si="53">IMAGE("http://ift.tt/eA8V8J",1)</f>
        <v/>
      </c>
      <c r="F423" s="1" t="s">
        <v>4</v>
      </c>
      <c r="G423" s="2" t="s">
        <v>1968</v>
      </c>
    </row>
    <row r="424">
      <c r="A424" s="1" t="s">
        <v>1969</v>
      </c>
      <c r="B424" s="1" t="s">
        <v>1970</v>
      </c>
      <c r="C424" s="1" t="s">
        <v>1971</v>
      </c>
      <c r="D424" s="1" t="s">
        <v>1972</v>
      </c>
      <c r="E424" t="str">
        <f t="shared" si="53"/>
        <v/>
      </c>
      <c r="F424" s="1" t="s">
        <v>4</v>
      </c>
      <c r="G424" s="2" t="s">
        <v>1973</v>
      </c>
    </row>
    <row r="425">
      <c r="A425" s="1" t="s">
        <v>1974</v>
      </c>
      <c r="B425" s="1" t="s">
        <v>1975</v>
      </c>
      <c r="C425" s="1" t="s">
        <v>1976</v>
      </c>
      <c r="D425" s="1" t="s">
        <v>1977</v>
      </c>
      <c r="E425" t="str">
        <f t="shared" si="53"/>
        <v/>
      </c>
      <c r="F425" s="1" t="s">
        <v>4</v>
      </c>
      <c r="G425" s="2" t="s">
        <v>1978</v>
      </c>
    </row>
    <row r="426">
      <c r="A426" s="1" t="s">
        <v>1979</v>
      </c>
      <c r="B426" s="1" t="s">
        <v>1980</v>
      </c>
      <c r="C426" s="1" t="s">
        <v>1981</v>
      </c>
      <c r="D426" s="2" t="s">
        <v>1982</v>
      </c>
      <c r="E426" t="str">
        <f>IMAGE("http://ift.tt/1DwrePf",1)</f>
        <v/>
      </c>
      <c r="F426" s="1" t="s">
        <v>4</v>
      </c>
      <c r="G426" s="2" t="s">
        <v>1983</v>
      </c>
    </row>
    <row r="427">
      <c r="A427" s="1" t="s">
        <v>1984</v>
      </c>
      <c r="B427" s="1" t="s">
        <v>360</v>
      </c>
      <c r="C427" s="1" t="s">
        <v>1985</v>
      </c>
      <c r="D427" s="2" t="s">
        <v>1986</v>
      </c>
      <c r="E427" t="str">
        <f>IMAGE("http://ift.tt/1ByrhxC",1)</f>
        <v/>
      </c>
      <c r="F427" s="1" t="s">
        <v>4</v>
      </c>
      <c r="G427" s="2" t="s">
        <v>1987</v>
      </c>
    </row>
    <row r="428">
      <c r="A428" s="1" t="s">
        <v>1988</v>
      </c>
      <c r="B428" s="1" t="s">
        <v>1989</v>
      </c>
      <c r="C428" s="1" t="s">
        <v>1990</v>
      </c>
      <c r="D428" s="2" t="s">
        <v>1991</v>
      </c>
      <c r="E428" t="str">
        <f>IMAGE("http://ift.tt/1ByriBC",1)</f>
        <v/>
      </c>
      <c r="F428" s="1" t="s">
        <v>4</v>
      </c>
      <c r="G428" s="2" t="s">
        <v>1992</v>
      </c>
    </row>
    <row r="429">
      <c r="A429" s="1" t="s">
        <v>1993</v>
      </c>
      <c r="B429" s="1" t="s">
        <v>1994</v>
      </c>
      <c r="C429" s="1" t="s">
        <v>1995</v>
      </c>
      <c r="D429" s="2" t="s">
        <v>1996</v>
      </c>
      <c r="E429" t="str">
        <f>IMAGE("http://ift.tt/17KMCHS",1)</f>
        <v/>
      </c>
      <c r="F429" s="1" t="s">
        <v>4</v>
      </c>
      <c r="G429" s="2" t="s">
        <v>1997</v>
      </c>
    </row>
    <row r="430">
      <c r="A430" s="1" t="s">
        <v>1998</v>
      </c>
      <c r="B430" s="1" t="s">
        <v>1999</v>
      </c>
      <c r="C430" s="1" t="s">
        <v>2000</v>
      </c>
      <c r="D430" s="2" t="s">
        <v>2001</v>
      </c>
      <c r="E430" t="str">
        <f>IMAGE("http://ift.tt/1GbRhBz",1)</f>
        <v/>
      </c>
      <c r="F430" s="1" t="s">
        <v>4</v>
      </c>
      <c r="G430" s="2" t="s">
        <v>2002</v>
      </c>
    </row>
    <row r="431">
      <c r="A431" s="1" t="s">
        <v>2003</v>
      </c>
      <c r="B431" s="1" t="s">
        <v>2004</v>
      </c>
      <c r="C431" s="1" t="s">
        <v>2005</v>
      </c>
      <c r="D431" s="1" t="s">
        <v>2006</v>
      </c>
      <c r="E431" t="str">
        <f>IMAGE("http://ift.tt/eA8V8J",1)</f>
        <v/>
      </c>
      <c r="F431" s="1" t="s">
        <v>4</v>
      </c>
      <c r="G431" s="2" t="s">
        <v>2007</v>
      </c>
    </row>
    <row r="432">
      <c r="A432" s="1" t="s">
        <v>2008</v>
      </c>
      <c r="B432" s="1" t="s">
        <v>2009</v>
      </c>
      <c r="C432" s="1" t="s">
        <v>2010</v>
      </c>
      <c r="D432" s="2" t="s">
        <v>2011</v>
      </c>
      <c r="E432" t="str">
        <f>IMAGE("http://ift.tt/1BvPDb4",1)</f>
        <v/>
      </c>
      <c r="F432" s="1" t="s">
        <v>4</v>
      </c>
      <c r="G432" s="2" t="s">
        <v>2012</v>
      </c>
    </row>
    <row r="433">
      <c r="A433" s="1" t="s">
        <v>2013</v>
      </c>
      <c r="B433" s="1" t="s">
        <v>2014</v>
      </c>
      <c r="C433" s="1" t="s">
        <v>2015</v>
      </c>
      <c r="D433" s="2" t="s">
        <v>2016</v>
      </c>
      <c r="E433" t="str">
        <f>IMAGE("http://ift.tt/1DwmRUx",1)</f>
        <v/>
      </c>
      <c r="F433" s="1" t="s">
        <v>4</v>
      </c>
      <c r="G433" s="2" t="s">
        <v>2017</v>
      </c>
    </row>
    <row r="434">
      <c r="A434" s="1" t="s">
        <v>2013</v>
      </c>
      <c r="B434" s="1" t="s">
        <v>2018</v>
      </c>
      <c r="C434" s="1" t="s">
        <v>2019</v>
      </c>
      <c r="D434" s="1" t="s">
        <v>2020</v>
      </c>
      <c r="E434" t="str">
        <f t="shared" ref="E434:E435" si="54">IMAGE("http://ift.tt/eA8V8J",1)</f>
        <v/>
      </c>
      <c r="F434" s="1" t="s">
        <v>4</v>
      </c>
      <c r="G434" s="2" t="s">
        <v>2021</v>
      </c>
    </row>
    <row r="435">
      <c r="A435" s="1" t="s">
        <v>2022</v>
      </c>
      <c r="B435" s="1" t="s">
        <v>2023</v>
      </c>
      <c r="C435" s="1" t="s">
        <v>2024</v>
      </c>
      <c r="D435" s="1" t="s">
        <v>2025</v>
      </c>
      <c r="E435" t="str">
        <f t="shared" si="54"/>
        <v/>
      </c>
      <c r="F435" s="1" t="s">
        <v>4</v>
      </c>
      <c r="G435" s="2" t="s">
        <v>2026</v>
      </c>
    </row>
    <row r="436">
      <c r="A436" s="1" t="s">
        <v>2022</v>
      </c>
      <c r="B436" s="1" t="s">
        <v>2027</v>
      </c>
      <c r="C436" s="1" t="s">
        <v>2028</v>
      </c>
      <c r="D436" s="2" t="s">
        <v>2029</v>
      </c>
      <c r="E436" t="str">
        <f>IMAGE("http://ift.tt/17KMLLn",1)</f>
        <v/>
      </c>
      <c r="F436" s="1" t="s">
        <v>4</v>
      </c>
      <c r="G436" s="2" t="s">
        <v>2030</v>
      </c>
    </row>
    <row r="437">
      <c r="A437" s="1" t="s">
        <v>2022</v>
      </c>
      <c r="B437" s="1" t="s">
        <v>320</v>
      </c>
      <c r="C437" s="1" t="s">
        <v>2031</v>
      </c>
      <c r="D437" s="2" t="s">
        <v>2032</v>
      </c>
      <c r="E437" t="str">
        <f>IMAGE("http://ift.tt/1GbRoNj",1)</f>
        <v/>
      </c>
      <c r="F437" s="1" t="s">
        <v>4</v>
      </c>
      <c r="G437" s="2" t="s">
        <v>2033</v>
      </c>
    </row>
    <row r="438">
      <c r="A438" s="1" t="s">
        <v>2034</v>
      </c>
      <c r="B438" s="1" t="s">
        <v>2035</v>
      </c>
      <c r="C438" s="1" t="s">
        <v>2036</v>
      </c>
      <c r="D438" s="2" t="s">
        <v>2037</v>
      </c>
      <c r="E438" t="str">
        <f>IMAGE("http://ift.tt/1AQ3Grx",1)</f>
        <v/>
      </c>
      <c r="F438" s="1" t="s">
        <v>4</v>
      </c>
      <c r="G438" s="2" t="s">
        <v>2038</v>
      </c>
    </row>
    <row r="439">
      <c r="A439" s="1" t="s">
        <v>2039</v>
      </c>
      <c r="B439" s="1" t="s">
        <v>198</v>
      </c>
      <c r="C439" s="1" t="s">
        <v>2040</v>
      </c>
      <c r="D439" s="2" t="s">
        <v>2041</v>
      </c>
      <c r="E439" t="str">
        <f t="shared" ref="E439:E440" si="55">IMAGE("http://ift.tt/eA8V8J",1)</f>
        <v/>
      </c>
      <c r="F439" s="1" t="s">
        <v>4</v>
      </c>
      <c r="G439" s="2" t="s">
        <v>2042</v>
      </c>
    </row>
    <row r="440">
      <c r="A440" s="1" t="s">
        <v>2043</v>
      </c>
      <c r="B440" s="1" t="s">
        <v>2044</v>
      </c>
      <c r="C440" s="1" t="s">
        <v>2045</v>
      </c>
      <c r="D440" s="1" t="s">
        <v>2046</v>
      </c>
      <c r="E440" t="str">
        <f t="shared" si="55"/>
        <v/>
      </c>
      <c r="F440" s="1" t="s">
        <v>4</v>
      </c>
      <c r="G440" s="2" t="s">
        <v>2047</v>
      </c>
    </row>
    <row r="441">
      <c r="A441" s="1" t="s">
        <v>2048</v>
      </c>
      <c r="B441" s="1" t="s">
        <v>2049</v>
      </c>
      <c r="C441" s="1" t="s">
        <v>2050</v>
      </c>
      <c r="D441" s="2" t="s">
        <v>2051</v>
      </c>
      <c r="E441" t="str">
        <f>IMAGE("http://ift.tt/1FOhO46",1)</f>
        <v/>
      </c>
      <c r="F441" s="1" t="s">
        <v>4</v>
      </c>
      <c r="G441" s="2" t="s">
        <v>2052</v>
      </c>
    </row>
    <row r="442">
      <c r="A442" s="1" t="s">
        <v>2053</v>
      </c>
      <c r="B442" s="1" t="s">
        <v>2054</v>
      </c>
      <c r="C442" s="1" t="s">
        <v>2055</v>
      </c>
      <c r="D442" s="2" t="s">
        <v>2056</v>
      </c>
      <c r="E442" t="str">
        <f>IMAGE("http://ift.tt/1AQ3N6o",1)</f>
        <v/>
      </c>
      <c r="F442" s="1" t="s">
        <v>4</v>
      </c>
      <c r="G442" s="2" t="s">
        <v>2057</v>
      </c>
    </row>
    <row r="443">
      <c r="A443" s="1" t="s">
        <v>2058</v>
      </c>
      <c r="B443" s="1" t="s">
        <v>2059</v>
      </c>
      <c r="C443" s="1" t="s">
        <v>2060</v>
      </c>
      <c r="D443" s="1" t="s">
        <v>2061</v>
      </c>
      <c r="E443" t="str">
        <f>IMAGE("http://ift.tt/eA8V8J",1)</f>
        <v/>
      </c>
      <c r="F443" s="1" t="s">
        <v>4</v>
      </c>
      <c r="G443" s="2" t="s">
        <v>2062</v>
      </c>
    </row>
    <row r="444">
      <c r="A444" s="1" t="s">
        <v>2063</v>
      </c>
      <c r="B444" s="1" t="s">
        <v>2064</v>
      </c>
      <c r="C444" s="1" t="s">
        <v>2065</v>
      </c>
      <c r="D444" s="2" t="s">
        <v>2066</v>
      </c>
      <c r="E444" t="str">
        <f>IMAGE("http://ift.tt/NAR962",1)</f>
        <v/>
      </c>
      <c r="F444" s="1" t="s">
        <v>4</v>
      </c>
      <c r="G444" s="2" t="s">
        <v>2067</v>
      </c>
    </row>
    <row r="445">
      <c r="A445" s="1" t="s">
        <v>2068</v>
      </c>
      <c r="B445" s="1" t="s">
        <v>2069</v>
      </c>
      <c r="C445" s="1" t="s">
        <v>2070</v>
      </c>
      <c r="D445" s="2" t="s">
        <v>2071</v>
      </c>
      <c r="E445" t="str">
        <f>IMAGE("http://ift.tt/eA8V8J",1)</f>
        <v/>
      </c>
      <c r="F445" s="1" t="s">
        <v>4</v>
      </c>
      <c r="G445" s="2" t="s">
        <v>2072</v>
      </c>
    </row>
    <row r="446">
      <c r="A446" s="1" t="s">
        <v>2073</v>
      </c>
      <c r="B446" s="1" t="s">
        <v>2074</v>
      </c>
      <c r="C446" s="1" t="s">
        <v>2075</v>
      </c>
      <c r="D446" s="2" t="s">
        <v>2076</v>
      </c>
      <c r="E446" t="str">
        <f>IMAGE("http://ift.tt/18gfQOP",1)</f>
        <v/>
      </c>
      <c r="F446" s="1" t="s">
        <v>4</v>
      </c>
      <c r="G446" s="2" t="s">
        <v>2077</v>
      </c>
    </row>
    <row r="447">
      <c r="A447" s="1" t="s">
        <v>2078</v>
      </c>
      <c r="B447" s="1" t="s">
        <v>608</v>
      </c>
      <c r="C447" s="1" t="s">
        <v>2079</v>
      </c>
      <c r="D447" s="2" t="s">
        <v>2080</v>
      </c>
      <c r="E447" t="str">
        <f t="shared" ref="E447:E448" si="56">IMAGE("http://ift.tt/eA8V8J",1)</f>
        <v/>
      </c>
      <c r="F447" s="1" t="s">
        <v>4</v>
      </c>
      <c r="G447" s="2" t="s">
        <v>2081</v>
      </c>
    </row>
    <row r="448">
      <c r="A448" s="1" t="s">
        <v>2082</v>
      </c>
      <c r="B448" s="1" t="s">
        <v>2083</v>
      </c>
      <c r="C448" s="1" t="s">
        <v>2084</v>
      </c>
      <c r="D448" s="1" t="s">
        <v>2085</v>
      </c>
      <c r="E448" t="str">
        <f t="shared" si="56"/>
        <v/>
      </c>
      <c r="F448" s="1" t="s">
        <v>4</v>
      </c>
      <c r="G448" s="2" t="s">
        <v>2086</v>
      </c>
    </row>
    <row r="449">
      <c r="A449" s="1" t="s">
        <v>2087</v>
      </c>
      <c r="B449" s="1" t="s">
        <v>2088</v>
      </c>
      <c r="C449" s="1" t="s">
        <v>2089</v>
      </c>
      <c r="D449" s="2" t="s">
        <v>2090</v>
      </c>
      <c r="E449" t="str">
        <f>IMAGE("http://ift.tt/1wL3Dbg",1)</f>
        <v/>
      </c>
      <c r="F449" s="1" t="s">
        <v>4</v>
      </c>
      <c r="G449" s="2" t="s">
        <v>2091</v>
      </c>
    </row>
    <row r="450">
      <c r="A450" s="1" t="s">
        <v>2092</v>
      </c>
      <c r="B450" s="1" t="s">
        <v>2093</v>
      </c>
      <c r="C450" s="1" t="s">
        <v>2094</v>
      </c>
      <c r="D450" s="2" t="s">
        <v>2095</v>
      </c>
      <c r="E450" t="str">
        <f>IMAGE("http://ift.tt/1E9XUU5",1)</f>
        <v/>
      </c>
      <c r="F450" s="1" t="s">
        <v>4</v>
      </c>
      <c r="G450" s="2" t="s">
        <v>2096</v>
      </c>
    </row>
    <row r="451">
      <c r="A451" s="1" t="s">
        <v>2097</v>
      </c>
      <c r="B451" s="1" t="s">
        <v>653</v>
      </c>
      <c r="C451" s="1" t="s">
        <v>2098</v>
      </c>
      <c r="D451" s="2" t="s">
        <v>2099</v>
      </c>
      <c r="E451" t="str">
        <f>IMAGE("http://ift.tt/1wL3Jzu",1)</f>
        <v/>
      </c>
      <c r="F451" s="1" t="s">
        <v>4</v>
      </c>
      <c r="G451" s="2" t="s">
        <v>2100</v>
      </c>
    </row>
    <row r="452">
      <c r="A452" s="1" t="s">
        <v>2101</v>
      </c>
      <c r="B452" s="1" t="s">
        <v>2102</v>
      </c>
      <c r="C452" s="1" t="s">
        <v>2103</v>
      </c>
      <c r="D452" s="1" t="s">
        <v>2104</v>
      </c>
      <c r="E452" t="str">
        <f>IMAGE("http://ift.tt/eA8V8J",1)</f>
        <v/>
      </c>
      <c r="F452" s="1" t="s">
        <v>4</v>
      </c>
      <c r="G452" s="2" t="s">
        <v>2105</v>
      </c>
    </row>
    <row r="453">
      <c r="A453" s="1" t="s">
        <v>2106</v>
      </c>
      <c r="B453" s="1" t="s">
        <v>1321</v>
      </c>
      <c r="C453" s="1" t="s">
        <v>1322</v>
      </c>
      <c r="D453" s="2" t="s">
        <v>1323</v>
      </c>
      <c r="E453" t="str">
        <f>IMAGE("http://ift.tt/1ALRpnN",1)</f>
        <v/>
      </c>
      <c r="F453" s="1" t="s">
        <v>4</v>
      </c>
      <c r="G453" s="2" t="s">
        <v>2107</v>
      </c>
    </row>
    <row r="454">
      <c r="A454" s="1" t="s">
        <v>2108</v>
      </c>
      <c r="B454" s="1" t="s">
        <v>2109</v>
      </c>
      <c r="C454" s="1" t="s">
        <v>2110</v>
      </c>
      <c r="D454" s="1" t="s">
        <v>2111</v>
      </c>
      <c r="E454" t="str">
        <f>IMAGE("http://ift.tt/eA8V8J",1)</f>
        <v/>
      </c>
      <c r="F454" s="1" t="s">
        <v>4</v>
      </c>
      <c r="G454" s="2" t="s">
        <v>2112</v>
      </c>
    </row>
    <row r="455">
      <c r="A455" s="1" t="s">
        <v>2113</v>
      </c>
      <c r="B455" s="1" t="s">
        <v>254</v>
      </c>
      <c r="C455" s="1" t="s">
        <v>2114</v>
      </c>
      <c r="D455" s="2" t="s">
        <v>2115</v>
      </c>
      <c r="E455" t="str">
        <f>IMAGE("http://ift.tt/1APW9ch",1)</f>
        <v/>
      </c>
      <c r="F455" s="1" t="s">
        <v>4</v>
      </c>
      <c r="G455" s="2" t="s">
        <v>2116</v>
      </c>
    </row>
    <row r="456">
      <c r="A456" s="1" t="s">
        <v>2117</v>
      </c>
      <c r="B456" s="1" t="s">
        <v>2118</v>
      </c>
      <c r="C456" s="1" t="s">
        <v>2119</v>
      </c>
      <c r="D456" s="1" t="s">
        <v>2120</v>
      </c>
      <c r="E456" t="str">
        <f>IMAGE("http://ift.tt/eA8V8J",1)</f>
        <v/>
      </c>
      <c r="F456" s="1" t="s">
        <v>4</v>
      </c>
      <c r="G456" s="2" t="s">
        <v>2121</v>
      </c>
    </row>
    <row r="457">
      <c r="A457" s="1" t="s">
        <v>2117</v>
      </c>
      <c r="B457" s="1" t="s">
        <v>1206</v>
      </c>
      <c r="C457" s="1" t="s">
        <v>2122</v>
      </c>
      <c r="D457" s="2" t="s">
        <v>2123</v>
      </c>
      <c r="E457" t="str">
        <f>IMAGE("http://ift.tt/1B2kNoG",1)</f>
        <v/>
      </c>
      <c r="F457" s="1" t="s">
        <v>4</v>
      </c>
      <c r="G457" s="2" t="s">
        <v>2124</v>
      </c>
    </row>
    <row r="458">
      <c r="A458" s="1" t="s">
        <v>2125</v>
      </c>
      <c r="B458" s="1" t="s">
        <v>2126</v>
      </c>
      <c r="C458" s="1" t="s">
        <v>2127</v>
      </c>
      <c r="D458" s="1" t="s">
        <v>2128</v>
      </c>
      <c r="E458" t="str">
        <f>IMAGE("http://ift.tt/eA8V8J",1)</f>
        <v/>
      </c>
      <c r="F458" s="1" t="s">
        <v>4</v>
      </c>
      <c r="G458" s="2" t="s">
        <v>2129</v>
      </c>
    </row>
    <row r="459">
      <c r="A459" s="1" t="s">
        <v>2125</v>
      </c>
      <c r="B459" s="1" t="s">
        <v>2130</v>
      </c>
      <c r="C459" s="1" t="s">
        <v>2131</v>
      </c>
      <c r="D459" s="2" t="s">
        <v>2132</v>
      </c>
      <c r="E459" t="str">
        <f>IMAGE("http://ift.tt/1zS6Bft",1)</f>
        <v/>
      </c>
      <c r="F459" s="1" t="s">
        <v>4</v>
      </c>
      <c r="G459" s="2" t="s">
        <v>2133</v>
      </c>
    </row>
    <row r="460">
      <c r="A460" s="1" t="s">
        <v>2134</v>
      </c>
      <c r="B460" s="1" t="s">
        <v>1677</v>
      </c>
      <c r="C460" s="1" t="s">
        <v>2135</v>
      </c>
      <c r="D460" s="2" t="s">
        <v>2136</v>
      </c>
      <c r="E460" t="str">
        <f>IMAGE("http://ift.tt/18Fj6nY",1)</f>
        <v/>
      </c>
      <c r="F460" s="1" t="s">
        <v>4</v>
      </c>
      <c r="G460" s="2" t="s">
        <v>2137</v>
      </c>
    </row>
    <row r="461">
      <c r="A461" s="1" t="s">
        <v>2138</v>
      </c>
      <c r="B461" s="1" t="s">
        <v>1759</v>
      </c>
      <c r="C461" s="1" t="s">
        <v>2139</v>
      </c>
      <c r="D461" s="1" t="s">
        <v>2140</v>
      </c>
      <c r="E461" t="str">
        <f>IMAGE("http://ift.tt/eA8V8J",1)</f>
        <v/>
      </c>
      <c r="F461" s="1" t="s">
        <v>4</v>
      </c>
      <c r="G461" s="2" t="s">
        <v>2141</v>
      </c>
    </row>
    <row r="462">
      <c r="A462" s="1" t="s">
        <v>2142</v>
      </c>
      <c r="B462" s="1" t="s">
        <v>2143</v>
      </c>
      <c r="C462" s="1" t="s">
        <v>2144</v>
      </c>
      <c r="D462" s="2" t="s">
        <v>2145</v>
      </c>
      <c r="E462" t="str">
        <f>IMAGE("http://ift.tt/1AP7F7B",1)</f>
        <v/>
      </c>
      <c r="F462" s="1" t="s">
        <v>4</v>
      </c>
      <c r="G462" s="2" t="s">
        <v>2146</v>
      </c>
    </row>
    <row r="463">
      <c r="A463" s="1" t="s">
        <v>2147</v>
      </c>
      <c r="B463" s="1" t="s">
        <v>2148</v>
      </c>
      <c r="C463" s="1" t="s">
        <v>2149</v>
      </c>
      <c r="D463" s="2" t="s">
        <v>2150</v>
      </c>
      <c r="E463" t="str">
        <f>IMAGE("http://ift.tt/1AQeENI",1)</f>
        <v/>
      </c>
      <c r="F463" s="1" t="s">
        <v>4</v>
      </c>
      <c r="G463" s="2" t="s">
        <v>2151</v>
      </c>
    </row>
    <row r="464">
      <c r="A464" s="1" t="s">
        <v>2147</v>
      </c>
      <c r="B464" s="1" t="s">
        <v>2148</v>
      </c>
      <c r="C464" s="1" t="s">
        <v>2152</v>
      </c>
      <c r="D464" s="2" t="s">
        <v>2153</v>
      </c>
      <c r="E464" t="str">
        <f>IMAGE("http://ift.tt/1DL4tKh",1)</f>
        <v/>
      </c>
      <c r="F464" s="1" t="s">
        <v>4</v>
      </c>
      <c r="G464" s="2" t="s">
        <v>2154</v>
      </c>
    </row>
    <row r="465">
      <c r="A465" s="1" t="s">
        <v>2155</v>
      </c>
      <c r="B465" s="1" t="s">
        <v>2156</v>
      </c>
      <c r="C465" s="1" t="s">
        <v>2157</v>
      </c>
      <c r="D465" s="2" t="s">
        <v>2158</v>
      </c>
      <c r="E465" t="str">
        <f>IMAGE("http://ift.tt/1zSP3zM",1)</f>
        <v/>
      </c>
      <c r="F465" s="1" t="s">
        <v>4</v>
      </c>
      <c r="G465" s="2" t="s">
        <v>2159</v>
      </c>
    </row>
    <row r="466">
      <c r="A466" s="1" t="s">
        <v>2160</v>
      </c>
      <c r="B466" s="1" t="s">
        <v>2161</v>
      </c>
      <c r="C466" s="1" t="s">
        <v>2162</v>
      </c>
      <c r="D466" s="2" t="s">
        <v>2163</v>
      </c>
      <c r="E466" t="str">
        <f>IMAGE("http://ift.tt/1Ea62nC",1)</f>
        <v/>
      </c>
      <c r="F466" s="1" t="s">
        <v>4</v>
      </c>
      <c r="G466" s="2" t="s">
        <v>2164</v>
      </c>
    </row>
    <row r="467">
      <c r="A467" s="1" t="s">
        <v>2165</v>
      </c>
      <c r="B467" s="1" t="s">
        <v>1131</v>
      </c>
      <c r="C467" s="1" t="s">
        <v>2166</v>
      </c>
      <c r="D467" s="2" t="s">
        <v>2167</v>
      </c>
      <c r="E467" t="str">
        <f>IMAGE("http://ift.tt/1Ea65zK",1)</f>
        <v/>
      </c>
      <c r="F467" s="1" t="s">
        <v>4</v>
      </c>
      <c r="G467" s="2" t="s">
        <v>2168</v>
      </c>
    </row>
    <row r="468">
      <c r="A468" s="1" t="s">
        <v>2169</v>
      </c>
      <c r="B468" s="1" t="s">
        <v>2170</v>
      </c>
      <c r="C468" s="1" t="s">
        <v>2171</v>
      </c>
      <c r="D468" s="1" t="s">
        <v>2172</v>
      </c>
      <c r="E468" t="str">
        <f>IMAGE("http://ift.tt/eA8V8J",1)</f>
        <v/>
      </c>
      <c r="F468" s="1" t="s">
        <v>4</v>
      </c>
      <c r="G468" s="2" t="s">
        <v>2173</v>
      </c>
    </row>
    <row r="469">
      <c r="A469" s="1" t="s">
        <v>2174</v>
      </c>
      <c r="B469" s="1" t="s">
        <v>1206</v>
      </c>
      <c r="C469" s="1" t="s">
        <v>2175</v>
      </c>
      <c r="D469" s="2" t="s">
        <v>2176</v>
      </c>
      <c r="E469" t="str">
        <f>IMAGE("http://ift.tt/1FjTr1x",1)</f>
        <v/>
      </c>
      <c r="F469" s="1" t="s">
        <v>4</v>
      </c>
      <c r="G469" s="2" t="s">
        <v>2177</v>
      </c>
    </row>
    <row r="470">
      <c r="A470" s="1" t="s">
        <v>2178</v>
      </c>
      <c r="B470" s="1" t="s">
        <v>845</v>
      </c>
      <c r="C470" s="1" t="s">
        <v>2179</v>
      </c>
      <c r="D470" s="2" t="s">
        <v>2180</v>
      </c>
      <c r="E470" t="str">
        <f>IMAGE("http://ift.tt/eA8V8J",1)</f>
        <v/>
      </c>
      <c r="F470" s="1" t="s">
        <v>4</v>
      </c>
      <c r="G470" s="2" t="s">
        <v>2181</v>
      </c>
    </row>
    <row r="471">
      <c r="A471" s="1" t="s">
        <v>2178</v>
      </c>
      <c r="B471" s="1" t="s">
        <v>2182</v>
      </c>
      <c r="C471" s="1" t="s">
        <v>2183</v>
      </c>
      <c r="D471" s="2" t="s">
        <v>2184</v>
      </c>
      <c r="E471" t="str">
        <f>IMAGE("http://ift.tt/15TmrhC",1)</f>
        <v/>
      </c>
      <c r="F471" s="1" t="s">
        <v>4</v>
      </c>
      <c r="G471" s="2" t="s">
        <v>2185</v>
      </c>
    </row>
    <row r="472">
      <c r="A472" s="1" t="s">
        <v>2186</v>
      </c>
      <c r="B472" s="1" t="s">
        <v>2187</v>
      </c>
      <c r="C472" s="1" t="s">
        <v>2188</v>
      </c>
      <c r="D472" s="2" t="s">
        <v>2189</v>
      </c>
      <c r="E472" t="str">
        <f>IMAGE("http://ift.tt/1Ea6aDB",1)</f>
        <v/>
      </c>
      <c r="F472" s="1" t="s">
        <v>4</v>
      </c>
      <c r="G472" s="2" t="s">
        <v>2190</v>
      </c>
    </row>
    <row r="473">
      <c r="A473" s="1" t="s">
        <v>2191</v>
      </c>
      <c r="B473" s="1" t="s">
        <v>2192</v>
      </c>
      <c r="C473" s="1" t="s">
        <v>2193</v>
      </c>
      <c r="D473" s="1" t="s">
        <v>2194</v>
      </c>
      <c r="E473" t="str">
        <f>IMAGE("http://ift.tt/eA8V8J",1)</f>
        <v/>
      </c>
      <c r="F473" s="1" t="s">
        <v>4</v>
      </c>
      <c r="G473" s="2" t="s">
        <v>2195</v>
      </c>
    </row>
    <row r="474">
      <c r="A474" s="1" t="s">
        <v>2196</v>
      </c>
      <c r="B474" s="1" t="s">
        <v>2197</v>
      </c>
      <c r="C474" s="1" t="s">
        <v>2198</v>
      </c>
      <c r="D474" s="2" t="s">
        <v>2199</v>
      </c>
      <c r="E474" t="str">
        <f>IMAGE("http://ift.tt/1zAFGDR",1)</f>
        <v/>
      </c>
      <c r="F474" s="1" t="s">
        <v>4</v>
      </c>
      <c r="G474" s="2" t="s">
        <v>2200</v>
      </c>
    </row>
    <row r="475">
      <c r="A475" s="1" t="s">
        <v>2142</v>
      </c>
      <c r="B475" s="1" t="s">
        <v>2201</v>
      </c>
      <c r="C475" s="1" t="s">
        <v>2202</v>
      </c>
      <c r="D475" s="1" t="s">
        <v>2203</v>
      </c>
      <c r="E475" t="str">
        <f t="shared" ref="E475:E477" si="57">IMAGE("http://ift.tt/eA8V8J",1)</f>
        <v/>
      </c>
      <c r="F475" s="1" t="s">
        <v>4</v>
      </c>
      <c r="G475" s="2" t="s">
        <v>2204</v>
      </c>
    </row>
    <row r="476">
      <c r="A476" s="1" t="s">
        <v>2205</v>
      </c>
      <c r="B476" s="1" t="s">
        <v>2206</v>
      </c>
      <c r="C476" s="1" t="s">
        <v>2207</v>
      </c>
      <c r="D476" s="1" t="s">
        <v>2208</v>
      </c>
      <c r="E476" t="str">
        <f t="shared" si="57"/>
        <v/>
      </c>
      <c r="F476" s="1" t="s">
        <v>4</v>
      </c>
      <c r="G476" s="2" t="s">
        <v>2209</v>
      </c>
    </row>
    <row r="477">
      <c r="A477" s="1" t="s">
        <v>2210</v>
      </c>
      <c r="B477" s="1" t="s">
        <v>2211</v>
      </c>
      <c r="C477" s="1" t="s">
        <v>2212</v>
      </c>
      <c r="D477" s="1" t="s">
        <v>2213</v>
      </c>
      <c r="E477" t="str">
        <f t="shared" si="57"/>
        <v/>
      </c>
      <c r="F477" s="1" t="s">
        <v>4</v>
      </c>
      <c r="G477" s="2" t="s">
        <v>2214</v>
      </c>
    </row>
    <row r="478">
      <c r="A478" s="1" t="s">
        <v>2215</v>
      </c>
      <c r="B478" s="1" t="s">
        <v>2216</v>
      </c>
      <c r="C478" s="1" t="s">
        <v>2217</v>
      </c>
      <c r="D478" s="2" t="s">
        <v>2218</v>
      </c>
      <c r="E478" t="str">
        <f>IMAGE("http://ift.tt/1zSTniv",1)</f>
        <v/>
      </c>
      <c r="F478" s="1" t="s">
        <v>4</v>
      </c>
      <c r="G478" s="2" t="s">
        <v>2219</v>
      </c>
    </row>
    <row r="479">
      <c r="A479" s="1" t="s">
        <v>2220</v>
      </c>
      <c r="B479" s="1" t="s">
        <v>2221</v>
      </c>
      <c r="C479" s="1" t="s">
        <v>2222</v>
      </c>
      <c r="D479" s="2" t="s">
        <v>2223</v>
      </c>
      <c r="E479" t="str">
        <f>IMAGE("http://ift.tt/1zSTnPu",1)</f>
        <v/>
      </c>
      <c r="F479" s="1" t="s">
        <v>4</v>
      </c>
      <c r="G479" s="2" t="s">
        <v>2224</v>
      </c>
    </row>
    <row r="480">
      <c r="A480" s="1" t="s">
        <v>2225</v>
      </c>
      <c r="B480" s="1" t="s">
        <v>2226</v>
      </c>
      <c r="C480" s="1" t="s">
        <v>2227</v>
      </c>
      <c r="D480" s="1" t="s">
        <v>2228</v>
      </c>
      <c r="E480" t="str">
        <f t="shared" ref="E480:E481" si="58">IMAGE("http://ift.tt/eA8V8J",1)</f>
        <v/>
      </c>
      <c r="F480" s="1" t="s">
        <v>4</v>
      </c>
      <c r="G480" s="2" t="s">
        <v>2229</v>
      </c>
    </row>
    <row r="481">
      <c r="A481" s="1" t="s">
        <v>2230</v>
      </c>
      <c r="B481" s="1" t="s">
        <v>2231</v>
      </c>
      <c r="C481" s="1" t="s">
        <v>2232</v>
      </c>
      <c r="D481" s="2" t="s">
        <v>2233</v>
      </c>
      <c r="E481" t="str">
        <f t="shared" si="58"/>
        <v/>
      </c>
      <c r="F481" s="1" t="s">
        <v>4</v>
      </c>
      <c r="G481" s="2" t="s">
        <v>2234</v>
      </c>
    </row>
    <row r="482">
      <c r="A482" s="1" t="s">
        <v>2235</v>
      </c>
      <c r="B482" s="1" t="s">
        <v>2236</v>
      </c>
      <c r="C482" s="1" t="s">
        <v>2237</v>
      </c>
      <c r="D482" s="2" t="s">
        <v>2238</v>
      </c>
      <c r="E482" t="str">
        <f>IMAGE("http://ift.tt/1K9lWCf",1)</f>
        <v/>
      </c>
      <c r="F482" s="1" t="s">
        <v>4</v>
      </c>
      <c r="G482" s="2" t="s">
        <v>2239</v>
      </c>
    </row>
    <row r="483">
      <c r="A483" s="1" t="s">
        <v>2235</v>
      </c>
      <c r="B483" s="1" t="s">
        <v>2240</v>
      </c>
      <c r="C483" s="1" t="s">
        <v>2241</v>
      </c>
      <c r="D483" s="1" t="s">
        <v>2242</v>
      </c>
      <c r="E483" t="str">
        <f>IMAGE("http://ift.tt/eA8V8J",1)</f>
        <v/>
      </c>
      <c r="F483" s="1" t="s">
        <v>4</v>
      </c>
      <c r="G483" s="2" t="s">
        <v>2243</v>
      </c>
    </row>
    <row r="484">
      <c r="A484" s="1" t="s">
        <v>2244</v>
      </c>
      <c r="B484" s="1" t="s">
        <v>2245</v>
      </c>
      <c r="C484" s="1" t="s">
        <v>2246</v>
      </c>
      <c r="D484" s="2" t="s">
        <v>2247</v>
      </c>
      <c r="E484" t="str">
        <f>IMAGE("http://ift.tt/1DxHhMV",1)</f>
        <v/>
      </c>
      <c r="F484" s="1" t="s">
        <v>4</v>
      </c>
      <c r="G484" s="2" t="s">
        <v>2248</v>
      </c>
    </row>
    <row r="485">
      <c r="A485" s="1" t="s">
        <v>2249</v>
      </c>
      <c r="B485" s="1" t="s">
        <v>2250</v>
      </c>
      <c r="C485" s="1" t="s">
        <v>2251</v>
      </c>
      <c r="D485" s="2" t="s">
        <v>2252</v>
      </c>
      <c r="E485" t="str">
        <f>IMAGE("http://ift.tt/1voT1xP",1)</f>
        <v/>
      </c>
      <c r="F485" s="1" t="s">
        <v>4</v>
      </c>
      <c r="G485" s="2" t="s">
        <v>2253</v>
      </c>
    </row>
    <row r="486">
      <c r="A486" s="1" t="s">
        <v>2254</v>
      </c>
      <c r="B486" s="1" t="s">
        <v>2255</v>
      </c>
      <c r="C486" s="1" t="s">
        <v>2256</v>
      </c>
      <c r="D486" s="2" t="s">
        <v>2257</v>
      </c>
      <c r="E486" t="str">
        <f>IMAGE("http://ift.tt/1u0cCqu",1)</f>
        <v/>
      </c>
      <c r="F486" s="1" t="s">
        <v>4</v>
      </c>
      <c r="G486" s="2" t="s">
        <v>2258</v>
      </c>
    </row>
    <row r="487">
      <c r="A487" s="1" t="s">
        <v>2259</v>
      </c>
      <c r="B487" s="1" t="s">
        <v>2260</v>
      </c>
      <c r="C487" s="1" t="s">
        <v>2261</v>
      </c>
      <c r="D487" s="1" t="s">
        <v>2262</v>
      </c>
      <c r="E487" t="str">
        <f t="shared" ref="E487:E488" si="59">IMAGE("http://ift.tt/eA8V8J",1)</f>
        <v/>
      </c>
      <c r="F487" s="1" t="s">
        <v>4</v>
      </c>
      <c r="G487" s="2" t="s">
        <v>2263</v>
      </c>
    </row>
    <row r="488">
      <c r="A488" s="1" t="s">
        <v>2264</v>
      </c>
      <c r="B488" s="1" t="s">
        <v>2265</v>
      </c>
      <c r="C488" s="1" t="s">
        <v>2266</v>
      </c>
      <c r="D488" s="1" t="s">
        <v>2267</v>
      </c>
      <c r="E488" t="str">
        <f t="shared" si="59"/>
        <v/>
      </c>
      <c r="F488" s="1" t="s">
        <v>4</v>
      </c>
      <c r="G488" s="2" t="s">
        <v>2268</v>
      </c>
    </row>
    <row r="489">
      <c r="A489" s="1" t="s">
        <v>2269</v>
      </c>
      <c r="B489" s="1" t="s">
        <v>2270</v>
      </c>
      <c r="C489" s="1" t="s">
        <v>2271</v>
      </c>
      <c r="D489" s="2" t="s">
        <v>2272</v>
      </c>
      <c r="E489" t="str">
        <f>IMAGE("http://ift.tt/1zAWudV",1)</f>
        <v/>
      </c>
      <c r="F489" s="1" t="s">
        <v>4</v>
      </c>
      <c r="G489" s="2" t="s">
        <v>2273</v>
      </c>
    </row>
    <row r="490">
      <c r="A490" s="1" t="s">
        <v>2274</v>
      </c>
      <c r="B490" s="1" t="s">
        <v>2275</v>
      </c>
      <c r="C490" s="1" t="s">
        <v>2276</v>
      </c>
      <c r="D490" s="1" t="s">
        <v>2277</v>
      </c>
      <c r="E490" t="str">
        <f t="shared" ref="E490:E491" si="60">IMAGE("http://ift.tt/eA8V8J",1)</f>
        <v/>
      </c>
      <c r="F490" s="1" t="s">
        <v>4</v>
      </c>
      <c r="G490" s="2" t="s">
        <v>2278</v>
      </c>
    </row>
    <row r="491">
      <c r="A491" s="1" t="s">
        <v>2279</v>
      </c>
      <c r="B491" s="1" t="s">
        <v>2280</v>
      </c>
      <c r="C491" s="1" t="s">
        <v>2281</v>
      </c>
      <c r="D491" s="1" t="s">
        <v>2282</v>
      </c>
      <c r="E491" t="str">
        <f t="shared" si="60"/>
        <v/>
      </c>
      <c r="F491" s="1" t="s">
        <v>4</v>
      </c>
      <c r="G491" s="2" t="s">
        <v>2283</v>
      </c>
    </row>
    <row r="492">
      <c r="A492" s="1" t="s">
        <v>2279</v>
      </c>
      <c r="B492" s="1" t="s">
        <v>2284</v>
      </c>
      <c r="C492" s="1" t="s">
        <v>2285</v>
      </c>
      <c r="D492" s="2" t="s">
        <v>2286</v>
      </c>
      <c r="E492" t="str">
        <f>IMAGE("http://ift.tt/1FLtPax",1)</f>
        <v/>
      </c>
      <c r="F492" s="1" t="s">
        <v>4</v>
      </c>
      <c r="G492" s="2" t="s">
        <v>2287</v>
      </c>
    </row>
    <row r="493">
      <c r="A493" s="1" t="s">
        <v>2288</v>
      </c>
      <c r="B493" s="1" t="s">
        <v>2289</v>
      </c>
      <c r="C493" s="1" t="s">
        <v>2290</v>
      </c>
      <c r="D493" s="2" t="s">
        <v>2291</v>
      </c>
      <c r="E493" t="str">
        <f>IMAGE("http://ift.tt/1GcAE8M",1)</f>
        <v/>
      </c>
      <c r="F493" s="1" t="s">
        <v>4</v>
      </c>
      <c r="G493" s="2" t="s">
        <v>2292</v>
      </c>
    </row>
    <row r="494">
      <c r="A494" s="1" t="s">
        <v>2293</v>
      </c>
      <c r="B494" s="1" t="s">
        <v>2294</v>
      </c>
      <c r="C494" s="1" t="s">
        <v>2295</v>
      </c>
      <c r="D494" s="2" t="s">
        <v>2296</v>
      </c>
      <c r="E494" t="str">
        <f>IMAGE("http://ift.tt/1GcAEWn",1)</f>
        <v/>
      </c>
      <c r="F494" s="1" t="s">
        <v>4</v>
      </c>
      <c r="G494" s="2" t="s">
        <v>2297</v>
      </c>
    </row>
    <row r="495">
      <c r="A495" s="1" t="s">
        <v>2298</v>
      </c>
      <c r="B495" s="1" t="s">
        <v>2299</v>
      </c>
      <c r="C495" s="1" t="s">
        <v>2300</v>
      </c>
      <c r="D495" s="1" t="s">
        <v>2301</v>
      </c>
      <c r="E495" t="str">
        <f t="shared" ref="E495:E496" si="61">IMAGE("http://ift.tt/eA8V8J",1)</f>
        <v/>
      </c>
      <c r="F495" s="1" t="s">
        <v>4</v>
      </c>
      <c r="G495" s="2" t="s">
        <v>2302</v>
      </c>
    </row>
    <row r="496">
      <c r="A496" s="1" t="s">
        <v>2303</v>
      </c>
      <c r="B496" s="1" t="s">
        <v>2304</v>
      </c>
      <c r="C496" s="1" t="s">
        <v>2305</v>
      </c>
      <c r="D496" s="1" t="s">
        <v>2306</v>
      </c>
      <c r="E496" t="str">
        <f t="shared" si="61"/>
        <v/>
      </c>
      <c r="F496" s="1" t="s">
        <v>4</v>
      </c>
      <c r="G496" s="2" t="s">
        <v>2307</v>
      </c>
    </row>
    <row r="497">
      <c r="A497" s="1" t="s">
        <v>2308</v>
      </c>
      <c r="B497" s="1" t="s">
        <v>2309</v>
      </c>
      <c r="C497" s="1" t="s">
        <v>2310</v>
      </c>
      <c r="D497" s="2" t="s">
        <v>2311</v>
      </c>
      <c r="E497" t="str">
        <f>IMAGE("http://ift.tt/1DxYqpI",1)</f>
        <v/>
      </c>
      <c r="F497" s="1" t="s">
        <v>4</v>
      </c>
      <c r="G497" s="2" t="s">
        <v>2312</v>
      </c>
    </row>
    <row r="498">
      <c r="A498" s="1" t="s">
        <v>2308</v>
      </c>
      <c r="B498" s="1" t="s">
        <v>2313</v>
      </c>
      <c r="C498" s="1" t="s">
        <v>2314</v>
      </c>
      <c r="D498" s="1" t="s">
        <v>2315</v>
      </c>
      <c r="E498" t="str">
        <f t="shared" ref="E498:E499" si="62">IMAGE("http://ift.tt/eA8V8J",1)</f>
        <v/>
      </c>
      <c r="F498" s="1" t="s">
        <v>4</v>
      </c>
      <c r="G498" s="2" t="s">
        <v>2316</v>
      </c>
    </row>
    <row r="499">
      <c r="A499" s="1" t="s">
        <v>2317</v>
      </c>
      <c r="B499" s="1" t="s">
        <v>2318</v>
      </c>
      <c r="C499" s="1" t="s">
        <v>2319</v>
      </c>
      <c r="D499" s="1" t="s">
        <v>2320</v>
      </c>
      <c r="E499" t="str">
        <f t="shared" si="62"/>
        <v/>
      </c>
      <c r="F499" s="1" t="s">
        <v>4</v>
      </c>
      <c r="G499" s="2" t="s">
        <v>2321</v>
      </c>
    </row>
    <row r="500">
      <c r="A500" s="1" t="s">
        <v>2322</v>
      </c>
      <c r="B500" s="1" t="s">
        <v>2323</v>
      </c>
      <c r="C500" s="1" t="s">
        <v>2324</v>
      </c>
      <c r="D500" s="2" t="s">
        <v>2325</v>
      </c>
      <c r="E500" t="str">
        <f>IMAGE("http://ift.tt/1AcrEMH",1)</f>
        <v/>
      </c>
      <c r="F500" s="1" t="s">
        <v>4</v>
      </c>
      <c r="G500" s="2" t="s">
        <v>2326</v>
      </c>
    </row>
    <row r="501">
      <c r="A501" s="1" t="s">
        <v>2327</v>
      </c>
      <c r="B501" s="1" t="s">
        <v>2328</v>
      </c>
      <c r="C501" s="1" t="s">
        <v>2329</v>
      </c>
      <c r="D501" s="2" t="s">
        <v>2330</v>
      </c>
      <c r="E501" t="str">
        <f>IMAGE("http://ift.tt/17LbJdA",1)</f>
        <v/>
      </c>
      <c r="F501" s="1" t="s">
        <v>4</v>
      </c>
      <c r="G501" s="2" t="s">
        <v>2331</v>
      </c>
    </row>
    <row r="502">
      <c r="A502" s="1" t="s">
        <v>2332</v>
      </c>
      <c r="B502" s="1" t="s">
        <v>2333</v>
      </c>
      <c r="C502" s="1" t="s">
        <v>2334</v>
      </c>
      <c r="D502" s="1" t="s">
        <v>2335</v>
      </c>
      <c r="E502" t="str">
        <f t="shared" ref="E502:E507" si="63">IMAGE("http://ift.tt/eA8V8J",1)</f>
        <v/>
      </c>
      <c r="F502" s="1" t="s">
        <v>4</v>
      </c>
      <c r="G502" s="2" t="s">
        <v>2336</v>
      </c>
    </row>
    <row r="503">
      <c r="A503" s="1" t="s">
        <v>2337</v>
      </c>
      <c r="B503" s="1" t="s">
        <v>2338</v>
      </c>
      <c r="C503" s="1" t="s">
        <v>2339</v>
      </c>
      <c r="D503" s="1" t="s">
        <v>2340</v>
      </c>
      <c r="E503" t="str">
        <f t="shared" si="63"/>
        <v/>
      </c>
      <c r="F503" s="1" t="s">
        <v>4</v>
      </c>
      <c r="G503" s="2" t="s">
        <v>2341</v>
      </c>
    </row>
    <row r="504">
      <c r="A504" s="1" t="s">
        <v>2342</v>
      </c>
      <c r="B504" s="1" t="s">
        <v>12</v>
      </c>
      <c r="C504" s="1" t="s">
        <v>2343</v>
      </c>
      <c r="D504" s="1" t="s">
        <v>2344</v>
      </c>
      <c r="E504" t="str">
        <f t="shared" si="63"/>
        <v/>
      </c>
      <c r="F504" s="1" t="s">
        <v>4</v>
      </c>
      <c r="G504" s="2" t="s">
        <v>2345</v>
      </c>
    </row>
    <row r="505">
      <c r="A505" s="1" t="s">
        <v>2342</v>
      </c>
      <c r="B505" s="1" t="s">
        <v>2346</v>
      </c>
      <c r="C505" s="1" t="s">
        <v>2347</v>
      </c>
      <c r="D505" s="1" t="s">
        <v>2348</v>
      </c>
      <c r="E505" t="str">
        <f t="shared" si="63"/>
        <v/>
      </c>
      <c r="F505" s="1" t="s">
        <v>4</v>
      </c>
      <c r="G505" s="2" t="s">
        <v>2349</v>
      </c>
    </row>
    <row r="506">
      <c r="A506" s="1" t="s">
        <v>2350</v>
      </c>
      <c r="B506" s="1" t="s">
        <v>2351</v>
      </c>
      <c r="C506" s="1" t="s">
        <v>2352</v>
      </c>
      <c r="D506" s="1" t="s">
        <v>2353</v>
      </c>
      <c r="E506" t="str">
        <f t="shared" si="63"/>
        <v/>
      </c>
      <c r="F506" s="1" t="s">
        <v>4</v>
      </c>
      <c r="G506" s="2" t="s">
        <v>2354</v>
      </c>
    </row>
    <row r="507">
      <c r="A507" s="1" t="s">
        <v>2355</v>
      </c>
      <c r="B507" s="1" t="s">
        <v>2356</v>
      </c>
      <c r="C507" s="1" t="s">
        <v>2357</v>
      </c>
      <c r="D507" s="2" t="s">
        <v>2358</v>
      </c>
      <c r="E507" t="str">
        <f t="shared" si="63"/>
        <v/>
      </c>
      <c r="F507" s="1" t="s">
        <v>4</v>
      </c>
      <c r="G507" s="2" t="s">
        <v>2359</v>
      </c>
    </row>
    <row r="508">
      <c r="A508" s="1" t="s">
        <v>2360</v>
      </c>
      <c r="B508" s="1" t="s">
        <v>12</v>
      </c>
      <c r="C508" s="1" t="s">
        <v>2361</v>
      </c>
      <c r="D508" s="2" t="s">
        <v>2362</v>
      </c>
      <c r="E508" t="str">
        <f>IMAGE("http://ift.tt/1EaW57Y",1)</f>
        <v/>
      </c>
      <c r="F508" s="1" t="s">
        <v>4</v>
      </c>
      <c r="G508" s="2" t="s">
        <v>2363</v>
      </c>
    </row>
    <row r="509">
      <c r="A509" s="1" t="s">
        <v>2364</v>
      </c>
      <c r="B509" s="1" t="s">
        <v>1206</v>
      </c>
      <c r="C509" s="1" t="s">
        <v>2365</v>
      </c>
      <c r="D509" s="2" t="s">
        <v>2366</v>
      </c>
      <c r="E509" t="str">
        <f>IMAGE("http://ift.tt/1vUMktk",1)</f>
        <v/>
      </c>
      <c r="F509" s="1" t="s">
        <v>4</v>
      </c>
      <c r="G509" s="2" t="s">
        <v>2367</v>
      </c>
    </row>
    <row r="510">
      <c r="A510" s="1" t="s">
        <v>2368</v>
      </c>
      <c r="B510" s="1" t="s">
        <v>2369</v>
      </c>
      <c r="C510" s="1" t="s">
        <v>2370</v>
      </c>
      <c r="D510" s="2" t="s">
        <v>2371</v>
      </c>
      <c r="E510" t="str">
        <f>IMAGE("http://ift.tt/1A2IFdY",1)</f>
        <v/>
      </c>
      <c r="F510" s="1" t="s">
        <v>4</v>
      </c>
      <c r="G510" s="2" t="s">
        <v>2372</v>
      </c>
    </row>
    <row r="511">
      <c r="A511" s="1" t="s">
        <v>2373</v>
      </c>
      <c r="B511" s="1" t="s">
        <v>2374</v>
      </c>
      <c r="C511" s="1" t="s">
        <v>2375</v>
      </c>
      <c r="D511" s="1" t="s">
        <v>2376</v>
      </c>
      <c r="E511" t="str">
        <f>IMAGE("http://ift.tt/eA8V8J",1)</f>
        <v/>
      </c>
      <c r="F511" s="1" t="s">
        <v>4</v>
      </c>
      <c r="G511" s="2" t="s">
        <v>2377</v>
      </c>
    </row>
    <row r="512">
      <c r="A512" s="1" t="s">
        <v>2378</v>
      </c>
      <c r="B512" s="1" t="s">
        <v>2379</v>
      </c>
      <c r="C512" s="1" t="s">
        <v>2380</v>
      </c>
      <c r="D512" s="2" t="s">
        <v>2381</v>
      </c>
      <c r="E512" t="str">
        <f>IMAGE("http://ift.tt/1DLGV7S",1)</f>
        <v/>
      </c>
      <c r="F512" s="1" t="s">
        <v>4</v>
      </c>
      <c r="G512" s="2" t="s">
        <v>2382</v>
      </c>
    </row>
    <row r="513">
      <c r="A513" s="1" t="s">
        <v>2383</v>
      </c>
      <c r="B513" s="1" t="s">
        <v>395</v>
      </c>
      <c r="C513" s="1" t="s">
        <v>2384</v>
      </c>
      <c r="D513" s="2" t="s">
        <v>2385</v>
      </c>
      <c r="E513" t="str">
        <f>IMAGE("http://ift.tt/1DLGVF6",1)</f>
        <v/>
      </c>
      <c r="F513" s="1" t="s">
        <v>4</v>
      </c>
      <c r="G513" s="2" t="s">
        <v>2386</v>
      </c>
    </row>
    <row r="514">
      <c r="A514" s="1" t="s">
        <v>2383</v>
      </c>
      <c r="B514" s="1" t="s">
        <v>2387</v>
      </c>
      <c r="C514" s="1" t="s">
        <v>2388</v>
      </c>
      <c r="D514" s="1" t="s">
        <v>2389</v>
      </c>
      <c r="E514" t="str">
        <f>IMAGE("http://ift.tt/eA8V8J",1)</f>
        <v/>
      </c>
      <c r="F514" s="1" t="s">
        <v>4</v>
      </c>
      <c r="G514" s="2" t="s">
        <v>2390</v>
      </c>
    </row>
    <row r="515">
      <c r="A515" s="1" t="s">
        <v>2391</v>
      </c>
      <c r="B515" s="1" t="s">
        <v>1191</v>
      </c>
      <c r="C515" s="1" t="s">
        <v>2392</v>
      </c>
      <c r="D515" s="2" t="s">
        <v>2393</v>
      </c>
      <c r="E515" t="str">
        <f>IMAGE("http://ift.tt/1vD8JuO",1)</f>
        <v/>
      </c>
      <c r="F515" s="1" t="s">
        <v>4</v>
      </c>
      <c r="G515" s="2" t="s">
        <v>2394</v>
      </c>
    </row>
    <row r="516">
      <c r="A516" s="1" t="s">
        <v>2395</v>
      </c>
      <c r="B516" s="1" t="s">
        <v>395</v>
      </c>
      <c r="C516" s="1" t="s">
        <v>2396</v>
      </c>
      <c r="D516" s="2" t="s">
        <v>2397</v>
      </c>
      <c r="E516" t="str">
        <f>IMAGE("http://ift.tt/1wF4jEN",1)</f>
        <v/>
      </c>
      <c r="F516" s="1" t="s">
        <v>4</v>
      </c>
      <c r="G516" s="2" t="s">
        <v>2398</v>
      </c>
    </row>
    <row r="517">
      <c r="A517" s="1" t="s">
        <v>2399</v>
      </c>
      <c r="B517" s="1" t="s">
        <v>355</v>
      </c>
      <c r="C517" s="1" t="s">
        <v>2400</v>
      </c>
      <c r="D517" s="2" t="s">
        <v>2401</v>
      </c>
      <c r="E517" t="str">
        <f>IMAGE("http://ift.tt/1wM3kNv",1)</f>
        <v/>
      </c>
      <c r="F517" s="1" t="s">
        <v>4</v>
      </c>
      <c r="G517" s="2" t="s">
        <v>2402</v>
      </c>
    </row>
    <row r="518">
      <c r="A518" s="1" t="s">
        <v>2403</v>
      </c>
      <c r="B518" s="1" t="s">
        <v>962</v>
      </c>
      <c r="C518" s="1" t="s">
        <v>2404</v>
      </c>
      <c r="D518" s="2" t="s">
        <v>2405</v>
      </c>
      <c r="E518" t="str">
        <f>IMAGE("http://ift.tt/1AR8VqN",1)</f>
        <v/>
      </c>
      <c r="F518" s="1" t="s">
        <v>4</v>
      </c>
      <c r="G518" s="2" t="s">
        <v>2406</v>
      </c>
    </row>
    <row r="519">
      <c r="A519" s="1" t="s">
        <v>2360</v>
      </c>
      <c r="B519" s="1" t="s">
        <v>12</v>
      </c>
      <c r="C519" s="1" t="s">
        <v>2361</v>
      </c>
      <c r="D519" s="2" t="s">
        <v>2362</v>
      </c>
      <c r="E519" t="str">
        <f>IMAGE("http://ift.tt/1EaW57Y",1)</f>
        <v/>
      </c>
      <c r="F519" s="1" t="s">
        <v>4</v>
      </c>
      <c r="G519" s="2" t="s">
        <v>2363</v>
      </c>
    </row>
    <row r="520">
      <c r="A520" s="1" t="s">
        <v>2364</v>
      </c>
      <c r="B520" s="1" t="s">
        <v>1206</v>
      </c>
      <c r="C520" s="1" t="s">
        <v>2365</v>
      </c>
      <c r="D520" s="2" t="s">
        <v>2366</v>
      </c>
      <c r="E520" t="str">
        <f>IMAGE("http://ift.tt/1vUMktk",1)</f>
        <v/>
      </c>
      <c r="F520" s="1" t="s">
        <v>4</v>
      </c>
      <c r="G520" s="2" t="s">
        <v>2367</v>
      </c>
    </row>
    <row r="521">
      <c r="A521" s="1" t="s">
        <v>2368</v>
      </c>
      <c r="B521" s="1" t="s">
        <v>2369</v>
      </c>
      <c r="C521" s="1" t="s">
        <v>2370</v>
      </c>
      <c r="D521" s="2" t="s">
        <v>2371</v>
      </c>
      <c r="E521" t="str">
        <f>IMAGE("http://ift.tt/1A2IFdY",1)</f>
        <v/>
      </c>
      <c r="F521" s="1" t="s">
        <v>4</v>
      </c>
      <c r="G521" s="2" t="s">
        <v>2372</v>
      </c>
    </row>
    <row r="522">
      <c r="A522" s="1" t="s">
        <v>2373</v>
      </c>
      <c r="B522" s="1" t="s">
        <v>2374</v>
      </c>
      <c r="C522" s="1" t="s">
        <v>2375</v>
      </c>
      <c r="D522" s="1" t="s">
        <v>2376</v>
      </c>
      <c r="E522" t="str">
        <f t="shared" ref="E522:E523" si="64">IMAGE("http://ift.tt/eA8V8J",1)</f>
        <v/>
      </c>
      <c r="F522" s="1" t="s">
        <v>4</v>
      </c>
      <c r="G522" s="2" t="s">
        <v>2377</v>
      </c>
    </row>
    <row r="523">
      <c r="A523" s="1" t="s">
        <v>2407</v>
      </c>
      <c r="B523" s="1" t="s">
        <v>2226</v>
      </c>
      <c r="C523" s="1" t="s">
        <v>2408</v>
      </c>
      <c r="D523" s="1" t="s">
        <v>2409</v>
      </c>
      <c r="E523" t="str">
        <f t="shared" si="64"/>
        <v/>
      </c>
      <c r="F523" s="1" t="s">
        <v>4</v>
      </c>
      <c r="G523" s="2" t="s">
        <v>2410</v>
      </c>
    </row>
    <row r="524">
      <c r="A524" s="1" t="s">
        <v>2411</v>
      </c>
      <c r="B524" s="1" t="s">
        <v>2412</v>
      </c>
      <c r="C524" s="1" t="s">
        <v>2413</v>
      </c>
      <c r="D524" s="2" t="s">
        <v>2414</v>
      </c>
      <c r="E524" t="str">
        <f>IMAGE("http://ift.tt/1BzO240",1)</f>
        <v/>
      </c>
      <c r="F524" s="1" t="s">
        <v>4</v>
      </c>
      <c r="G524" s="2" t="s">
        <v>2415</v>
      </c>
    </row>
    <row r="525">
      <c r="A525" s="1" t="s">
        <v>2416</v>
      </c>
      <c r="B525" s="1" t="s">
        <v>2417</v>
      </c>
      <c r="C525" s="1" t="s">
        <v>2418</v>
      </c>
      <c r="D525" s="1" t="s">
        <v>2419</v>
      </c>
      <c r="E525" t="str">
        <f>IMAGE("http://ift.tt/eA8V8J",1)</f>
        <v/>
      </c>
      <c r="F525" s="1" t="s">
        <v>4</v>
      </c>
      <c r="G525" s="2" t="s">
        <v>2420</v>
      </c>
    </row>
    <row r="526">
      <c r="A526" s="1" t="s">
        <v>2416</v>
      </c>
      <c r="B526" s="1" t="s">
        <v>2421</v>
      </c>
      <c r="C526" s="1" t="s">
        <v>2422</v>
      </c>
      <c r="D526" s="2" t="s">
        <v>2423</v>
      </c>
      <c r="E526" t="str">
        <f>IMAGE("//www.redditstatic.com/icon.png",1)</f>
        <v/>
      </c>
      <c r="F526" s="1" t="s">
        <v>4</v>
      </c>
      <c r="G526" s="2" t="s">
        <v>2424</v>
      </c>
    </row>
    <row r="527">
      <c r="A527" s="1" t="s">
        <v>2425</v>
      </c>
      <c r="B527" s="1" t="s">
        <v>2426</v>
      </c>
      <c r="C527" s="1" t="s">
        <v>2427</v>
      </c>
      <c r="D527" s="2" t="s">
        <v>2428</v>
      </c>
      <c r="E527" t="str">
        <f t="shared" ref="E527:E528" si="65">IMAGE("http://ift.tt/1BzO9wE",1)</f>
        <v/>
      </c>
      <c r="F527" s="1" t="s">
        <v>4</v>
      </c>
      <c r="G527" s="2" t="s">
        <v>2429</v>
      </c>
    </row>
    <row r="528">
      <c r="A528" s="1" t="s">
        <v>2430</v>
      </c>
      <c r="B528" s="1" t="s">
        <v>12</v>
      </c>
      <c r="C528" s="1" t="s">
        <v>2431</v>
      </c>
      <c r="D528" s="2" t="s">
        <v>2432</v>
      </c>
      <c r="E528" t="str">
        <f t="shared" si="65"/>
        <v/>
      </c>
      <c r="F528" s="1" t="s">
        <v>4</v>
      </c>
      <c r="G528" s="2" t="s">
        <v>2433</v>
      </c>
    </row>
    <row r="529">
      <c r="A529" s="1" t="s">
        <v>2430</v>
      </c>
      <c r="B529" s="1" t="s">
        <v>2434</v>
      </c>
      <c r="C529" s="1" t="s">
        <v>2435</v>
      </c>
      <c r="D529" s="1" t="s">
        <v>2436</v>
      </c>
      <c r="E529" t="str">
        <f>IMAGE("http://ift.tt/eA8V8J",1)</f>
        <v/>
      </c>
      <c r="F529" s="1" t="s">
        <v>4</v>
      </c>
      <c r="G529" s="2" t="s">
        <v>2437</v>
      </c>
    </row>
    <row r="530">
      <c r="A530" s="1" t="s">
        <v>2438</v>
      </c>
      <c r="B530" s="1" t="s">
        <v>548</v>
      </c>
      <c r="C530" s="1" t="s">
        <v>2439</v>
      </c>
      <c r="D530" s="2" t="s">
        <v>2440</v>
      </c>
      <c r="E530" t="str">
        <f>IMAGE("http://ift.tt/qrjV58",1)</f>
        <v/>
      </c>
      <c r="F530" s="1" t="s">
        <v>4</v>
      </c>
      <c r="G530" s="2" t="s">
        <v>2441</v>
      </c>
    </row>
    <row r="531">
      <c r="A531" s="1" t="s">
        <v>2442</v>
      </c>
      <c r="B531" s="1" t="s">
        <v>2443</v>
      </c>
      <c r="C531" s="1" t="s">
        <v>2444</v>
      </c>
      <c r="D531" s="1" t="s">
        <v>2445</v>
      </c>
      <c r="E531" t="str">
        <f>IMAGE("http://ift.tt/eA8V8J",1)</f>
        <v/>
      </c>
      <c r="F531" s="1" t="s">
        <v>4</v>
      </c>
      <c r="G531" s="2" t="s">
        <v>2446</v>
      </c>
    </row>
    <row r="532">
      <c r="A532" s="1" t="s">
        <v>2447</v>
      </c>
      <c r="B532" s="1" t="s">
        <v>2448</v>
      </c>
      <c r="C532" s="1" t="s">
        <v>2449</v>
      </c>
      <c r="D532" s="2" t="s">
        <v>2450</v>
      </c>
      <c r="E532" t="str">
        <f>IMAGE("http://ift.tt/1DyD63u",1)</f>
        <v/>
      </c>
      <c r="F532" s="1" t="s">
        <v>4</v>
      </c>
      <c r="G532" s="2" t="s">
        <v>2451</v>
      </c>
    </row>
    <row r="533">
      <c r="A533" s="1" t="s">
        <v>2452</v>
      </c>
      <c r="B533" s="1" t="s">
        <v>2453</v>
      </c>
      <c r="C533" s="1" t="s">
        <v>2454</v>
      </c>
      <c r="D533" s="2" t="s">
        <v>2455</v>
      </c>
      <c r="E533" t="str">
        <f>IMAGE("http://ift.tt/1BzTUdL",1)</f>
        <v/>
      </c>
      <c r="F533" s="1" t="s">
        <v>4</v>
      </c>
      <c r="G533" s="2" t="s">
        <v>2456</v>
      </c>
    </row>
    <row r="534">
      <c r="A534" s="1" t="s">
        <v>2457</v>
      </c>
      <c r="B534" s="1" t="s">
        <v>2458</v>
      </c>
      <c r="C534" s="1" t="s">
        <v>2459</v>
      </c>
      <c r="D534" s="2" t="s">
        <v>2460</v>
      </c>
      <c r="E534" t="str">
        <f>IMAGE("http://ift.tt/1fBBw5u",1)</f>
        <v/>
      </c>
      <c r="F534" s="1" t="s">
        <v>4</v>
      </c>
      <c r="G534" s="2" t="s">
        <v>2461</v>
      </c>
    </row>
    <row r="535">
      <c r="A535" s="1" t="s">
        <v>2462</v>
      </c>
      <c r="B535" s="1" t="s">
        <v>336</v>
      </c>
      <c r="C535" s="1" t="s">
        <v>2463</v>
      </c>
      <c r="D535" s="2" t="s">
        <v>2464</v>
      </c>
      <c r="E535" t="str">
        <f>IMAGE("http://ift.tt/1N9PXkt",1)</f>
        <v/>
      </c>
      <c r="F535" s="1" t="s">
        <v>4</v>
      </c>
      <c r="G535" s="2" t="s">
        <v>2465</v>
      </c>
    </row>
    <row r="536">
      <c r="A536" s="1" t="s">
        <v>2466</v>
      </c>
      <c r="B536" s="1" t="s">
        <v>2280</v>
      </c>
      <c r="C536" s="1" t="s">
        <v>2467</v>
      </c>
      <c r="D536" s="1" t="s">
        <v>2468</v>
      </c>
      <c r="E536" t="str">
        <f>IMAGE("http://ift.tt/eA8V8J",1)</f>
        <v/>
      </c>
      <c r="F536" s="1" t="s">
        <v>4</v>
      </c>
      <c r="G536" s="2" t="s">
        <v>2469</v>
      </c>
    </row>
    <row r="537">
      <c r="A537" s="1" t="s">
        <v>2470</v>
      </c>
      <c r="B537" s="1" t="s">
        <v>2471</v>
      </c>
      <c r="C537" s="1" t="s">
        <v>2472</v>
      </c>
      <c r="D537" s="2" t="s">
        <v>2473</v>
      </c>
      <c r="E537" t="str">
        <f>IMAGE("http://ift.tt/1DywnGG",1)</f>
        <v/>
      </c>
      <c r="F537" s="1" t="s">
        <v>4</v>
      </c>
      <c r="G537" s="2" t="s">
        <v>2474</v>
      </c>
    </row>
    <row r="538">
      <c r="A538" s="1" t="s">
        <v>2475</v>
      </c>
      <c r="B538" s="1" t="s">
        <v>1708</v>
      </c>
      <c r="C538" s="1" t="s">
        <v>2476</v>
      </c>
      <c r="D538" s="1" t="s">
        <v>2477</v>
      </c>
      <c r="E538" t="str">
        <f t="shared" ref="E538:E541" si="66">IMAGE("http://ift.tt/eA8V8J",1)</f>
        <v/>
      </c>
      <c r="F538" s="1" t="s">
        <v>4</v>
      </c>
      <c r="G538" s="2" t="s">
        <v>2478</v>
      </c>
    </row>
    <row r="539">
      <c r="A539" s="1" t="s">
        <v>2479</v>
      </c>
      <c r="B539" s="1" t="s">
        <v>2480</v>
      </c>
      <c r="C539" s="1" t="s">
        <v>2481</v>
      </c>
      <c r="D539" s="1" t="s">
        <v>2482</v>
      </c>
      <c r="E539" t="str">
        <f t="shared" si="66"/>
        <v/>
      </c>
      <c r="F539" s="1" t="s">
        <v>4</v>
      </c>
      <c r="G539" s="2" t="s">
        <v>2483</v>
      </c>
    </row>
    <row r="540">
      <c r="A540" s="1" t="s">
        <v>2484</v>
      </c>
      <c r="B540" s="1" t="s">
        <v>2485</v>
      </c>
      <c r="C540" s="1" t="s">
        <v>2486</v>
      </c>
      <c r="D540" s="2" t="s">
        <v>2487</v>
      </c>
      <c r="E540" t="str">
        <f t="shared" si="66"/>
        <v/>
      </c>
      <c r="F540" s="1" t="s">
        <v>4</v>
      </c>
      <c r="G540" s="2" t="s">
        <v>2488</v>
      </c>
    </row>
    <row r="541">
      <c r="A541" s="1" t="s">
        <v>2489</v>
      </c>
      <c r="B541" s="1" t="s">
        <v>1206</v>
      </c>
      <c r="C541" s="1" t="s">
        <v>2490</v>
      </c>
      <c r="D541" s="1" t="s">
        <v>2491</v>
      </c>
      <c r="E541" t="str">
        <f t="shared" si="66"/>
        <v/>
      </c>
      <c r="F541" s="1" t="s">
        <v>4</v>
      </c>
      <c r="G541" s="2" t="s">
        <v>2492</v>
      </c>
    </row>
    <row r="542">
      <c r="A542" s="1" t="s">
        <v>2493</v>
      </c>
      <c r="B542" s="1" t="s">
        <v>2494</v>
      </c>
      <c r="C542" s="1" t="s">
        <v>2495</v>
      </c>
      <c r="D542" s="2" t="s">
        <v>2496</v>
      </c>
      <c r="E542" t="str">
        <f>IMAGE("http://ift.tt/1wMraIS",1)</f>
        <v/>
      </c>
      <c r="F542" s="1" t="s">
        <v>4</v>
      </c>
      <c r="G542" s="2" t="s">
        <v>2497</v>
      </c>
    </row>
    <row r="543">
      <c r="A543" s="1" t="s">
        <v>2498</v>
      </c>
      <c r="B543" s="1" t="s">
        <v>2499</v>
      </c>
      <c r="C543" s="1" t="s">
        <v>2500</v>
      </c>
      <c r="D543" s="1" t="s">
        <v>2501</v>
      </c>
      <c r="E543" t="str">
        <f>IMAGE("http://ift.tt/eA8V8J",1)</f>
        <v/>
      </c>
      <c r="F543" s="1" t="s">
        <v>4</v>
      </c>
      <c r="G543" s="2" t="s">
        <v>2502</v>
      </c>
    </row>
    <row r="544">
      <c r="A544" s="1" t="s">
        <v>2503</v>
      </c>
      <c r="B544" s="1" t="s">
        <v>2504</v>
      </c>
      <c r="C544" s="1" t="s">
        <v>2505</v>
      </c>
      <c r="D544" s="2" t="s">
        <v>2506</v>
      </c>
      <c r="E544" t="str">
        <f>IMAGE("http://ift.tt/1wMrdEx",1)</f>
        <v/>
      </c>
      <c r="F544" s="1" t="s">
        <v>4</v>
      </c>
      <c r="G544" s="2" t="s">
        <v>2507</v>
      </c>
    </row>
    <row r="545">
      <c r="A545" s="1" t="s">
        <v>2508</v>
      </c>
      <c r="B545" s="1" t="s">
        <v>2130</v>
      </c>
      <c r="C545" s="1" t="s">
        <v>2509</v>
      </c>
      <c r="D545" s="2" t="s">
        <v>2510</v>
      </c>
      <c r="E545" t="str">
        <f>IMAGE("http://ift.tt/1ARu987",1)</f>
        <v/>
      </c>
      <c r="F545" s="1" t="s">
        <v>4</v>
      </c>
      <c r="G545" s="2" t="s">
        <v>2511</v>
      </c>
    </row>
    <row r="546">
      <c r="A546" s="1" t="s">
        <v>2512</v>
      </c>
      <c r="B546" s="1" t="s">
        <v>2513</v>
      </c>
      <c r="C546" s="1" t="s">
        <v>2514</v>
      </c>
      <c r="D546" s="1" t="s">
        <v>2515</v>
      </c>
      <c r="E546" t="str">
        <f>IMAGE("http://ift.tt/eA8V8J",1)</f>
        <v/>
      </c>
      <c r="F546" s="1" t="s">
        <v>4</v>
      </c>
      <c r="G546" s="2" t="s">
        <v>2516</v>
      </c>
    </row>
    <row r="547">
      <c r="A547" s="1" t="s">
        <v>2517</v>
      </c>
      <c r="B547" s="1" t="s">
        <v>2518</v>
      </c>
      <c r="C547" s="1" t="s">
        <v>2519</v>
      </c>
      <c r="D547" s="2" t="s">
        <v>2520</v>
      </c>
      <c r="E547" t="str">
        <f>IMAGE("http://ift.tt/1GJtPZK",1)</f>
        <v/>
      </c>
      <c r="F547" s="1" t="s">
        <v>4</v>
      </c>
      <c r="G547" s="2" t="s">
        <v>2521</v>
      </c>
    </row>
    <row r="548">
      <c r="A548" s="1" t="s">
        <v>2517</v>
      </c>
      <c r="B548" s="1" t="s">
        <v>2522</v>
      </c>
      <c r="C548" s="1" t="s">
        <v>2523</v>
      </c>
      <c r="D548" s="2" t="s">
        <v>2524</v>
      </c>
      <c r="E548" t="str">
        <f>IMAGE("http://ift.tt/1GJtRAJ",1)</f>
        <v/>
      </c>
      <c r="F548" s="1" t="s">
        <v>4</v>
      </c>
      <c r="G548" s="2" t="s">
        <v>2525</v>
      </c>
    </row>
    <row r="549">
      <c r="A549" s="1" t="s">
        <v>2526</v>
      </c>
      <c r="B549" s="1" t="s">
        <v>2527</v>
      </c>
      <c r="C549" s="1" t="s">
        <v>2528</v>
      </c>
      <c r="D549" s="2" t="s">
        <v>2529</v>
      </c>
      <c r="E549" t="str">
        <f>IMAGE("http://ift.tt/1AuRNCp",1)</f>
        <v/>
      </c>
      <c r="F549" s="1" t="s">
        <v>4</v>
      </c>
      <c r="G549" s="2" t="s">
        <v>2530</v>
      </c>
    </row>
    <row r="550">
      <c r="A550" s="1" t="s">
        <v>2531</v>
      </c>
      <c r="B550" s="1" t="s">
        <v>2532</v>
      </c>
      <c r="C550" s="1" t="s">
        <v>2533</v>
      </c>
      <c r="D550" s="1" t="s">
        <v>2534</v>
      </c>
      <c r="E550" t="str">
        <f t="shared" ref="E550:E552" si="67">IMAGE("http://ift.tt/eA8V8J",1)</f>
        <v/>
      </c>
      <c r="F550" s="1" t="s">
        <v>4</v>
      </c>
      <c r="G550" s="2" t="s">
        <v>2535</v>
      </c>
    </row>
    <row r="551">
      <c r="A551" s="1" t="s">
        <v>2536</v>
      </c>
      <c r="B551" s="1" t="s">
        <v>2537</v>
      </c>
      <c r="C551" s="1" t="s">
        <v>2538</v>
      </c>
      <c r="D551" s="1" t="s">
        <v>2539</v>
      </c>
      <c r="E551" t="str">
        <f t="shared" si="67"/>
        <v/>
      </c>
      <c r="F551" s="1" t="s">
        <v>4</v>
      </c>
      <c r="G551" s="2" t="s">
        <v>2540</v>
      </c>
    </row>
    <row r="552">
      <c r="A552" s="1" t="s">
        <v>2541</v>
      </c>
      <c r="B552" s="1" t="s">
        <v>2542</v>
      </c>
      <c r="C552" s="1" t="s">
        <v>2543</v>
      </c>
      <c r="D552" s="1" t="s">
        <v>2544</v>
      </c>
      <c r="E552" t="str">
        <f t="shared" si="67"/>
        <v/>
      </c>
      <c r="F552" s="1" t="s">
        <v>4</v>
      </c>
      <c r="G552" s="2" t="s">
        <v>2545</v>
      </c>
    </row>
    <row r="553">
      <c r="A553" s="1" t="s">
        <v>2546</v>
      </c>
      <c r="B553" s="1" t="s">
        <v>2547</v>
      </c>
      <c r="C553" s="1" t="s">
        <v>2548</v>
      </c>
      <c r="D553" s="2" t="s">
        <v>2549</v>
      </c>
      <c r="E553" t="str">
        <f>IMAGE("http://ift.tt/1GJub2v",1)</f>
        <v/>
      </c>
      <c r="F553" s="1" t="s">
        <v>4</v>
      </c>
      <c r="G553" s="2" t="s">
        <v>2550</v>
      </c>
    </row>
    <row r="554">
      <c r="A554" s="1" t="s">
        <v>2551</v>
      </c>
      <c r="B554" s="1" t="s">
        <v>2552</v>
      </c>
      <c r="C554" s="1" t="s">
        <v>2553</v>
      </c>
      <c r="D554" s="2" t="s">
        <v>2554</v>
      </c>
      <c r="E554" t="str">
        <f>IMAGE("//bnetcmsus-a.akamaihd.net/cms/blog_thumbnail/ov/OV8402JUARLP1425066882377.jpg",1)</f>
        <v/>
      </c>
      <c r="F554" s="1" t="s">
        <v>4</v>
      </c>
      <c r="G554" s="2" t="s">
        <v>2555</v>
      </c>
    </row>
    <row r="555">
      <c r="A555" s="1" t="s">
        <v>2556</v>
      </c>
      <c r="B555" s="1" t="s">
        <v>2557</v>
      </c>
      <c r="C555" s="1" t="s">
        <v>2558</v>
      </c>
      <c r="D555" s="2" t="s">
        <v>2559</v>
      </c>
      <c r="E555" t="str">
        <f t="shared" ref="E555:E557" si="68">IMAGE("http://ift.tt/eA8V8J",1)</f>
        <v/>
      </c>
      <c r="F555" s="1" t="s">
        <v>4</v>
      </c>
      <c r="G555" s="2" t="s">
        <v>2560</v>
      </c>
    </row>
    <row r="556">
      <c r="A556" s="1" t="s">
        <v>2561</v>
      </c>
      <c r="B556" s="1" t="s">
        <v>2562</v>
      </c>
      <c r="C556" s="1" t="s">
        <v>2563</v>
      </c>
      <c r="D556" s="2" t="s">
        <v>2564</v>
      </c>
      <c r="E556" t="str">
        <f t="shared" si="68"/>
        <v/>
      </c>
      <c r="F556" s="1" t="s">
        <v>4</v>
      </c>
      <c r="G556" s="2" t="s">
        <v>2565</v>
      </c>
    </row>
    <row r="557">
      <c r="A557" s="1" t="s">
        <v>2566</v>
      </c>
      <c r="B557" s="1" t="s">
        <v>2567</v>
      </c>
      <c r="C557" s="1" t="s">
        <v>2568</v>
      </c>
      <c r="D557" s="1" t="s">
        <v>2569</v>
      </c>
      <c r="E557" t="str">
        <f t="shared" si="68"/>
        <v/>
      </c>
      <c r="F557" s="1" t="s">
        <v>4</v>
      </c>
      <c r="G557" s="2" t="s">
        <v>2570</v>
      </c>
    </row>
    <row r="558">
      <c r="A558" s="1" t="s">
        <v>2571</v>
      </c>
      <c r="B558" s="1" t="s">
        <v>2572</v>
      </c>
      <c r="C558" s="1" t="s">
        <v>2573</v>
      </c>
      <c r="D558" s="2" t="s">
        <v>2574</v>
      </c>
      <c r="E558" t="str">
        <f>IMAGE("http://ift.tt/1zToeeR",1)</f>
        <v/>
      </c>
      <c r="F558" s="1" t="s">
        <v>4</v>
      </c>
      <c r="G558" s="2" t="s">
        <v>2575</v>
      </c>
    </row>
    <row r="559">
      <c r="A559" s="1" t="s">
        <v>2576</v>
      </c>
      <c r="B559" s="1" t="s">
        <v>12</v>
      </c>
      <c r="C559" s="1" t="s">
        <v>2577</v>
      </c>
      <c r="D559" s="1" t="s">
        <v>2578</v>
      </c>
      <c r="E559" t="str">
        <f>IMAGE("http://ift.tt/eA8V8J",1)</f>
        <v/>
      </c>
      <c r="F559" s="1" t="s">
        <v>4</v>
      </c>
      <c r="G559" s="2" t="s">
        <v>2579</v>
      </c>
    </row>
    <row r="560">
      <c r="A560" s="1" t="s">
        <v>2580</v>
      </c>
      <c r="B560" s="1" t="s">
        <v>2581</v>
      </c>
      <c r="C560" s="1" t="s">
        <v>2582</v>
      </c>
      <c r="D560" s="2" t="s">
        <v>2583</v>
      </c>
      <c r="E560" t="str">
        <f>IMAGE("http://ift.tt/1N5PPT8",1)</f>
        <v/>
      </c>
      <c r="F560" s="1" t="s">
        <v>4</v>
      </c>
      <c r="G560" s="2" t="s">
        <v>2584</v>
      </c>
    </row>
    <row r="561">
      <c r="A561" s="1" t="s">
        <v>2580</v>
      </c>
      <c r="B561" s="1" t="s">
        <v>2585</v>
      </c>
      <c r="C561" s="1" t="s">
        <v>2586</v>
      </c>
      <c r="D561" s="1" t="s">
        <v>2587</v>
      </c>
      <c r="E561" t="str">
        <f>IMAGE("http://ift.tt/eA8V8J",1)</f>
        <v/>
      </c>
      <c r="F561" s="1" t="s">
        <v>4</v>
      </c>
      <c r="G561" s="2" t="s">
        <v>2588</v>
      </c>
    </row>
    <row r="562">
      <c r="A562" s="1" t="s">
        <v>2589</v>
      </c>
      <c r="B562" s="1" t="s">
        <v>2590</v>
      </c>
      <c r="C562" s="1" t="s">
        <v>2591</v>
      </c>
      <c r="D562" s="2" t="s">
        <v>2592</v>
      </c>
      <c r="E562" t="str">
        <f>IMAGE("http://ift.tt/1vVwezw",1)</f>
        <v/>
      </c>
      <c r="F562" s="1" t="s">
        <v>4</v>
      </c>
      <c r="G562" s="2" t="s">
        <v>2593</v>
      </c>
    </row>
    <row r="563">
      <c r="A563" s="1" t="s">
        <v>2594</v>
      </c>
      <c r="B563" s="1" t="s">
        <v>2595</v>
      </c>
      <c r="C563" s="1" t="s">
        <v>2596</v>
      </c>
      <c r="D563" s="2" t="s">
        <v>2597</v>
      </c>
      <c r="E563" t="str">
        <f>IMAGE("http://ift.tt/1K9zJJ8",1)</f>
        <v/>
      </c>
      <c r="F563" s="1" t="s">
        <v>4</v>
      </c>
      <c r="G563" s="2" t="s">
        <v>2598</v>
      </c>
    </row>
    <row r="564">
      <c r="A564" s="1" t="s">
        <v>2599</v>
      </c>
      <c r="B564" s="1" t="s">
        <v>1317</v>
      </c>
      <c r="C564" s="1" t="s">
        <v>2600</v>
      </c>
      <c r="D564" s="1" t="s">
        <v>2601</v>
      </c>
      <c r="E564" t="str">
        <f>IMAGE("http://ift.tt/eA8V8J",1)</f>
        <v/>
      </c>
      <c r="F564" s="1" t="s">
        <v>4</v>
      </c>
      <c r="G564" s="2" t="s">
        <v>2602</v>
      </c>
    </row>
    <row r="565">
      <c r="A565" s="1" t="s">
        <v>2603</v>
      </c>
      <c r="B565" s="1" t="s">
        <v>2604</v>
      </c>
      <c r="C565" s="1" t="s">
        <v>2605</v>
      </c>
      <c r="D565" s="2" t="s">
        <v>2606</v>
      </c>
      <c r="E565" t="str">
        <f>IMAGE("http://ift.tt/1GJIsfu",1)</f>
        <v/>
      </c>
      <c r="F565" s="1" t="s">
        <v>4</v>
      </c>
      <c r="G565" s="2" t="s">
        <v>2607</v>
      </c>
    </row>
    <row r="566">
      <c r="A566" s="1" t="s">
        <v>2608</v>
      </c>
      <c r="B566" s="1" t="s">
        <v>2284</v>
      </c>
      <c r="C566" s="1" t="s">
        <v>2609</v>
      </c>
      <c r="D566" s="2" t="s">
        <v>2610</v>
      </c>
      <c r="E566" t="str">
        <f>IMAGE("http://ift.tt/1GJItQC",1)</f>
        <v/>
      </c>
      <c r="F566" s="1" t="s">
        <v>4</v>
      </c>
      <c r="G566" s="2" t="s">
        <v>2611</v>
      </c>
    </row>
    <row r="567">
      <c r="A567" s="1" t="s">
        <v>2612</v>
      </c>
      <c r="B567" s="1" t="s">
        <v>2613</v>
      </c>
      <c r="C567" s="1" t="s">
        <v>2614</v>
      </c>
      <c r="D567" s="1" t="s">
        <v>2615</v>
      </c>
      <c r="E567" t="str">
        <f t="shared" ref="E567:E568" si="69">IMAGE("http://ift.tt/eA8V8J",1)</f>
        <v/>
      </c>
      <c r="F567" s="1" t="s">
        <v>4</v>
      </c>
      <c r="G567" s="2" t="s">
        <v>2616</v>
      </c>
    </row>
    <row r="568">
      <c r="A568" s="1" t="s">
        <v>2617</v>
      </c>
      <c r="B568" s="1" t="s">
        <v>485</v>
      </c>
      <c r="C568" s="1" t="s">
        <v>2618</v>
      </c>
      <c r="D568" s="2" t="s">
        <v>2619</v>
      </c>
      <c r="E568" t="str">
        <f t="shared" si="69"/>
        <v/>
      </c>
      <c r="F568" s="1" t="s">
        <v>4</v>
      </c>
      <c r="G568" s="2" t="s">
        <v>2620</v>
      </c>
    </row>
    <row r="569">
      <c r="A569" s="1" t="s">
        <v>2621</v>
      </c>
      <c r="B569" s="1" t="s">
        <v>208</v>
      </c>
      <c r="C569" s="1" t="s">
        <v>2622</v>
      </c>
      <c r="D569" s="2" t="s">
        <v>2623</v>
      </c>
      <c r="E569" t="str">
        <f>IMAGE("http://ift.tt/18GVuPV",1)</f>
        <v/>
      </c>
      <c r="F569" s="1" t="s">
        <v>4</v>
      </c>
      <c r="G569" s="2" t="s">
        <v>2624</v>
      </c>
    </row>
    <row r="570">
      <c r="A570" s="1" t="s">
        <v>2621</v>
      </c>
      <c r="B570" s="1" t="s">
        <v>208</v>
      </c>
      <c r="C570" s="1" t="s">
        <v>2625</v>
      </c>
      <c r="D570" s="2" t="s">
        <v>2626</v>
      </c>
      <c r="E570" t="str">
        <f>IMAGE("http://ift.tt/1AyuLui",1)</f>
        <v/>
      </c>
      <c r="F570" s="1" t="s">
        <v>4</v>
      </c>
      <c r="G570" s="2" t="s">
        <v>2627</v>
      </c>
    </row>
    <row r="571">
      <c r="A571" s="1" t="s">
        <v>2628</v>
      </c>
      <c r="B571" s="1" t="s">
        <v>2629</v>
      </c>
      <c r="C571" s="1" t="s">
        <v>2630</v>
      </c>
      <c r="D571" s="2" t="s">
        <v>2631</v>
      </c>
      <c r="E571" t="str">
        <f>IMAGE("http://ift.tt/18htiSK",1)</f>
        <v/>
      </c>
      <c r="F571" s="1" t="s">
        <v>4</v>
      </c>
      <c r="G571" s="2" t="s">
        <v>2632</v>
      </c>
    </row>
    <row r="572">
      <c r="A572" s="1" t="s">
        <v>2633</v>
      </c>
      <c r="B572" s="1" t="s">
        <v>2634</v>
      </c>
      <c r="C572" s="1" t="s">
        <v>2635</v>
      </c>
      <c r="D572" s="1" t="s">
        <v>2636</v>
      </c>
      <c r="E572" t="str">
        <f t="shared" ref="E572:E575" si="70">IMAGE("http://ift.tt/eA8V8J",1)</f>
        <v/>
      </c>
      <c r="F572" s="1" t="s">
        <v>4</v>
      </c>
      <c r="G572" s="2" t="s">
        <v>2637</v>
      </c>
    </row>
    <row r="573">
      <c r="A573" s="1" t="s">
        <v>2638</v>
      </c>
      <c r="B573" s="1" t="s">
        <v>2639</v>
      </c>
      <c r="C573" s="1" t="s">
        <v>2640</v>
      </c>
      <c r="D573" s="1" t="s">
        <v>2641</v>
      </c>
      <c r="E573" t="str">
        <f t="shared" si="70"/>
        <v/>
      </c>
      <c r="F573" s="1" t="s">
        <v>4</v>
      </c>
      <c r="G573" s="2" t="s">
        <v>2642</v>
      </c>
    </row>
    <row r="574">
      <c r="A574" s="1" t="s">
        <v>2643</v>
      </c>
      <c r="B574" s="1" t="s">
        <v>2644</v>
      </c>
      <c r="C574" s="1" t="s">
        <v>2645</v>
      </c>
      <c r="D574" s="1" t="s">
        <v>2646</v>
      </c>
      <c r="E574" t="str">
        <f t="shared" si="70"/>
        <v/>
      </c>
      <c r="F574" s="1" t="s">
        <v>4</v>
      </c>
      <c r="G574" s="2" t="s">
        <v>2647</v>
      </c>
    </row>
    <row r="575">
      <c r="A575" s="1" t="s">
        <v>2648</v>
      </c>
      <c r="B575" s="1">
        <v>2.3892309E7</v>
      </c>
      <c r="C575" s="1" t="s">
        <v>2649</v>
      </c>
      <c r="D575" s="1" t="s">
        <v>2650</v>
      </c>
      <c r="E575" t="str">
        <f t="shared" si="70"/>
        <v/>
      </c>
      <c r="F575" s="1" t="s">
        <v>4</v>
      </c>
      <c r="G575" s="2" t="s">
        <v>2651</v>
      </c>
    </row>
    <row r="576">
      <c r="A576" s="1" t="s">
        <v>2652</v>
      </c>
      <c r="B576" s="1" t="s">
        <v>2653</v>
      </c>
      <c r="C576" s="1" t="s">
        <v>2654</v>
      </c>
      <c r="D576" s="2" t="s">
        <v>2655</v>
      </c>
      <c r="E576" t="str">
        <f>IMAGE("http://ift.tt/1CQbXgT",1)</f>
        <v/>
      </c>
      <c r="F576" s="1" t="s">
        <v>4</v>
      </c>
      <c r="G576" s="2" t="s">
        <v>2656</v>
      </c>
    </row>
    <row r="577">
      <c r="A577" s="1" t="s">
        <v>2657</v>
      </c>
      <c r="B577" s="1" t="s">
        <v>2658</v>
      </c>
      <c r="C577" s="1" t="s">
        <v>2659</v>
      </c>
      <c r="D577" s="2" t="s">
        <v>2660</v>
      </c>
      <c r="E577" t="str">
        <f>IMAGE("http://ift.tt/17vNi3Z",1)</f>
        <v/>
      </c>
      <c r="F577" s="1" t="s">
        <v>4</v>
      </c>
      <c r="G577" s="2" t="s">
        <v>2661</v>
      </c>
    </row>
    <row r="578">
      <c r="A578" s="1" t="s">
        <v>2657</v>
      </c>
      <c r="B578" s="1" t="s">
        <v>95</v>
      </c>
      <c r="C578" s="1" t="s">
        <v>2662</v>
      </c>
      <c r="D578" s="2" t="s">
        <v>2663</v>
      </c>
      <c r="E578" t="str">
        <f>IMAGE("http://ift.tt/eA8V8J",1)</f>
        <v/>
      </c>
      <c r="F578" s="1" t="s">
        <v>4</v>
      </c>
      <c r="G578" s="2" t="s">
        <v>2664</v>
      </c>
    </row>
    <row r="579">
      <c r="A579" s="1" t="s">
        <v>2665</v>
      </c>
      <c r="B579" s="1" t="s">
        <v>336</v>
      </c>
      <c r="C579" s="1" t="s">
        <v>2666</v>
      </c>
      <c r="D579" s="2" t="s">
        <v>2667</v>
      </c>
      <c r="E579" t="str">
        <f>IMAGE("http://ift.tt/1DyORH9",1)</f>
        <v/>
      </c>
      <c r="F579" s="1" t="s">
        <v>4</v>
      </c>
      <c r="G579" s="2" t="s">
        <v>2668</v>
      </c>
    </row>
    <row r="580">
      <c r="A580" s="1" t="s">
        <v>2669</v>
      </c>
      <c r="B580" s="1" t="s">
        <v>2670</v>
      </c>
      <c r="C580" s="1" t="s">
        <v>2671</v>
      </c>
      <c r="D580" s="1" t="s">
        <v>2672</v>
      </c>
      <c r="E580" t="str">
        <f t="shared" ref="E580:E582" si="71">IMAGE("http://ift.tt/eA8V8J",1)</f>
        <v/>
      </c>
      <c r="F580" s="1" t="s">
        <v>4</v>
      </c>
      <c r="G580" s="2" t="s">
        <v>2673</v>
      </c>
    </row>
    <row r="581">
      <c r="A581" s="1" t="s">
        <v>2674</v>
      </c>
      <c r="B581" s="1" t="s">
        <v>2675</v>
      </c>
      <c r="C581" s="1" t="s">
        <v>2676</v>
      </c>
      <c r="D581" s="1" t="s">
        <v>2677</v>
      </c>
      <c r="E581" t="str">
        <f t="shared" si="71"/>
        <v/>
      </c>
      <c r="F581" s="1" t="s">
        <v>4</v>
      </c>
      <c r="G581" s="2" t="s">
        <v>2678</v>
      </c>
    </row>
    <row r="582">
      <c r="A582" s="1" t="s">
        <v>2679</v>
      </c>
      <c r="B582" s="1" t="s">
        <v>2680</v>
      </c>
      <c r="C582" s="1" t="s">
        <v>2681</v>
      </c>
      <c r="D582" s="1" t="s">
        <v>2682</v>
      </c>
      <c r="E582" t="str">
        <f t="shared" si="71"/>
        <v/>
      </c>
      <c r="F582" s="1" t="s">
        <v>4</v>
      </c>
      <c r="G582" s="2" t="s">
        <v>2683</v>
      </c>
    </row>
    <row r="583">
      <c r="A583" s="1" t="s">
        <v>2684</v>
      </c>
      <c r="B583" s="1" t="s">
        <v>2231</v>
      </c>
      <c r="C583" s="1" t="s">
        <v>2685</v>
      </c>
      <c r="D583" s="2" t="s">
        <v>2686</v>
      </c>
      <c r="E583" t="str">
        <f>IMAGE("http://ift.tt/1zTB4d1",1)</f>
        <v/>
      </c>
      <c r="F583" s="1" t="s">
        <v>4</v>
      </c>
      <c r="G583" s="2" t="s">
        <v>2687</v>
      </c>
    </row>
    <row r="584">
      <c r="A584" s="1" t="s">
        <v>2684</v>
      </c>
      <c r="B584" s="1" t="s">
        <v>2688</v>
      </c>
      <c r="C584" s="1" t="s">
        <v>2689</v>
      </c>
      <c r="D584" s="2" t="s">
        <v>2690</v>
      </c>
      <c r="E584" t="str">
        <f>IMAGE("http://ift.tt/1zTB4JW",1)</f>
        <v/>
      </c>
      <c r="F584" s="1" t="s">
        <v>4</v>
      </c>
      <c r="G584" s="2" t="s">
        <v>2691</v>
      </c>
    </row>
    <row r="585">
      <c r="A585" s="1" t="s">
        <v>2692</v>
      </c>
      <c r="B585" s="1" t="s">
        <v>2693</v>
      </c>
      <c r="C585" s="1" t="s">
        <v>2694</v>
      </c>
      <c r="D585" s="2" t="s">
        <v>2695</v>
      </c>
      <c r="E585" t="str">
        <f>IMAGE("http://ift.tt/1zTB50y",1)</f>
        <v/>
      </c>
      <c r="F585" s="1" t="s">
        <v>4</v>
      </c>
      <c r="G585" s="2" t="s">
        <v>2696</v>
      </c>
    </row>
    <row r="586">
      <c r="A586" s="1" t="s">
        <v>2697</v>
      </c>
      <c r="B586" s="1" t="s">
        <v>2698</v>
      </c>
      <c r="C586" s="1" t="s">
        <v>2699</v>
      </c>
      <c r="D586" s="1" t="s">
        <v>2700</v>
      </c>
      <c r="E586" t="str">
        <f t="shared" ref="E586:E587" si="72">IMAGE("http://ift.tt/eA8V8J",1)</f>
        <v/>
      </c>
      <c r="F586" s="1" t="s">
        <v>4</v>
      </c>
      <c r="G586" s="2" t="s">
        <v>2701</v>
      </c>
    </row>
    <row r="587">
      <c r="A587" s="1" t="s">
        <v>2702</v>
      </c>
      <c r="B587" s="1" t="s">
        <v>2703</v>
      </c>
      <c r="C587" s="1" t="s">
        <v>2704</v>
      </c>
      <c r="D587" s="1" t="s">
        <v>2705</v>
      </c>
      <c r="E587" t="str">
        <f t="shared" si="72"/>
        <v/>
      </c>
      <c r="F587" s="1" t="s">
        <v>4</v>
      </c>
      <c r="G587" s="2" t="s">
        <v>2706</v>
      </c>
    </row>
    <row r="588">
      <c r="A588" s="1" t="s">
        <v>2707</v>
      </c>
      <c r="B588" s="1" t="s">
        <v>1515</v>
      </c>
      <c r="C588" s="1" t="s">
        <v>2708</v>
      </c>
      <c r="D588" s="2" t="s">
        <v>2709</v>
      </c>
      <c r="E588" t="str">
        <f>IMAGE("http://ift.tt/1GKesA9",1)</f>
        <v/>
      </c>
      <c r="F588" s="1" t="s">
        <v>4</v>
      </c>
      <c r="G588" s="2" t="s">
        <v>2710</v>
      </c>
    </row>
    <row r="589">
      <c r="A589" s="1" t="s">
        <v>2711</v>
      </c>
      <c r="B589" s="1" t="s">
        <v>2712</v>
      </c>
      <c r="C589" s="1" t="s">
        <v>2713</v>
      </c>
      <c r="D589" s="1" t="s">
        <v>2714</v>
      </c>
      <c r="E589" t="str">
        <f t="shared" ref="E589:E592" si="73">IMAGE("http://ift.tt/eA8V8J",1)</f>
        <v/>
      </c>
      <c r="F589" s="1" t="s">
        <v>4</v>
      </c>
      <c r="G589" s="2" t="s">
        <v>2715</v>
      </c>
    </row>
    <row r="590">
      <c r="A590" s="1" t="s">
        <v>2716</v>
      </c>
      <c r="B590" s="1" t="s">
        <v>2717</v>
      </c>
      <c r="C590" s="1" t="s">
        <v>2718</v>
      </c>
      <c r="D590" s="1" t="s">
        <v>2719</v>
      </c>
      <c r="E590" t="str">
        <f t="shared" si="73"/>
        <v/>
      </c>
      <c r="F590" s="1" t="s">
        <v>4</v>
      </c>
      <c r="G590" s="2" t="s">
        <v>2720</v>
      </c>
    </row>
    <row r="591">
      <c r="A591" s="1" t="s">
        <v>2716</v>
      </c>
      <c r="B591" s="1" t="s">
        <v>2721</v>
      </c>
      <c r="C591" s="1" t="s">
        <v>2722</v>
      </c>
      <c r="D591" s="1" t="s">
        <v>2723</v>
      </c>
      <c r="E591" t="str">
        <f t="shared" si="73"/>
        <v/>
      </c>
      <c r="F591" s="1" t="s">
        <v>4</v>
      </c>
      <c r="G591" s="2" t="s">
        <v>2724</v>
      </c>
    </row>
    <row r="592">
      <c r="A592" s="1" t="s">
        <v>2725</v>
      </c>
      <c r="B592" s="1" t="s">
        <v>2726</v>
      </c>
      <c r="C592" s="1" t="s">
        <v>2727</v>
      </c>
      <c r="D592" s="1" t="s">
        <v>2728</v>
      </c>
      <c r="E592" t="str">
        <f t="shared" si="73"/>
        <v/>
      </c>
      <c r="F592" s="1" t="s">
        <v>4</v>
      </c>
      <c r="G592" s="2" t="s">
        <v>2729</v>
      </c>
    </row>
    <row r="593">
      <c r="A593" s="1" t="s">
        <v>2730</v>
      </c>
      <c r="B593" s="1" t="s">
        <v>1515</v>
      </c>
      <c r="C593" s="1" t="s">
        <v>2731</v>
      </c>
      <c r="D593" s="2" t="s">
        <v>2732</v>
      </c>
      <c r="E593" t="str">
        <f>IMAGE("http://ift.tt/1vSkqOk",1)</f>
        <v/>
      </c>
      <c r="F593" s="1" t="s">
        <v>4</v>
      </c>
      <c r="G593" s="2" t="s">
        <v>2733</v>
      </c>
    </row>
    <row r="594">
      <c r="A594" s="1" t="s">
        <v>2734</v>
      </c>
      <c r="B594" s="1" t="s">
        <v>2735</v>
      </c>
      <c r="C594" s="1" t="s">
        <v>2736</v>
      </c>
      <c r="D594" s="1" t="s">
        <v>2737</v>
      </c>
      <c r="E594" t="str">
        <f t="shared" ref="E594:E597" si="74">IMAGE("http://ift.tt/eA8V8J",1)</f>
        <v/>
      </c>
      <c r="F594" s="1" t="s">
        <v>4</v>
      </c>
      <c r="G594" s="2" t="s">
        <v>2738</v>
      </c>
    </row>
    <row r="595">
      <c r="A595" s="1" t="s">
        <v>2739</v>
      </c>
      <c r="B595" s="1" t="s">
        <v>2740</v>
      </c>
      <c r="C595" s="1" t="s">
        <v>2741</v>
      </c>
      <c r="D595" s="1" t="s">
        <v>2742</v>
      </c>
      <c r="E595" t="str">
        <f t="shared" si="74"/>
        <v/>
      </c>
      <c r="F595" s="1" t="s">
        <v>4</v>
      </c>
      <c r="G595" s="2" t="s">
        <v>2743</v>
      </c>
    </row>
    <row r="596">
      <c r="A596" s="1" t="s">
        <v>2744</v>
      </c>
      <c r="B596" s="1" t="s">
        <v>2740</v>
      </c>
      <c r="C596" s="1" t="s">
        <v>2745</v>
      </c>
      <c r="D596" s="1" t="s">
        <v>2746</v>
      </c>
      <c r="E596" t="str">
        <f t="shared" si="74"/>
        <v/>
      </c>
      <c r="F596" s="1" t="s">
        <v>4</v>
      </c>
      <c r="G596" s="2" t="s">
        <v>2747</v>
      </c>
    </row>
    <row r="597">
      <c r="A597" s="1" t="s">
        <v>2744</v>
      </c>
      <c r="B597" s="1" t="s">
        <v>2748</v>
      </c>
      <c r="C597" s="1" t="s">
        <v>2749</v>
      </c>
      <c r="D597" s="2" t="s">
        <v>2750</v>
      </c>
      <c r="E597" t="str">
        <f t="shared" si="74"/>
        <v/>
      </c>
      <c r="F597" s="1" t="s">
        <v>4</v>
      </c>
      <c r="G597" s="2" t="s">
        <v>2751</v>
      </c>
    </row>
    <row r="598">
      <c r="A598" s="1" t="s">
        <v>2752</v>
      </c>
      <c r="B598" s="1" t="s">
        <v>2753</v>
      </c>
      <c r="C598" s="1" t="s">
        <v>2754</v>
      </c>
      <c r="D598" s="2" t="s">
        <v>2755</v>
      </c>
      <c r="E598" t="str">
        <f>IMAGE("http://ift.tt/1AzgZaW",1)</f>
        <v/>
      </c>
      <c r="F598" s="1" t="s">
        <v>4</v>
      </c>
      <c r="G598" s="2" t="s">
        <v>2756</v>
      </c>
    </row>
    <row r="599">
      <c r="A599" s="1" t="s">
        <v>2757</v>
      </c>
      <c r="B599" s="1" t="s">
        <v>2758</v>
      </c>
      <c r="C599" s="1" t="s">
        <v>2759</v>
      </c>
      <c r="D599" s="1" t="s">
        <v>63</v>
      </c>
      <c r="E599" t="str">
        <f t="shared" ref="E599:E603" si="75">IMAGE("http://ift.tt/eA8V8J",1)</f>
        <v/>
      </c>
      <c r="F599" s="1" t="s">
        <v>4</v>
      </c>
      <c r="G599" s="2" t="s">
        <v>2760</v>
      </c>
    </row>
    <row r="600">
      <c r="A600" s="1" t="s">
        <v>2761</v>
      </c>
      <c r="B600" s="1" t="s">
        <v>2762</v>
      </c>
      <c r="C600" s="1" t="s">
        <v>2763</v>
      </c>
      <c r="D600" s="1" t="s">
        <v>2764</v>
      </c>
      <c r="E600" t="str">
        <f t="shared" si="75"/>
        <v/>
      </c>
      <c r="F600" s="1" t="s">
        <v>4</v>
      </c>
      <c r="G600" s="2" t="s">
        <v>2765</v>
      </c>
    </row>
    <row r="601">
      <c r="A601" s="1" t="s">
        <v>2766</v>
      </c>
      <c r="B601" s="1" t="s">
        <v>2767</v>
      </c>
      <c r="C601" s="1" t="s">
        <v>2768</v>
      </c>
      <c r="D601" s="1" t="s">
        <v>2769</v>
      </c>
      <c r="E601" t="str">
        <f t="shared" si="75"/>
        <v/>
      </c>
      <c r="F601" s="1" t="s">
        <v>4</v>
      </c>
      <c r="G601" s="2" t="s">
        <v>2770</v>
      </c>
    </row>
    <row r="602">
      <c r="A602" s="1" t="s">
        <v>2771</v>
      </c>
      <c r="B602" s="1" t="s">
        <v>2772</v>
      </c>
      <c r="C602" s="1" t="s">
        <v>2773</v>
      </c>
      <c r="D602" s="2" t="s">
        <v>2774</v>
      </c>
      <c r="E602" t="str">
        <f t="shared" si="75"/>
        <v/>
      </c>
      <c r="F602" s="1" t="s">
        <v>4</v>
      </c>
      <c r="G602" s="2" t="s">
        <v>2775</v>
      </c>
    </row>
    <row r="603">
      <c r="A603" s="1" t="s">
        <v>2776</v>
      </c>
      <c r="B603" s="1" t="s">
        <v>1873</v>
      </c>
      <c r="C603" s="1" t="s">
        <v>2777</v>
      </c>
      <c r="D603" s="1" t="s">
        <v>2778</v>
      </c>
      <c r="E603" t="str">
        <f t="shared" si="75"/>
        <v/>
      </c>
      <c r="F603" s="1" t="s">
        <v>4</v>
      </c>
      <c r="G603" s="2" t="s">
        <v>2779</v>
      </c>
    </row>
    <row r="604">
      <c r="A604" s="1" t="s">
        <v>2780</v>
      </c>
      <c r="B604" s="1" t="s">
        <v>2781</v>
      </c>
      <c r="C604" s="1" t="s">
        <v>2782</v>
      </c>
      <c r="D604" s="2" t="s">
        <v>2783</v>
      </c>
      <c r="E604" t="str">
        <f>IMAGE("http://ift.tt/1BrsXKQ",1)</f>
        <v/>
      </c>
      <c r="F604" s="1" t="s">
        <v>4</v>
      </c>
      <c r="G604" s="2" t="s">
        <v>2784</v>
      </c>
    </row>
    <row r="605">
      <c r="A605" s="1" t="s">
        <v>2785</v>
      </c>
      <c r="B605" s="1" t="s">
        <v>1131</v>
      </c>
      <c r="C605" s="1" t="s">
        <v>2786</v>
      </c>
      <c r="D605" s="2" t="s">
        <v>2787</v>
      </c>
      <c r="E605" t="str">
        <f>IMAGE("http://ift.tt/1zvtOTw",1)</f>
        <v/>
      </c>
      <c r="F605" s="1" t="s">
        <v>4</v>
      </c>
      <c r="G605" s="2" t="s">
        <v>2788</v>
      </c>
    </row>
    <row r="606">
      <c r="A606" s="1" t="s">
        <v>2789</v>
      </c>
      <c r="B606" s="1" t="s">
        <v>2790</v>
      </c>
      <c r="C606" s="1" t="s">
        <v>2791</v>
      </c>
      <c r="D606" s="2" t="s">
        <v>2792</v>
      </c>
      <c r="E606" t="str">
        <f>IMAGE("http://ift.tt/1BQhkgt",1)</f>
        <v/>
      </c>
      <c r="F606" s="1" t="s">
        <v>4</v>
      </c>
      <c r="G606" s="2" t="s">
        <v>2793</v>
      </c>
    </row>
    <row r="607">
      <c r="A607" s="1" t="s">
        <v>2794</v>
      </c>
      <c r="B607" s="1" t="s">
        <v>2795</v>
      </c>
      <c r="C607" s="1" t="s">
        <v>2796</v>
      </c>
      <c r="D607" s="1" t="s">
        <v>2797</v>
      </c>
      <c r="E607" t="str">
        <f t="shared" ref="E607:E610" si="76">IMAGE("http://ift.tt/eA8V8J",1)</f>
        <v/>
      </c>
      <c r="F607" s="1" t="s">
        <v>4</v>
      </c>
      <c r="G607" s="2" t="s">
        <v>2798</v>
      </c>
    </row>
    <row r="608">
      <c r="A608" s="1" t="s">
        <v>2799</v>
      </c>
      <c r="B608" s="1" t="s">
        <v>2800</v>
      </c>
      <c r="C608" s="1" t="s">
        <v>2801</v>
      </c>
      <c r="D608" s="1" t="s">
        <v>2802</v>
      </c>
      <c r="E608" t="str">
        <f t="shared" si="76"/>
        <v/>
      </c>
      <c r="F608" s="1" t="s">
        <v>4</v>
      </c>
      <c r="G608" s="2" t="s">
        <v>2803</v>
      </c>
    </row>
    <row r="609">
      <c r="A609" s="1" t="s">
        <v>2804</v>
      </c>
      <c r="B609" s="1" t="s">
        <v>2805</v>
      </c>
      <c r="C609" s="1" t="s">
        <v>2806</v>
      </c>
      <c r="D609" s="1" t="s">
        <v>2807</v>
      </c>
      <c r="E609" t="str">
        <f t="shared" si="76"/>
        <v/>
      </c>
      <c r="F609" s="1" t="s">
        <v>4</v>
      </c>
      <c r="G609" s="2" t="s">
        <v>2808</v>
      </c>
    </row>
    <row r="610">
      <c r="A610" s="1" t="s">
        <v>2809</v>
      </c>
      <c r="B610" s="1" t="s">
        <v>2810</v>
      </c>
      <c r="C610" s="1" t="s">
        <v>2811</v>
      </c>
      <c r="D610" s="1" t="s">
        <v>2812</v>
      </c>
      <c r="E610" t="str">
        <f t="shared" si="76"/>
        <v/>
      </c>
      <c r="F610" s="1" t="s">
        <v>4</v>
      </c>
      <c r="G610" s="2" t="s">
        <v>2813</v>
      </c>
    </row>
    <row r="611">
      <c r="A611" s="1" t="s">
        <v>2814</v>
      </c>
      <c r="B611" s="1" t="s">
        <v>2815</v>
      </c>
      <c r="C611" s="1" t="s">
        <v>2816</v>
      </c>
      <c r="D611" s="2" t="s">
        <v>2817</v>
      </c>
      <c r="E611" t="str">
        <f>IMAGE("http://ift.tt/18HNDlh",1)</f>
        <v/>
      </c>
      <c r="F611" s="1" t="s">
        <v>4</v>
      </c>
      <c r="G611" s="2" t="s">
        <v>2818</v>
      </c>
    </row>
    <row r="612">
      <c r="A612" s="1" t="s">
        <v>2814</v>
      </c>
      <c r="B612" s="1" t="s">
        <v>2819</v>
      </c>
      <c r="C612" s="1" t="s">
        <v>2820</v>
      </c>
      <c r="D612" s="1" t="s">
        <v>2821</v>
      </c>
      <c r="E612" t="str">
        <f t="shared" ref="E612:E616" si="77">IMAGE("http://ift.tt/eA8V8J",1)</f>
        <v/>
      </c>
      <c r="F612" s="1" t="s">
        <v>4</v>
      </c>
      <c r="G612" s="2" t="s">
        <v>2822</v>
      </c>
    </row>
    <row r="613">
      <c r="A613" s="1" t="s">
        <v>2823</v>
      </c>
      <c r="B613" s="1" t="s">
        <v>2824</v>
      </c>
      <c r="C613" s="1" t="s">
        <v>2825</v>
      </c>
      <c r="D613" s="1" t="s">
        <v>63</v>
      </c>
      <c r="E613" t="str">
        <f t="shared" si="77"/>
        <v/>
      </c>
      <c r="F613" s="1" t="s">
        <v>4</v>
      </c>
      <c r="G613" s="2" t="s">
        <v>2826</v>
      </c>
    </row>
    <row r="614">
      <c r="A614" s="1" t="s">
        <v>2827</v>
      </c>
      <c r="B614" s="1" t="s">
        <v>1256</v>
      </c>
      <c r="C614" s="1" t="s">
        <v>2828</v>
      </c>
      <c r="D614" s="1" t="s">
        <v>2829</v>
      </c>
      <c r="E614" t="str">
        <f t="shared" si="77"/>
        <v/>
      </c>
      <c r="F614" s="1" t="s">
        <v>4</v>
      </c>
      <c r="G614" s="2" t="s">
        <v>2830</v>
      </c>
    </row>
    <row r="615">
      <c r="A615" s="1" t="s">
        <v>2831</v>
      </c>
      <c r="B615" s="1" t="s">
        <v>2832</v>
      </c>
      <c r="C615" s="1" t="s">
        <v>2833</v>
      </c>
      <c r="D615" s="1" t="s">
        <v>2834</v>
      </c>
      <c r="E615" t="str">
        <f t="shared" si="77"/>
        <v/>
      </c>
      <c r="F615" s="1" t="s">
        <v>4</v>
      </c>
      <c r="G615" s="2" t="s">
        <v>2835</v>
      </c>
    </row>
    <row r="616">
      <c r="A616" s="1" t="s">
        <v>2836</v>
      </c>
      <c r="B616" s="1" t="s">
        <v>12</v>
      </c>
      <c r="C616" s="1" t="s">
        <v>2837</v>
      </c>
      <c r="D616" s="2" t="s">
        <v>2838</v>
      </c>
      <c r="E616" t="str">
        <f t="shared" si="77"/>
        <v/>
      </c>
      <c r="F616" s="1" t="s">
        <v>4</v>
      </c>
      <c r="G616" s="2" t="s">
        <v>2839</v>
      </c>
    </row>
    <row r="617">
      <c r="A617" s="1" t="s">
        <v>2840</v>
      </c>
      <c r="B617" s="1" t="s">
        <v>2841</v>
      </c>
      <c r="C617" s="1" t="s">
        <v>2842</v>
      </c>
      <c r="D617" s="2" t="s">
        <v>2843</v>
      </c>
      <c r="E617" t="str">
        <f>IMAGE("http://ift.tt/1KbxmFD",1)</f>
        <v/>
      </c>
      <c r="F617" s="1" t="s">
        <v>4</v>
      </c>
      <c r="G617" s="2" t="s">
        <v>2844</v>
      </c>
    </row>
    <row r="618">
      <c r="A618" s="1" t="s">
        <v>2845</v>
      </c>
      <c r="B618" s="1" t="s">
        <v>2846</v>
      </c>
      <c r="C618" s="1" t="s">
        <v>2847</v>
      </c>
      <c r="D618" s="1" t="s">
        <v>2848</v>
      </c>
      <c r="E618" t="str">
        <f>IMAGE("http://ift.tt/eA8V8J",1)</f>
        <v/>
      </c>
      <c r="F618" s="1" t="s">
        <v>4</v>
      </c>
      <c r="G618" s="2" t="s">
        <v>2849</v>
      </c>
    </row>
    <row r="619">
      <c r="A619" s="1" t="s">
        <v>2850</v>
      </c>
      <c r="B619" s="1" t="s">
        <v>2851</v>
      </c>
      <c r="C619" s="1" t="s">
        <v>2852</v>
      </c>
      <c r="D619" s="2" t="s">
        <v>2853</v>
      </c>
      <c r="E619" t="str">
        <f>IMAGE("http://ift.tt/18EAklz",1)</f>
        <v/>
      </c>
      <c r="F619" s="1" t="s">
        <v>4</v>
      </c>
      <c r="G619" s="2" t="s">
        <v>2854</v>
      </c>
    </row>
    <row r="620">
      <c r="A620" s="1" t="s">
        <v>2855</v>
      </c>
      <c r="B620" s="1" t="s">
        <v>2856</v>
      </c>
      <c r="C620" s="1" t="s">
        <v>2857</v>
      </c>
      <c r="D620" s="1" t="s">
        <v>63</v>
      </c>
      <c r="E620" t="str">
        <f>IMAGE("http://ift.tt/eA8V8J",1)</f>
        <v/>
      </c>
      <c r="F620" s="1" t="s">
        <v>4</v>
      </c>
      <c r="G620" s="2" t="s">
        <v>2858</v>
      </c>
    </row>
    <row r="621">
      <c r="A621" s="1" t="s">
        <v>2855</v>
      </c>
      <c r="B621" s="1" t="s">
        <v>2859</v>
      </c>
      <c r="C621" s="1" t="s">
        <v>2860</v>
      </c>
      <c r="D621" s="2" t="s">
        <v>2861</v>
      </c>
      <c r="E621" t="str">
        <f>IMAGE("http://ift.tt/1ATsWNB",1)</f>
        <v/>
      </c>
      <c r="F621" s="1" t="s">
        <v>4</v>
      </c>
      <c r="G621" s="2" t="s">
        <v>2862</v>
      </c>
    </row>
    <row r="622">
      <c r="A622" s="1" t="s">
        <v>2863</v>
      </c>
      <c r="B622" s="1" t="s">
        <v>2864</v>
      </c>
      <c r="C622" s="1" t="s">
        <v>2865</v>
      </c>
      <c r="D622" s="2" t="s">
        <v>2866</v>
      </c>
      <c r="E622" t="str">
        <f>IMAGE("http://ift.tt/1DC4VYE",1)</f>
        <v/>
      </c>
      <c r="F622" s="1" t="s">
        <v>4</v>
      </c>
      <c r="G622" s="2" t="s">
        <v>2867</v>
      </c>
    </row>
    <row r="623">
      <c r="A623" s="1" t="s">
        <v>2868</v>
      </c>
      <c r="B623" s="1" t="s">
        <v>2869</v>
      </c>
      <c r="C623" s="1" t="s">
        <v>2870</v>
      </c>
      <c r="D623" s="2" t="s">
        <v>2871</v>
      </c>
      <c r="E623" t="str">
        <f>IMAGE("//style.anu.edu.au/_anu/4/images/logos/anu_logo_fb_350.png",1)</f>
        <v/>
      </c>
      <c r="F623" s="1" t="s">
        <v>4</v>
      </c>
      <c r="G623" s="2" t="s">
        <v>2872</v>
      </c>
    </row>
    <row r="624">
      <c r="A624" s="1" t="s">
        <v>2873</v>
      </c>
      <c r="B624" s="1" t="s">
        <v>1658</v>
      </c>
      <c r="C624" s="1" t="s">
        <v>2874</v>
      </c>
      <c r="D624" s="1" t="s">
        <v>2875</v>
      </c>
      <c r="E624" t="str">
        <f t="shared" ref="E624:E634" si="78">IMAGE("http://ift.tt/eA8V8J",1)</f>
        <v/>
      </c>
      <c r="F624" s="1" t="s">
        <v>4</v>
      </c>
      <c r="G624" s="2" t="s">
        <v>2876</v>
      </c>
    </row>
    <row r="625">
      <c r="A625" s="1" t="s">
        <v>2877</v>
      </c>
      <c r="B625" s="1" t="s">
        <v>2878</v>
      </c>
      <c r="C625" s="1" t="s">
        <v>2879</v>
      </c>
      <c r="D625" s="1" t="s">
        <v>2880</v>
      </c>
      <c r="E625" t="str">
        <f t="shared" si="78"/>
        <v/>
      </c>
      <c r="F625" s="1" t="s">
        <v>4</v>
      </c>
      <c r="G625" s="2" t="s">
        <v>2881</v>
      </c>
    </row>
    <row r="626">
      <c r="A626" s="1" t="s">
        <v>2882</v>
      </c>
      <c r="B626" s="1" t="s">
        <v>2883</v>
      </c>
      <c r="C626" s="1" t="s">
        <v>2884</v>
      </c>
      <c r="D626" s="2" t="s">
        <v>2885</v>
      </c>
      <c r="E626" t="str">
        <f t="shared" si="78"/>
        <v/>
      </c>
      <c r="F626" s="1" t="s">
        <v>4</v>
      </c>
      <c r="G626" s="2" t="s">
        <v>2886</v>
      </c>
    </row>
    <row r="627">
      <c r="A627" s="1" t="s">
        <v>2887</v>
      </c>
      <c r="B627" s="1" t="s">
        <v>2888</v>
      </c>
      <c r="C627" s="1" t="s">
        <v>2889</v>
      </c>
      <c r="D627" s="1" t="s">
        <v>2890</v>
      </c>
      <c r="E627" t="str">
        <f t="shared" si="78"/>
        <v/>
      </c>
      <c r="F627" s="1" t="s">
        <v>4</v>
      </c>
      <c r="G627" s="2" t="s">
        <v>2891</v>
      </c>
    </row>
    <row r="628">
      <c r="A628" s="1" t="s">
        <v>2892</v>
      </c>
      <c r="B628" s="1" t="s">
        <v>2893</v>
      </c>
      <c r="C628" s="1" t="s">
        <v>2894</v>
      </c>
      <c r="D628" s="1" t="s">
        <v>63</v>
      </c>
      <c r="E628" t="str">
        <f t="shared" si="78"/>
        <v/>
      </c>
      <c r="F628" s="1" t="s">
        <v>4</v>
      </c>
      <c r="G628" s="2" t="s">
        <v>2895</v>
      </c>
    </row>
    <row r="629">
      <c r="A629" s="1" t="s">
        <v>2896</v>
      </c>
      <c r="B629" s="1" t="s">
        <v>2897</v>
      </c>
      <c r="C629" s="1" t="s">
        <v>2898</v>
      </c>
      <c r="D629" s="1" t="s">
        <v>2899</v>
      </c>
      <c r="E629" t="str">
        <f t="shared" si="78"/>
        <v/>
      </c>
      <c r="F629" s="1" t="s">
        <v>4</v>
      </c>
      <c r="G629" s="2" t="s">
        <v>2900</v>
      </c>
    </row>
    <row r="630">
      <c r="A630" s="1" t="s">
        <v>2901</v>
      </c>
      <c r="B630" s="1" t="s">
        <v>2902</v>
      </c>
      <c r="C630" s="1" t="s">
        <v>2903</v>
      </c>
      <c r="D630" s="2" t="s">
        <v>2904</v>
      </c>
      <c r="E630" t="str">
        <f t="shared" si="78"/>
        <v/>
      </c>
      <c r="F630" s="1" t="s">
        <v>4</v>
      </c>
      <c r="G630" s="2" t="s">
        <v>2905</v>
      </c>
    </row>
    <row r="631">
      <c r="A631" s="1" t="s">
        <v>2906</v>
      </c>
      <c r="B631" s="1" t="s">
        <v>2907</v>
      </c>
      <c r="C631" s="1" t="s">
        <v>2908</v>
      </c>
      <c r="D631" s="1" t="s">
        <v>2909</v>
      </c>
      <c r="E631" t="str">
        <f t="shared" si="78"/>
        <v/>
      </c>
      <c r="F631" s="1" t="s">
        <v>4</v>
      </c>
      <c r="G631" s="2" t="s">
        <v>2910</v>
      </c>
    </row>
    <row r="632">
      <c r="A632" s="1" t="s">
        <v>2911</v>
      </c>
      <c r="B632" s="1" t="s">
        <v>2912</v>
      </c>
      <c r="C632" s="1" t="s">
        <v>2913</v>
      </c>
      <c r="D632" s="1" t="s">
        <v>2914</v>
      </c>
      <c r="E632" t="str">
        <f t="shared" si="78"/>
        <v/>
      </c>
      <c r="F632" s="1" t="s">
        <v>4</v>
      </c>
      <c r="G632" s="2" t="s">
        <v>2915</v>
      </c>
    </row>
    <row r="633">
      <c r="A633" s="1" t="s">
        <v>2916</v>
      </c>
      <c r="B633" s="1" t="s">
        <v>2917</v>
      </c>
      <c r="C633" s="1" t="s">
        <v>2918</v>
      </c>
      <c r="D633" s="2" t="s">
        <v>2919</v>
      </c>
      <c r="E633" t="str">
        <f t="shared" si="78"/>
        <v/>
      </c>
      <c r="F633" s="1" t="s">
        <v>4</v>
      </c>
      <c r="G633" s="2" t="s">
        <v>2920</v>
      </c>
    </row>
    <row r="634">
      <c r="A634" s="1" t="s">
        <v>2896</v>
      </c>
      <c r="B634" s="1" t="s">
        <v>2897</v>
      </c>
      <c r="C634" s="1" t="s">
        <v>2898</v>
      </c>
      <c r="D634" s="1" t="s">
        <v>2899</v>
      </c>
      <c r="E634" t="str">
        <f t="shared" si="78"/>
        <v/>
      </c>
      <c r="F634" s="1" t="s">
        <v>4</v>
      </c>
      <c r="G634" s="2" t="s">
        <v>2900</v>
      </c>
    </row>
    <row r="635">
      <c r="A635" s="1" t="s">
        <v>2921</v>
      </c>
      <c r="B635" s="1" t="s">
        <v>2922</v>
      </c>
      <c r="C635" s="1" t="s">
        <v>2923</v>
      </c>
      <c r="D635" s="2" t="s">
        <v>2924</v>
      </c>
      <c r="E635" t="str">
        <f>IMAGE("http://ift.tt/1BC5yox",1)</f>
        <v/>
      </c>
      <c r="F635" s="1" t="s">
        <v>4</v>
      </c>
      <c r="G635" s="2" t="s">
        <v>2925</v>
      </c>
    </row>
    <row r="636">
      <c r="A636" s="1" t="s">
        <v>2926</v>
      </c>
      <c r="B636" s="1" t="s">
        <v>249</v>
      </c>
      <c r="C636" s="1" t="s">
        <v>2927</v>
      </c>
      <c r="D636" s="1" t="s">
        <v>2928</v>
      </c>
      <c r="E636" t="str">
        <f>IMAGE("http://ift.tt/eA8V8J",1)</f>
        <v/>
      </c>
      <c r="F636" s="1" t="s">
        <v>4</v>
      </c>
      <c r="G636" s="2" t="s">
        <v>2929</v>
      </c>
    </row>
    <row r="637">
      <c r="A637" s="1" t="s">
        <v>2930</v>
      </c>
      <c r="B637" s="1" t="s">
        <v>2931</v>
      </c>
      <c r="C637" s="1" t="s">
        <v>2932</v>
      </c>
      <c r="D637" s="2" t="s">
        <v>2933</v>
      </c>
      <c r="E637" t="str">
        <f>IMAGE("http://ift.tt/1Dyl3u3",1)</f>
        <v/>
      </c>
      <c r="F637" s="1" t="s">
        <v>4</v>
      </c>
      <c r="G637" s="2" t="s">
        <v>2934</v>
      </c>
    </row>
    <row r="638">
      <c r="A638" s="1" t="s">
        <v>2935</v>
      </c>
      <c r="B638" s="1" t="s">
        <v>332</v>
      </c>
      <c r="C638" s="1" t="s">
        <v>2936</v>
      </c>
      <c r="D638" s="1" t="s">
        <v>2937</v>
      </c>
      <c r="E638" t="str">
        <f>IMAGE("http://ift.tt/eA8V8J",1)</f>
        <v/>
      </c>
      <c r="F638" s="1" t="s">
        <v>4</v>
      </c>
      <c r="G638" s="2" t="s">
        <v>2938</v>
      </c>
    </row>
    <row r="639">
      <c r="A639" s="1" t="s">
        <v>2939</v>
      </c>
      <c r="B639" s="1" t="s">
        <v>2940</v>
      </c>
      <c r="C639" s="1" t="s">
        <v>2941</v>
      </c>
      <c r="D639" s="2" t="s">
        <v>2942</v>
      </c>
      <c r="E639" t="str">
        <f>IMAGE("http://ift.tt/1BC52qk",1)</f>
        <v/>
      </c>
      <c r="F639" s="1" t="s">
        <v>4</v>
      </c>
      <c r="G639" s="2" t="s">
        <v>2943</v>
      </c>
    </row>
    <row r="640">
      <c r="A640" s="1" t="s">
        <v>2944</v>
      </c>
      <c r="B640" s="1" t="s">
        <v>2945</v>
      </c>
      <c r="C640" s="1" t="s">
        <v>2946</v>
      </c>
      <c r="D640" s="1" t="s">
        <v>2947</v>
      </c>
      <c r="E640" t="str">
        <f t="shared" ref="E640:E643" si="79">IMAGE("http://ift.tt/eA8V8J",1)</f>
        <v/>
      </c>
      <c r="F640" s="1" t="s">
        <v>4</v>
      </c>
      <c r="G640" s="2" t="s">
        <v>2948</v>
      </c>
    </row>
    <row r="641">
      <c r="A641" s="1" t="s">
        <v>2949</v>
      </c>
      <c r="B641" s="1" t="s">
        <v>2950</v>
      </c>
      <c r="C641" s="1" t="s">
        <v>2951</v>
      </c>
      <c r="D641" s="2" t="s">
        <v>2952</v>
      </c>
      <c r="E641" t="str">
        <f t="shared" si="79"/>
        <v/>
      </c>
      <c r="F641" s="1" t="s">
        <v>4</v>
      </c>
      <c r="G641" s="2" t="s">
        <v>2953</v>
      </c>
    </row>
    <row r="642">
      <c r="A642" s="1" t="s">
        <v>2954</v>
      </c>
      <c r="B642" s="1" t="s">
        <v>2955</v>
      </c>
      <c r="C642" s="1" t="s">
        <v>2956</v>
      </c>
      <c r="D642" s="1" t="s">
        <v>2957</v>
      </c>
      <c r="E642" t="str">
        <f t="shared" si="79"/>
        <v/>
      </c>
      <c r="F642" s="1" t="s">
        <v>4</v>
      </c>
      <c r="G642" s="2" t="s">
        <v>2958</v>
      </c>
    </row>
    <row r="643">
      <c r="A643" s="1" t="s">
        <v>2954</v>
      </c>
      <c r="B643" s="1" t="s">
        <v>2959</v>
      </c>
      <c r="C643" s="1" t="s">
        <v>2960</v>
      </c>
      <c r="D643" s="1" t="s">
        <v>2961</v>
      </c>
      <c r="E643" t="str">
        <f t="shared" si="79"/>
        <v/>
      </c>
      <c r="F643" s="1" t="s">
        <v>4</v>
      </c>
      <c r="G643" s="2" t="s">
        <v>2962</v>
      </c>
    </row>
    <row r="644">
      <c r="A644" s="1" t="s">
        <v>2963</v>
      </c>
      <c r="B644" s="1" t="s">
        <v>2964</v>
      </c>
      <c r="C644" s="1" t="s">
        <v>2965</v>
      </c>
      <c r="D644" s="2" t="s">
        <v>2966</v>
      </c>
      <c r="E644" t="str">
        <f>IMAGE("//www.redditstatic.com/icon.png",1)</f>
        <v/>
      </c>
      <c r="F644" s="1" t="s">
        <v>4</v>
      </c>
      <c r="G644" s="2" t="s">
        <v>2967</v>
      </c>
    </row>
    <row r="645">
      <c r="A645" s="1" t="s">
        <v>2968</v>
      </c>
      <c r="B645" s="1" t="s">
        <v>1341</v>
      </c>
      <c r="C645" s="1" t="s">
        <v>2969</v>
      </c>
      <c r="D645" s="2" t="s">
        <v>2970</v>
      </c>
      <c r="E645" t="str">
        <f>IMAGE("http://ift.tt/1sch6bJ",1)</f>
        <v/>
      </c>
      <c r="F645" s="1" t="s">
        <v>4</v>
      </c>
      <c r="G645" s="2" t="s">
        <v>2971</v>
      </c>
    </row>
    <row r="646">
      <c r="A646" s="1" t="s">
        <v>2972</v>
      </c>
      <c r="B646" s="1" t="s">
        <v>208</v>
      </c>
      <c r="C646" s="1" t="s">
        <v>2973</v>
      </c>
      <c r="D646" s="2" t="s">
        <v>2974</v>
      </c>
      <c r="E646" t="str">
        <f>IMAGE("http://ift.tt/1DDqNCM",1)</f>
        <v/>
      </c>
      <c r="F646" s="1" t="s">
        <v>4</v>
      </c>
      <c r="G646" s="2" t="s">
        <v>2975</v>
      </c>
    </row>
    <row r="647">
      <c r="A647" s="1" t="s">
        <v>2976</v>
      </c>
      <c r="B647" s="1" t="s">
        <v>208</v>
      </c>
      <c r="C647" s="1" t="s">
        <v>2977</v>
      </c>
      <c r="D647" s="2" t="s">
        <v>2978</v>
      </c>
      <c r="E647" t="str">
        <f>IMAGE("http://ift.tt/eA8V8J",1)</f>
        <v/>
      </c>
      <c r="F647" s="1" t="s">
        <v>4</v>
      </c>
      <c r="G647" s="2" t="s">
        <v>2979</v>
      </c>
    </row>
    <row r="648">
      <c r="A648" s="1" t="s">
        <v>2980</v>
      </c>
      <c r="B648" s="1" t="s">
        <v>208</v>
      </c>
      <c r="C648" s="1" t="s">
        <v>2981</v>
      </c>
      <c r="D648" s="2" t="s">
        <v>2982</v>
      </c>
      <c r="E648" t="str">
        <f>IMAGE("http://ift.tt/1Dv6acb",1)</f>
        <v/>
      </c>
      <c r="F648" s="1" t="s">
        <v>4</v>
      </c>
      <c r="G648" s="2" t="s">
        <v>2983</v>
      </c>
    </row>
    <row r="649">
      <c r="A649" s="1" t="s">
        <v>2984</v>
      </c>
      <c r="B649" s="1" t="s">
        <v>2985</v>
      </c>
      <c r="C649" s="1" t="s">
        <v>2986</v>
      </c>
      <c r="D649" s="1" t="s">
        <v>2987</v>
      </c>
      <c r="E649" t="str">
        <f>IMAGE("http://ift.tt/eA8V8J",1)</f>
        <v/>
      </c>
      <c r="F649" s="1" t="s">
        <v>4</v>
      </c>
      <c r="G649" s="2" t="s">
        <v>2988</v>
      </c>
    </row>
    <row r="650">
      <c r="A650" s="1" t="s">
        <v>2989</v>
      </c>
      <c r="B650" s="1" t="s">
        <v>208</v>
      </c>
      <c r="C650" s="1" t="s">
        <v>2990</v>
      </c>
      <c r="D650" s="2" t="s">
        <v>2991</v>
      </c>
      <c r="E650" t="str">
        <f>IMAGE("http://ift.tt/1wPI3T3",1)</f>
        <v/>
      </c>
      <c r="F650" s="1" t="s">
        <v>4</v>
      </c>
      <c r="G650" s="2" t="s">
        <v>2992</v>
      </c>
    </row>
    <row r="651">
      <c r="A651" s="1" t="s">
        <v>2993</v>
      </c>
      <c r="B651" s="1" t="s">
        <v>208</v>
      </c>
      <c r="C651" s="1" t="s">
        <v>2994</v>
      </c>
      <c r="D651" s="2" t="s">
        <v>2995</v>
      </c>
      <c r="E651" t="str">
        <f>IMAGE("http://ift.tt/1wPI6y1",1)</f>
        <v/>
      </c>
      <c r="F651" s="1" t="s">
        <v>4</v>
      </c>
      <c r="G651" s="2" t="s">
        <v>2996</v>
      </c>
    </row>
    <row r="652">
      <c r="A652" s="1" t="s">
        <v>2997</v>
      </c>
      <c r="B652" s="1" t="s">
        <v>2998</v>
      </c>
      <c r="C652" s="1" t="s">
        <v>2999</v>
      </c>
      <c r="D652" s="2" t="s">
        <v>3000</v>
      </c>
      <c r="E652" t="str">
        <f t="shared" ref="E652:E653" si="80">IMAGE("http://ift.tt/eA8V8J",1)</f>
        <v/>
      </c>
      <c r="F652" s="1" t="s">
        <v>4</v>
      </c>
      <c r="G652" s="2" t="s">
        <v>3001</v>
      </c>
    </row>
    <row r="653">
      <c r="A653" s="1" t="s">
        <v>3002</v>
      </c>
      <c r="B653" s="1" t="s">
        <v>3003</v>
      </c>
      <c r="C653" s="1" t="s">
        <v>3004</v>
      </c>
      <c r="D653" s="1" t="s">
        <v>3005</v>
      </c>
      <c r="E653" t="str">
        <f t="shared" si="80"/>
        <v/>
      </c>
      <c r="F653" s="1" t="s">
        <v>4</v>
      </c>
      <c r="G653" s="2" t="s">
        <v>3006</v>
      </c>
    </row>
    <row r="654">
      <c r="A654" s="1" t="s">
        <v>3007</v>
      </c>
      <c r="B654" s="1" t="s">
        <v>2494</v>
      </c>
      <c r="C654" s="1" t="s">
        <v>3008</v>
      </c>
      <c r="D654" s="2" t="s">
        <v>3009</v>
      </c>
      <c r="E654" t="str">
        <f>IMAGE("http://ift.tt/1wPIcWA",1)</f>
        <v/>
      </c>
      <c r="F654" s="1" t="s">
        <v>4</v>
      </c>
      <c r="G654" s="2" t="s">
        <v>3010</v>
      </c>
    </row>
    <row r="655">
      <c r="A655" s="1" t="s">
        <v>2972</v>
      </c>
      <c r="B655" s="1" t="s">
        <v>208</v>
      </c>
      <c r="C655" s="1" t="s">
        <v>2973</v>
      </c>
      <c r="D655" s="2" t="s">
        <v>2974</v>
      </c>
      <c r="E655" t="str">
        <f>IMAGE("http://ift.tt/1DDqNCM",1)</f>
        <v/>
      </c>
      <c r="F655" s="1" t="s">
        <v>4</v>
      </c>
      <c r="G655" s="2" t="s">
        <v>2975</v>
      </c>
    </row>
    <row r="656">
      <c r="A656" s="1" t="s">
        <v>2976</v>
      </c>
      <c r="B656" s="1" t="s">
        <v>208</v>
      </c>
      <c r="C656" s="1" t="s">
        <v>2977</v>
      </c>
      <c r="D656" s="2" t="s">
        <v>2978</v>
      </c>
      <c r="E656" t="str">
        <f>IMAGE("http://ift.tt/eA8V8J",1)</f>
        <v/>
      </c>
      <c r="F656" s="1" t="s">
        <v>4</v>
      </c>
      <c r="G656" s="2" t="s">
        <v>2979</v>
      </c>
    </row>
    <row r="657">
      <c r="A657" s="1" t="s">
        <v>2980</v>
      </c>
      <c r="B657" s="1" t="s">
        <v>208</v>
      </c>
      <c r="C657" s="1" t="s">
        <v>2981</v>
      </c>
      <c r="D657" s="2" t="s">
        <v>2982</v>
      </c>
      <c r="E657" t="str">
        <f>IMAGE("http://ift.tt/1Dv6acb",1)</f>
        <v/>
      </c>
      <c r="F657" s="1" t="s">
        <v>4</v>
      </c>
      <c r="G657" s="2" t="s">
        <v>2983</v>
      </c>
    </row>
    <row r="658">
      <c r="A658" s="1" t="s">
        <v>3011</v>
      </c>
      <c r="B658" s="1" t="s">
        <v>3012</v>
      </c>
      <c r="C658" s="1" t="s">
        <v>3013</v>
      </c>
      <c r="D658" s="2" t="s">
        <v>3014</v>
      </c>
      <c r="E658" t="str">
        <f>IMAGE("http://ift.tt/1AUAWhb",1)</f>
        <v/>
      </c>
      <c r="F658" s="1" t="s">
        <v>4</v>
      </c>
      <c r="G658" s="2" t="s">
        <v>3015</v>
      </c>
    </row>
    <row r="659">
      <c r="A659" s="1" t="s">
        <v>3016</v>
      </c>
      <c r="B659" s="1" t="s">
        <v>3017</v>
      </c>
      <c r="C659" s="1" t="s">
        <v>3018</v>
      </c>
      <c r="D659" s="1" t="s">
        <v>3019</v>
      </c>
      <c r="E659" t="str">
        <f t="shared" ref="E659:E660" si="81">IMAGE("http://ift.tt/eA8V8J",1)</f>
        <v/>
      </c>
      <c r="F659" s="1" t="s">
        <v>4</v>
      </c>
      <c r="G659" s="2" t="s">
        <v>3020</v>
      </c>
    </row>
    <row r="660">
      <c r="A660" s="1" t="s">
        <v>3021</v>
      </c>
      <c r="B660" s="1" t="s">
        <v>3022</v>
      </c>
      <c r="C660" s="1" t="s">
        <v>3023</v>
      </c>
      <c r="D660" s="1" t="s">
        <v>3024</v>
      </c>
      <c r="E660" t="str">
        <f t="shared" si="81"/>
        <v/>
      </c>
      <c r="F660" s="1" t="s">
        <v>4</v>
      </c>
      <c r="G660" s="2" t="s">
        <v>3025</v>
      </c>
    </row>
    <row r="661">
      <c r="A661" s="1" t="s">
        <v>3026</v>
      </c>
      <c r="B661" s="1" t="s">
        <v>3027</v>
      </c>
      <c r="C661" s="1" t="s">
        <v>3028</v>
      </c>
      <c r="D661" s="2" t="s">
        <v>3029</v>
      </c>
      <c r="E661" t="str">
        <f>IMAGE("http://ift.tt/1qxWGMf",1)</f>
        <v/>
      </c>
      <c r="F661" s="1" t="s">
        <v>4</v>
      </c>
      <c r="G661" s="2" t="s">
        <v>3030</v>
      </c>
    </row>
    <row r="662">
      <c r="A662" s="1" t="s">
        <v>3031</v>
      </c>
      <c r="B662" s="1" t="s">
        <v>2869</v>
      </c>
      <c r="C662" s="1" t="s">
        <v>3032</v>
      </c>
      <c r="D662" s="2" t="s">
        <v>3033</v>
      </c>
      <c r="E662" t="str">
        <f>IMAGE("http://ift.tt/1wQ7eF2",1)</f>
        <v/>
      </c>
      <c r="F662" s="1" t="s">
        <v>4</v>
      </c>
      <c r="G662" s="2" t="s">
        <v>3034</v>
      </c>
    </row>
    <row r="663">
      <c r="A663" s="1" t="s">
        <v>3035</v>
      </c>
      <c r="B663" s="1" t="s">
        <v>3036</v>
      </c>
      <c r="C663" s="1" t="s">
        <v>3037</v>
      </c>
      <c r="D663" s="1" t="s">
        <v>3038</v>
      </c>
      <c r="E663" t="str">
        <f>IMAGE("http://ift.tt/eA8V8J",1)</f>
        <v/>
      </c>
      <c r="F663" s="1" t="s">
        <v>4</v>
      </c>
      <c r="G663" s="2" t="s">
        <v>3039</v>
      </c>
    </row>
    <row r="664">
      <c r="A664" s="1" t="s">
        <v>3040</v>
      </c>
      <c r="B664" s="1" t="s">
        <v>90</v>
      </c>
      <c r="C664" s="1" t="s">
        <v>3041</v>
      </c>
      <c r="D664" s="2" t="s">
        <v>3042</v>
      </c>
      <c r="E664" t="str">
        <f>IMAGE("http://ift.tt/1DKUOTV",1)</f>
        <v/>
      </c>
      <c r="F664" s="1" t="s">
        <v>4</v>
      </c>
      <c r="G664" s="2" t="s">
        <v>3043</v>
      </c>
    </row>
    <row r="665">
      <c r="A665" s="1" t="s">
        <v>3044</v>
      </c>
      <c r="B665" s="1" t="s">
        <v>3045</v>
      </c>
      <c r="C665" s="1" t="s">
        <v>3046</v>
      </c>
      <c r="D665" s="1" t="s">
        <v>3047</v>
      </c>
      <c r="E665" t="str">
        <f t="shared" ref="E665:E666" si="82">IMAGE("http://ift.tt/eA8V8J",1)</f>
        <v/>
      </c>
      <c r="F665" s="1" t="s">
        <v>4</v>
      </c>
      <c r="G665" s="2" t="s">
        <v>3048</v>
      </c>
    </row>
    <row r="666">
      <c r="A666" s="1" t="s">
        <v>3049</v>
      </c>
      <c r="B666" s="1" t="s">
        <v>3050</v>
      </c>
      <c r="C666" s="1" t="s">
        <v>3051</v>
      </c>
      <c r="D666" s="1" t="s">
        <v>63</v>
      </c>
      <c r="E666" t="str">
        <f t="shared" si="82"/>
        <v/>
      </c>
      <c r="F666" s="1" t="s">
        <v>4</v>
      </c>
      <c r="G666" s="2" t="s">
        <v>3052</v>
      </c>
    </row>
    <row r="667">
      <c r="A667" s="1" t="s">
        <v>3053</v>
      </c>
      <c r="B667" s="1" t="s">
        <v>3054</v>
      </c>
      <c r="C667" s="1" t="s">
        <v>3055</v>
      </c>
      <c r="D667" s="2" t="s">
        <v>3056</v>
      </c>
      <c r="E667" t="str">
        <f>IMAGE("http://ift.tt/Zf2Oey",1)</f>
        <v/>
      </c>
      <c r="F667" s="1" t="s">
        <v>4</v>
      </c>
      <c r="G667" s="2" t="s">
        <v>3057</v>
      </c>
    </row>
    <row r="668">
      <c r="A668" s="1" t="s">
        <v>3058</v>
      </c>
      <c r="B668" s="1" t="s">
        <v>2985</v>
      </c>
      <c r="C668" s="1" t="s">
        <v>3059</v>
      </c>
      <c r="D668" s="1" t="s">
        <v>3060</v>
      </c>
      <c r="E668" t="str">
        <f t="shared" ref="E668:E669" si="83">IMAGE("http://ift.tt/eA8V8J",1)</f>
        <v/>
      </c>
      <c r="F668" s="1" t="s">
        <v>4</v>
      </c>
      <c r="G668" s="2" t="s">
        <v>3061</v>
      </c>
    </row>
    <row r="669">
      <c r="A669" s="1" t="s">
        <v>3062</v>
      </c>
      <c r="B669" s="1" t="s">
        <v>3063</v>
      </c>
      <c r="C669" s="1" t="s">
        <v>3064</v>
      </c>
      <c r="D669" s="1" t="s">
        <v>3065</v>
      </c>
      <c r="E669" t="str">
        <f t="shared" si="83"/>
        <v/>
      </c>
      <c r="F669" s="1" t="s">
        <v>4</v>
      </c>
      <c r="G669" s="2" t="s">
        <v>3066</v>
      </c>
    </row>
    <row r="670">
      <c r="A670" s="1" t="s">
        <v>3067</v>
      </c>
      <c r="B670" s="1" t="s">
        <v>850</v>
      </c>
      <c r="C670" s="1" t="s">
        <v>3068</v>
      </c>
      <c r="D670" s="2" t="s">
        <v>3069</v>
      </c>
      <c r="E670" t="str">
        <f>IMAGE("http://ift.tt/1wQk3ze",1)</f>
        <v/>
      </c>
      <c r="F670" s="1" t="s">
        <v>4</v>
      </c>
      <c r="G670" s="2" t="s">
        <v>3070</v>
      </c>
    </row>
    <row r="671">
      <c r="A671" s="1" t="s">
        <v>3071</v>
      </c>
      <c r="B671" s="1" t="s">
        <v>3072</v>
      </c>
      <c r="C671" s="1" t="s">
        <v>3073</v>
      </c>
      <c r="D671" s="1" t="s">
        <v>3074</v>
      </c>
      <c r="E671" t="str">
        <f>IMAGE("http://ift.tt/eA8V8J",1)</f>
        <v/>
      </c>
      <c r="F671" s="1" t="s">
        <v>4</v>
      </c>
      <c r="G671" s="2" t="s">
        <v>3075</v>
      </c>
    </row>
    <row r="672">
      <c r="A672" s="1" t="s">
        <v>3076</v>
      </c>
      <c r="B672" s="1" t="s">
        <v>3077</v>
      </c>
      <c r="C672" s="1" t="s">
        <v>3078</v>
      </c>
      <c r="D672" s="2" t="s">
        <v>3079</v>
      </c>
      <c r="E672" t="str">
        <f>IMAGE("http://ift.tt/1GMzNcn",1)</f>
        <v/>
      </c>
      <c r="F672" s="1" t="s">
        <v>4</v>
      </c>
      <c r="G672" s="2" t="s">
        <v>3080</v>
      </c>
    </row>
    <row r="673">
      <c r="A673" s="1" t="s">
        <v>3081</v>
      </c>
      <c r="B673" s="1" t="s">
        <v>3082</v>
      </c>
      <c r="C673" s="1" t="s">
        <v>3083</v>
      </c>
      <c r="D673" s="1" t="s">
        <v>3084</v>
      </c>
      <c r="E673" t="str">
        <f>IMAGE("http://ift.tt/eA8V8J",1)</f>
        <v/>
      </c>
      <c r="F673" s="1" t="s">
        <v>4</v>
      </c>
      <c r="G673" s="2" t="s">
        <v>3085</v>
      </c>
    </row>
    <row r="674">
      <c r="A674" s="1" t="s">
        <v>3086</v>
      </c>
      <c r="B674" s="1" t="s">
        <v>3087</v>
      </c>
      <c r="C674" s="1" t="s">
        <v>3088</v>
      </c>
      <c r="D674" s="2" t="s">
        <v>3089</v>
      </c>
      <c r="E674" t="str">
        <f>IMAGE("http://ift.tt/18JooPj",1)</f>
        <v/>
      </c>
      <c r="F674" s="1" t="s">
        <v>4</v>
      </c>
      <c r="G674" s="2" t="s">
        <v>3090</v>
      </c>
    </row>
    <row r="675">
      <c r="A675" s="1" t="s">
        <v>3091</v>
      </c>
      <c r="B675" s="1" t="s">
        <v>3092</v>
      </c>
      <c r="C675" s="1" t="s">
        <v>3093</v>
      </c>
      <c r="D675" s="2" t="s">
        <v>3094</v>
      </c>
      <c r="E675" t="str">
        <f>IMAGE("http://ift.tt/1yFrAXq",1)</f>
        <v/>
      </c>
      <c r="F675" s="1" t="s">
        <v>4</v>
      </c>
      <c r="G675" s="2" t="s">
        <v>3095</v>
      </c>
    </row>
    <row r="676">
      <c r="A676" s="1" t="s">
        <v>3096</v>
      </c>
      <c r="B676" s="1" t="s">
        <v>1618</v>
      </c>
      <c r="C676" s="1" t="s">
        <v>3097</v>
      </c>
      <c r="D676" s="2" t="s">
        <v>3098</v>
      </c>
      <c r="E676" t="str">
        <f>IMAGE("http://ift.tt/1GMA2nT",1)</f>
        <v/>
      </c>
      <c r="F676" s="1" t="s">
        <v>4</v>
      </c>
      <c r="G676" s="2" t="s">
        <v>3099</v>
      </c>
    </row>
    <row r="677">
      <c r="A677" s="1" t="s">
        <v>3100</v>
      </c>
      <c r="B677" s="1" t="s">
        <v>2240</v>
      </c>
      <c r="C677" s="1" t="s">
        <v>3101</v>
      </c>
      <c r="D677" s="1" t="s">
        <v>3102</v>
      </c>
      <c r="E677" t="str">
        <f t="shared" ref="E677:E678" si="84">IMAGE("http://ift.tt/eA8V8J",1)</f>
        <v/>
      </c>
      <c r="F677" s="1" t="s">
        <v>4</v>
      </c>
      <c r="G677" s="2" t="s">
        <v>3103</v>
      </c>
    </row>
    <row r="678">
      <c r="A678" s="1" t="s">
        <v>3104</v>
      </c>
      <c r="B678" s="1" t="s">
        <v>3105</v>
      </c>
      <c r="C678" s="1" t="s">
        <v>3106</v>
      </c>
      <c r="D678" s="1" t="s">
        <v>3107</v>
      </c>
      <c r="E678" t="str">
        <f t="shared" si="84"/>
        <v/>
      </c>
      <c r="F678" s="1" t="s">
        <v>4</v>
      </c>
      <c r="G678" s="2" t="s">
        <v>3108</v>
      </c>
    </row>
    <row r="679">
      <c r="A679" s="1" t="s">
        <v>3109</v>
      </c>
      <c r="B679" s="1" t="s">
        <v>311</v>
      </c>
      <c r="C679" s="1" t="s">
        <v>3110</v>
      </c>
      <c r="D679" s="2" t="s">
        <v>3111</v>
      </c>
      <c r="E679" t="str">
        <f>IMAGE("http://ift.tt/1ABW6fe",1)</f>
        <v/>
      </c>
      <c r="F679" s="1" t="s">
        <v>4</v>
      </c>
      <c r="G679" s="2" t="s">
        <v>3112</v>
      </c>
    </row>
    <row r="680">
      <c r="A680" s="1" t="s">
        <v>3113</v>
      </c>
      <c r="B680" s="1" t="s">
        <v>3114</v>
      </c>
      <c r="C680" s="1" t="s">
        <v>3115</v>
      </c>
      <c r="D680" s="2" t="s">
        <v>3116</v>
      </c>
      <c r="E680" t="str">
        <f>IMAGE("http://ift.tt/1EelJsg",1)</f>
        <v/>
      </c>
      <c r="F680" s="1" t="s">
        <v>4</v>
      </c>
      <c r="G680" s="2" t="s">
        <v>3117</v>
      </c>
    </row>
    <row r="681">
      <c r="A681" s="1" t="s">
        <v>3118</v>
      </c>
      <c r="B681" s="1" t="s">
        <v>1191</v>
      </c>
      <c r="C681" s="1" t="s">
        <v>3119</v>
      </c>
      <c r="D681" s="2" t="s">
        <v>3120</v>
      </c>
      <c r="E681" t="str">
        <f>IMAGE("http://ift.tt/1ulaHt3",1)</f>
        <v/>
      </c>
      <c r="F681" s="1" t="s">
        <v>4</v>
      </c>
      <c r="G681" s="2" t="s">
        <v>3121</v>
      </c>
    </row>
    <row r="682">
      <c r="A682" s="1" t="s">
        <v>3122</v>
      </c>
      <c r="B682" s="1" t="s">
        <v>2412</v>
      </c>
      <c r="C682" s="1" t="s">
        <v>3123</v>
      </c>
      <c r="D682" s="2" t="s">
        <v>3124</v>
      </c>
      <c r="E682" t="str">
        <f t="shared" ref="E682:E683" si="85">IMAGE("http://ift.tt/eA8V8J",1)</f>
        <v/>
      </c>
      <c r="F682" s="1" t="s">
        <v>4</v>
      </c>
      <c r="G682" s="2" t="s">
        <v>3125</v>
      </c>
    </row>
    <row r="683">
      <c r="A683" s="1" t="s">
        <v>3126</v>
      </c>
      <c r="B683" s="1" t="s">
        <v>2118</v>
      </c>
      <c r="C683" s="1" t="s">
        <v>3127</v>
      </c>
      <c r="D683" s="1" t="s">
        <v>3128</v>
      </c>
      <c r="E683" t="str">
        <f t="shared" si="85"/>
        <v/>
      </c>
      <c r="F683" s="1" t="s">
        <v>4</v>
      </c>
      <c r="G683" s="2" t="s">
        <v>3129</v>
      </c>
    </row>
    <row r="684">
      <c r="A684" s="1" t="s">
        <v>3126</v>
      </c>
      <c r="B684" s="1" t="s">
        <v>1191</v>
      </c>
      <c r="C684" s="1" t="s">
        <v>3130</v>
      </c>
      <c r="D684" s="2" t="s">
        <v>3131</v>
      </c>
      <c r="E684" t="str">
        <f>IMAGE("http://ift.tt/1AVgrkD",1)</f>
        <v/>
      </c>
      <c r="F684" s="1" t="s">
        <v>4</v>
      </c>
      <c r="G684" s="2" t="s">
        <v>3132</v>
      </c>
    </row>
    <row r="685">
      <c r="A685" s="1" t="s">
        <v>3133</v>
      </c>
      <c r="B685" s="1" t="s">
        <v>3134</v>
      </c>
      <c r="C685" s="1" t="s">
        <v>3135</v>
      </c>
      <c r="D685" s="2" t="s">
        <v>3136</v>
      </c>
      <c r="E685" t="str">
        <f>IMAGE("http://ift.tt/1DF60iv",1)</f>
        <v/>
      </c>
      <c r="F685" s="1" t="s">
        <v>4</v>
      </c>
      <c r="G685" s="2" t="s">
        <v>3137</v>
      </c>
    </row>
    <row r="686">
      <c r="A686" s="1" t="s">
        <v>3133</v>
      </c>
      <c r="B686" s="1" t="s">
        <v>1483</v>
      </c>
      <c r="C686" s="1" t="s">
        <v>3138</v>
      </c>
      <c r="D686" s="2" t="s">
        <v>3139</v>
      </c>
      <c r="E686" t="str">
        <f>IMAGE("http://ift.tt/1DF65m7",1)</f>
        <v/>
      </c>
      <c r="F686" s="1" t="s">
        <v>4</v>
      </c>
      <c r="G686" s="2" t="s">
        <v>3140</v>
      </c>
    </row>
    <row r="687">
      <c r="A687" s="1" t="s">
        <v>3141</v>
      </c>
      <c r="B687" s="1" t="s">
        <v>3142</v>
      </c>
      <c r="C687" s="1" t="s">
        <v>3143</v>
      </c>
      <c r="D687" s="2" t="s">
        <v>3144</v>
      </c>
      <c r="E687" t="str">
        <f>IMAGE("http://ift.tt/1BD68SZ",1)</f>
        <v/>
      </c>
      <c r="F687" s="1" t="s">
        <v>4</v>
      </c>
      <c r="G687" s="2" t="s">
        <v>3145</v>
      </c>
    </row>
    <row r="688">
      <c r="A688" s="1" t="s">
        <v>3146</v>
      </c>
      <c r="B688" s="1" t="s">
        <v>3147</v>
      </c>
      <c r="C688" s="1" t="s">
        <v>3148</v>
      </c>
      <c r="D688" s="2" t="s">
        <v>3149</v>
      </c>
      <c r="E688" t="str">
        <f>IMAGE("http://ift.tt/1BD6c52",1)</f>
        <v/>
      </c>
      <c r="F688" s="1" t="s">
        <v>4</v>
      </c>
      <c r="G688" s="2" t="s">
        <v>3150</v>
      </c>
    </row>
    <row r="689">
      <c r="A689" s="1" t="s">
        <v>3151</v>
      </c>
      <c r="B689" s="1" t="s">
        <v>3152</v>
      </c>
      <c r="C689" s="1" t="s">
        <v>3153</v>
      </c>
      <c r="D689" s="1" t="s">
        <v>3154</v>
      </c>
      <c r="E689" t="str">
        <f>IMAGE("http://ift.tt/eA8V8J",1)</f>
        <v/>
      </c>
      <c r="F689" s="1" t="s">
        <v>4</v>
      </c>
      <c r="G689" s="2" t="s">
        <v>3155</v>
      </c>
    </row>
    <row r="690">
      <c r="A690" s="1" t="s">
        <v>3156</v>
      </c>
      <c r="B690" s="1" t="s">
        <v>3157</v>
      </c>
      <c r="C690" s="1" t="s">
        <v>3158</v>
      </c>
      <c r="D690" s="2" t="s">
        <v>3159</v>
      </c>
      <c r="E690" t="str">
        <f>IMAGE("http://ift.tt/1EeAwU6",1)</f>
        <v/>
      </c>
      <c r="F690" s="1" t="s">
        <v>4</v>
      </c>
      <c r="G690" s="2" t="s">
        <v>3160</v>
      </c>
    </row>
    <row r="691">
      <c r="A691" s="1" t="s">
        <v>3156</v>
      </c>
      <c r="B691" s="1" t="s">
        <v>783</v>
      </c>
      <c r="C691" s="1" t="s">
        <v>3161</v>
      </c>
      <c r="D691" s="1" t="s">
        <v>3162</v>
      </c>
      <c r="E691" t="str">
        <f t="shared" ref="E691:E692" si="86">IMAGE("http://ift.tt/eA8V8J",1)</f>
        <v/>
      </c>
      <c r="F691" s="1" t="s">
        <v>4</v>
      </c>
      <c r="G691" s="2" t="s">
        <v>3163</v>
      </c>
    </row>
    <row r="692">
      <c r="A692" s="1" t="s">
        <v>3164</v>
      </c>
      <c r="B692" s="1" t="s">
        <v>3165</v>
      </c>
      <c r="C692" s="1" t="s">
        <v>3166</v>
      </c>
      <c r="D692" s="1" t="s">
        <v>3167</v>
      </c>
      <c r="E692" t="str">
        <f t="shared" si="86"/>
        <v/>
      </c>
      <c r="F692" s="1" t="s">
        <v>4</v>
      </c>
      <c r="G692" s="2" t="s">
        <v>3168</v>
      </c>
    </row>
    <row r="693">
      <c r="A693" s="1" t="s">
        <v>3169</v>
      </c>
      <c r="B693" s="1" t="s">
        <v>3170</v>
      </c>
      <c r="C693" s="1" t="s">
        <v>3171</v>
      </c>
      <c r="D693" s="2" t="s">
        <v>3172</v>
      </c>
      <c r="E693" t="str">
        <f>IMAGE("http://ift.tt/1EeAOKz",1)</f>
        <v/>
      </c>
      <c r="F693" s="1" t="s">
        <v>4</v>
      </c>
      <c r="G693" s="2" t="s">
        <v>3173</v>
      </c>
    </row>
    <row r="694">
      <c r="A694" s="1" t="s">
        <v>3174</v>
      </c>
      <c r="B694" s="1" t="s">
        <v>3175</v>
      </c>
      <c r="C694" s="1" t="s">
        <v>3176</v>
      </c>
      <c r="D694" s="1" t="s">
        <v>3177</v>
      </c>
      <c r="E694" t="str">
        <f>IMAGE("http://ift.tt/eA8V8J",1)</f>
        <v/>
      </c>
      <c r="F694" s="1" t="s">
        <v>4</v>
      </c>
      <c r="G694" s="2" t="s">
        <v>3178</v>
      </c>
    </row>
    <row r="695">
      <c r="A695" s="1" t="s">
        <v>3179</v>
      </c>
      <c r="B695" s="1" t="s">
        <v>3180</v>
      </c>
      <c r="C695" s="1" t="s">
        <v>3181</v>
      </c>
      <c r="D695" s="2" t="s">
        <v>3182</v>
      </c>
      <c r="E695" t="str">
        <f>IMAGE("http://ift.tt/1Aj5zrN",1)</f>
        <v/>
      </c>
      <c r="F695" s="1" t="s">
        <v>4</v>
      </c>
      <c r="G695" s="2" t="s">
        <v>3183</v>
      </c>
    </row>
    <row r="696">
      <c r="A696" s="1" t="s">
        <v>3179</v>
      </c>
      <c r="B696" s="1" t="s">
        <v>3184</v>
      </c>
      <c r="C696" s="1" t="s">
        <v>3185</v>
      </c>
      <c r="D696" s="2" t="s">
        <v>3186</v>
      </c>
      <c r="E696" t="str">
        <f>IMAGE("http://ift.tt/1NcDCfh",1)</f>
        <v/>
      </c>
      <c r="F696" s="1" t="s">
        <v>4</v>
      </c>
      <c r="G696" s="2" t="s">
        <v>3187</v>
      </c>
    </row>
    <row r="697">
      <c r="A697" s="1" t="s">
        <v>3188</v>
      </c>
      <c r="B697" s="1" t="s">
        <v>3189</v>
      </c>
      <c r="C697" s="1" t="s">
        <v>3190</v>
      </c>
      <c r="D697" s="2" t="s">
        <v>3191</v>
      </c>
      <c r="E697" t="str">
        <f>IMAGE("http://ift.tt/1EdoThw",1)</f>
        <v/>
      </c>
      <c r="F697" s="1" t="s">
        <v>4</v>
      </c>
      <c r="G697" s="2" t="s">
        <v>3192</v>
      </c>
    </row>
    <row r="698">
      <c r="A698" s="1" t="s">
        <v>3193</v>
      </c>
      <c r="B698" s="1" t="s">
        <v>593</v>
      </c>
      <c r="C698" s="1" t="s">
        <v>3194</v>
      </c>
      <c r="D698" s="1" t="s">
        <v>63</v>
      </c>
      <c r="E698" t="str">
        <f t="shared" ref="E698:E699" si="87">IMAGE("http://ift.tt/eA8V8J",1)</f>
        <v/>
      </c>
      <c r="F698" s="1" t="s">
        <v>4</v>
      </c>
      <c r="G698" s="2" t="s">
        <v>3195</v>
      </c>
    </row>
    <row r="699">
      <c r="A699" s="1" t="s">
        <v>3196</v>
      </c>
      <c r="B699" s="1" t="s">
        <v>3197</v>
      </c>
      <c r="C699" s="1" t="s">
        <v>3198</v>
      </c>
      <c r="D699" s="1" t="s">
        <v>3199</v>
      </c>
      <c r="E699" t="str">
        <f t="shared" si="87"/>
        <v/>
      </c>
      <c r="F699" s="1" t="s">
        <v>4</v>
      </c>
      <c r="G699" s="2" t="s">
        <v>3200</v>
      </c>
    </row>
    <row r="700">
      <c r="A700" s="1" t="s">
        <v>3201</v>
      </c>
      <c r="B700" s="1" t="s">
        <v>3202</v>
      </c>
      <c r="C700" s="1" t="s">
        <v>3203</v>
      </c>
      <c r="D700" s="2" t="s">
        <v>3204</v>
      </c>
      <c r="E700" t="str">
        <f>IMAGE("http://ift.tt/1EdoYlt",1)</f>
        <v/>
      </c>
      <c r="F700" s="1" t="s">
        <v>4</v>
      </c>
      <c r="G700" s="2" t="s">
        <v>3205</v>
      </c>
    </row>
    <row r="701">
      <c r="A701" s="1" t="s">
        <v>3206</v>
      </c>
      <c r="B701" s="1" t="s">
        <v>3207</v>
      </c>
      <c r="C701" s="1" t="s">
        <v>3208</v>
      </c>
      <c r="D701" s="2" t="s">
        <v>3209</v>
      </c>
      <c r="E701" t="str">
        <f>IMAGE("http://ift.tt/1Edp2BD",1)</f>
        <v/>
      </c>
      <c r="F701" s="1" t="s">
        <v>4</v>
      </c>
      <c r="G701" s="2" t="s">
        <v>3210</v>
      </c>
    </row>
    <row r="702">
      <c r="A702" s="1" t="s">
        <v>3211</v>
      </c>
      <c r="B702" s="1" t="s">
        <v>3212</v>
      </c>
      <c r="C702" s="1" t="s">
        <v>3213</v>
      </c>
      <c r="D702" s="2" t="s">
        <v>3214</v>
      </c>
      <c r="E702" t="str">
        <f>IMAGE("http://ift.tt/1DFzoFc",1)</f>
        <v/>
      </c>
      <c r="F702" s="1" t="s">
        <v>4</v>
      </c>
      <c r="G702" s="2" t="s">
        <v>3215</v>
      </c>
    </row>
    <row r="703">
      <c r="A703" s="1" t="s">
        <v>3216</v>
      </c>
      <c r="B703" s="1" t="s">
        <v>12</v>
      </c>
      <c r="C703" s="1" t="s">
        <v>3217</v>
      </c>
      <c r="D703" s="2" t="s">
        <v>3218</v>
      </c>
      <c r="E703" t="str">
        <f>IMAGE("http://ift.tt/1zErGZK",1)</f>
        <v/>
      </c>
      <c r="F703" s="1" t="s">
        <v>4</v>
      </c>
      <c r="G703" s="2" t="s">
        <v>3219</v>
      </c>
    </row>
    <row r="704">
      <c r="A704" s="1" t="s">
        <v>3220</v>
      </c>
      <c r="B704" s="1" t="s">
        <v>3221</v>
      </c>
      <c r="C704" s="1" t="s">
        <v>3222</v>
      </c>
      <c r="D704" s="1" t="s">
        <v>3223</v>
      </c>
      <c r="E704" t="str">
        <f>IMAGE("http://ift.tt/eA8V8J",1)</f>
        <v/>
      </c>
      <c r="F704" s="1" t="s">
        <v>4</v>
      </c>
      <c r="G704" s="2" t="s">
        <v>3224</v>
      </c>
    </row>
    <row r="705">
      <c r="A705" s="1" t="s">
        <v>3225</v>
      </c>
      <c r="B705" s="1" t="s">
        <v>3226</v>
      </c>
      <c r="C705" s="1" t="s">
        <v>3190</v>
      </c>
      <c r="D705" s="2" t="s">
        <v>3227</v>
      </c>
      <c r="E705" t="str">
        <f>IMAGE("http://ift.tt/1EdoThw",1)</f>
        <v/>
      </c>
      <c r="F705" s="1" t="s">
        <v>4</v>
      </c>
      <c r="G705" s="2" t="s">
        <v>3228</v>
      </c>
    </row>
    <row r="706">
      <c r="A706" s="1" t="s">
        <v>3225</v>
      </c>
      <c r="B706" s="1" t="s">
        <v>3229</v>
      </c>
      <c r="C706" s="1" t="s">
        <v>3230</v>
      </c>
      <c r="D706" s="1" t="s">
        <v>3231</v>
      </c>
      <c r="E706" t="str">
        <f t="shared" ref="E706:E707" si="88">IMAGE("http://ift.tt/eA8V8J",1)</f>
        <v/>
      </c>
      <c r="F706" s="1" t="s">
        <v>4</v>
      </c>
      <c r="G706" s="2" t="s">
        <v>3232</v>
      </c>
    </row>
    <row r="707">
      <c r="A707" s="1" t="s">
        <v>3233</v>
      </c>
      <c r="B707" s="1" t="s">
        <v>3234</v>
      </c>
      <c r="C707" s="1" t="s">
        <v>3235</v>
      </c>
      <c r="D707" s="1" t="s">
        <v>3236</v>
      </c>
      <c r="E707" t="str">
        <f t="shared" si="88"/>
        <v/>
      </c>
      <c r="F707" s="1" t="s">
        <v>4</v>
      </c>
      <c r="G707" s="2" t="s">
        <v>3237</v>
      </c>
    </row>
    <row r="708">
      <c r="A708" s="1" t="s">
        <v>3238</v>
      </c>
      <c r="B708" s="1" t="s">
        <v>3239</v>
      </c>
      <c r="C708" s="1" t="s">
        <v>3240</v>
      </c>
      <c r="D708" s="2" t="s">
        <v>3241</v>
      </c>
      <c r="E708" t="str">
        <f>IMAGE("http://ift.tt/1Ef7W4Y",1)</f>
        <v/>
      </c>
      <c r="F708" s="1" t="s">
        <v>4</v>
      </c>
      <c r="G708" s="2" t="s">
        <v>3242</v>
      </c>
    </row>
    <row r="709">
      <c r="A709" s="1" t="s">
        <v>3243</v>
      </c>
      <c r="B709" s="1" t="s">
        <v>3244</v>
      </c>
      <c r="C709" s="1" t="s">
        <v>3245</v>
      </c>
      <c r="D709" s="2" t="s">
        <v>3246</v>
      </c>
      <c r="E709" t="str">
        <f>IMAGE("http://ift.tt/1GLprtd",1)</f>
        <v/>
      </c>
      <c r="F709" s="1" t="s">
        <v>4</v>
      </c>
      <c r="G709" s="2" t="s">
        <v>3247</v>
      </c>
    </row>
    <row r="710">
      <c r="A710" s="1" t="s">
        <v>3248</v>
      </c>
      <c r="B710" s="1" t="s">
        <v>1922</v>
      </c>
      <c r="C710" s="1" t="s">
        <v>3249</v>
      </c>
      <c r="D710" s="1" t="s">
        <v>3250</v>
      </c>
      <c r="E710" t="str">
        <f>IMAGE("http://ift.tt/eA8V8J",1)</f>
        <v/>
      </c>
      <c r="F710" s="1" t="s">
        <v>4</v>
      </c>
      <c r="G710" s="2" t="s">
        <v>3251</v>
      </c>
    </row>
    <row r="711">
      <c r="A711" s="1" t="s">
        <v>3248</v>
      </c>
      <c r="B711" s="1" t="s">
        <v>3252</v>
      </c>
      <c r="C711" s="1" t="s">
        <v>3253</v>
      </c>
      <c r="D711" s="2" t="s">
        <v>3254</v>
      </c>
      <c r="E711" t="str">
        <f>IMAGE("http://ift.tt/1DFLA93",1)</f>
        <v/>
      </c>
      <c r="F711" s="1" t="s">
        <v>4</v>
      </c>
      <c r="G711" s="2" t="s">
        <v>3255</v>
      </c>
    </row>
    <row r="712">
      <c r="A712" s="1" t="s">
        <v>3256</v>
      </c>
      <c r="B712" s="1" t="s">
        <v>653</v>
      </c>
      <c r="C712" s="1" t="s">
        <v>3257</v>
      </c>
      <c r="D712" s="2" t="s">
        <v>3258</v>
      </c>
      <c r="E712" t="str">
        <f>IMAGE("http://ift.tt/1DFW205",1)</f>
        <v/>
      </c>
      <c r="F712" s="1" t="s">
        <v>4</v>
      </c>
      <c r="G712" s="2" t="s">
        <v>3259</v>
      </c>
    </row>
    <row r="713">
      <c r="A713" s="1" t="s">
        <v>3188</v>
      </c>
      <c r="B713" s="1" t="s">
        <v>3189</v>
      </c>
      <c r="C713" s="1" t="s">
        <v>3190</v>
      </c>
      <c r="D713" s="2" t="s">
        <v>3191</v>
      </c>
      <c r="E713" t="str">
        <f>IMAGE("http://ift.tt/1EdoThw",1)</f>
        <v/>
      </c>
      <c r="F713" s="1" t="s">
        <v>4</v>
      </c>
      <c r="G713" s="2" t="s">
        <v>3192</v>
      </c>
    </row>
    <row r="714">
      <c r="A714" s="1" t="s">
        <v>3193</v>
      </c>
      <c r="B714" s="1" t="s">
        <v>593</v>
      </c>
      <c r="C714" s="1" t="s">
        <v>3194</v>
      </c>
      <c r="D714" s="1" t="s">
        <v>63</v>
      </c>
      <c r="E714" t="str">
        <f t="shared" ref="E714:E715" si="89">IMAGE("http://ift.tt/eA8V8J",1)</f>
        <v/>
      </c>
      <c r="F714" s="1" t="s">
        <v>4</v>
      </c>
      <c r="G714" s="2" t="s">
        <v>3195</v>
      </c>
    </row>
    <row r="715">
      <c r="A715" s="1" t="s">
        <v>3196</v>
      </c>
      <c r="B715" s="1" t="s">
        <v>3197</v>
      </c>
      <c r="C715" s="1" t="s">
        <v>3198</v>
      </c>
      <c r="D715" s="1" t="s">
        <v>3199</v>
      </c>
      <c r="E715" t="str">
        <f t="shared" si="89"/>
        <v/>
      </c>
      <c r="F715" s="1" t="s">
        <v>4</v>
      </c>
      <c r="G715" s="2" t="s">
        <v>3200</v>
      </c>
    </row>
    <row r="716">
      <c r="A716" s="1" t="s">
        <v>3201</v>
      </c>
      <c r="B716" s="1" t="s">
        <v>3202</v>
      </c>
      <c r="C716" s="1" t="s">
        <v>3203</v>
      </c>
      <c r="D716" s="2" t="s">
        <v>3204</v>
      </c>
      <c r="E716" t="str">
        <f>IMAGE("http://ift.tt/1EdoYlt",1)</f>
        <v/>
      </c>
      <c r="F716" s="1" t="s">
        <v>4</v>
      </c>
      <c r="G716" s="2" t="s">
        <v>3205</v>
      </c>
    </row>
    <row r="717">
      <c r="A717" s="1" t="s">
        <v>3206</v>
      </c>
      <c r="B717" s="1" t="s">
        <v>3207</v>
      </c>
      <c r="C717" s="1" t="s">
        <v>3208</v>
      </c>
      <c r="D717" s="2" t="s">
        <v>3209</v>
      </c>
      <c r="E717" t="str">
        <f>IMAGE("http://ift.tt/1Edp2BD",1)</f>
        <v/>
      </c>
      <c r="F717" s="1" t="s">
        <v>4</v>
      </c>
      <c r="G717" s="2" t="s">
        <v>3210</v>
      </c>
    </row>
    <row r="718">
      <c r="A718" s="1" t="s">
        <v>3211</v>
      </c>
      <c r="B718" s="1" t="s">
        <v>3212</v>
      </c>
      <c r="C718" s="1" t="s">
        <v>3213</v>
      </c>
      <c r="D718" s="2" t="s">
        <v>3214</v>
      </c>
      <c r="E718" t="str">
        <f>IMAGE("http://ift.tt/1DFzoFc",1)</f>
        <v/>
      </c>
      <c r="F718" s="1" t="s">
        <v>4</v>
      </c>
      <c r="G718" s="2" t="s">
        <v>3215</v>
      </c>
    </row>
    <row r="719">
      <c r="A719" s="1" t="s">
        <v>3216</v>
      </c>
      <c r="B719" s="1" t="s">
        <v>12</v>
      </c>
      <c r="C719" s="1" t="s">
        <v>3217</v>
      </c>
      <c r="D719" s="2" t="s">
        <v>3218</v>
      </c>
      <c r="E719" t="str">
        <f>IMAGE("http://ift.tt/1zErGZK",1)</f>
        <v/>
      </c>
      <c r="F719" s="1" t="s">
        <v>4</v>
      </c>
      <c r="G719" s="2" t="s">
        <v>3219</v>
      </c>
    </row>
    <row r="720">
      <c r="A720" s="1" t="s">
        <v>3220</v>
      </c>
      <c r="B720" s="1" t="s">
        <v>3221</v>
      </c>
      <c r="C720" s="1" t="s">
        <v>3222</v>
      </c>
      <c r="D720" s="1" t="s">
        <v>3223</v>
      </c>
      <c r="E720" t="str">
        <f>IMAGE("http://ift.tt/eA8V8J",1)</f>
        <v/>
      </c>
      <c r="F720" s="1" t="s">
        <v>4</v>
      </c>
      <c r="G720" s="2" t="s">
        <v>3224</v>
      </c>
    </row>
    <row r="721">
      <c r="A721" s="1" t="s">
        <v>3225</v>
      </c>
      <c r="B721" s="1" t="s">
        <v>3226</v>
      </c>
      <c r="C721" s="1" t="s">
        <v>3190</v>
      </c>
      <c r="D721" s="2" t="s">
        <v>3227</v>
      </c>
      <c r="E721" t="str">
        <f>IMAGE("http://ift.tt/1EdoThw",1)</f>
        <v/>
      </c>
      <c r="F721" s="1" t="s">
        <v>4</v>
      </c>
      <c r="G721" s="2" t="s">
        <v>3228</v>
      </c>
    </row>
    <row r="722">
      <c r="A722" s="1" t="s">
        <v>3260</v>
      </c>
      <c r="B722" s="1" t="s">
        <v>193</v>
      </c>
      <c r="C722" s="1" t="s">
        <v>3261</v>
      </c>
      <c r="D722" s="2" t="s">
        <v>3262</v>
      </c>
      <c r="E722" t="str">
        <f>IMAGE("http://ift.tt/1AVhzAx",1)</f>
        <v/>
      </c>
      <c r="F722" s="1" t="s">
        <v>4</v>
      </c>
      <c r="G722" s="2" t="s">
        <v>3263</v>
      </c>
    </row>
    <row r="723">
      <c r="A723" s="1" t="s">
        <v>3264</v>
      </c>
      <c r="B723" s="1" t="s">
        <v>3265</v>
      </c>
      <c r="C723" s="1" t="s">
        <v>3266</v>
      </c>
      <c r="D723" s="2" t="s">
        <v>3267</v>
      </c>
      <c r="E723" t="str">
        <f>IMAGE("http://ift.tt/1pFVd0o",1)</f>
        <v/>
      </c>
      <c r="F723" s="1" t="s">
        <v>4</v>
      </c>
      <c r="G723" s="2" t="s">
        <v>3268</v>
      </c>
    </row>
    <row r="724">
      <c r="A724" s="1" t="s">
        <v>3269</v>
      </c>
      <c r="B724" s="1" t="s">
        <v>3270</v>
      </c>
      <c r="C724" s="1" t="s">
        <v>3271</v>
      </c>
      <c r="D724" s="1" t="s">
        <v>3272</v>
      </c>
      <c r="E724" t="str">
        <f>IMAGE("http://ift.tt/eA8V8J",1)</f>
        <v/>
      </c>
      <c r="F724" s="1" t="s">
        <v>4</v>
      </c>
      <c r="G724" s="2" t="s">
        <v>3273</v>
      </c>
    </row>
    <row r="725">
      <c r="A725" s="1" t="s">
        <v>3269</v>
      </c>
      <c r="B725" s="1" t="s">
        <v>2299</v>
      </c>
      <c r="C725" s="1" t="s">
        <v>3274</v>
      </c>
      <c r="D725" s="2" t="s">
        <v>3275</v>
      </c>
      <c r="E725" t="str">
        <f>IMAGE("http://ift.tt/1DQ9jG5",1)</f>
        <v/>
      </c>
      <c r="F725" s="1" t="s">
        <v>4</v>
      </c>
      <c r="G725" s="2" t="s">
        <v>3276</v>
      </c>
    </row>
    <row r="726">
      <c r="A726" s="1" t="s">
        <v>3277</v>
      </c>
      <c r="B726" s="1" t="s">
        <v>3278</v>
      </c>
      <c r="C726" s="1" t="s">
        <v>3279</v>
      </c>
      <c r="D726" s="2" t="s">
        <v>3280</v>
      </c>
      <c r="E726" t="str">
        <f t="shared" ref="E726:E727" si="90">IMAGE("http://ift.tt/eA8V8J",1)</f>
        <v/>
      </c>
      <c r="F726" s="1" t="s">
        <v>4</v>
      </c>
      <c r="G726" s="2" t="s">
        <v>3281</v>
      </c>
    </row>
    <row r="727">
      <c r="A727" s="1" t="s">
        <v>3282</v>
      </c>
      <c r="B727" s="1" t="s">
        <v>3283</v>
      </c>
      <c r="C727" s="1" t="s">
        <v>3284</v>
      </c>
      <c r="D727" s="1" t="s">
        <v>63</v>
      </c>
      <c r="E727" t="str">
        <f t="shared" si="90"/>
        <v/>
      </c>
      <c r="F727" s="1" t="s">
        <v>4</v>
      </c>
      <c r="G727" s="2" t="s">
        <v>3285</v>
      </c>
    </row>
    <row r="728">
      <c r="A728" s="1" t="s">
        <v>3286</v>
      </c>
      <c r="B728" s="1" t="s">
        <v>1321</v>
      </c>
      <c r="C728" s="1" t="s">
        <v>3287</v>
      </c>
      <c r="D728" s="2" t="s">
        <v>3288</v>
      </c>
      <c r="E728" t="str">
        <f>IMAGE("http://ift.tt/Rziqq9",1)</f>
        <v/>
      </c>
      <c r="F728" s="1" t="s">
        <v>4</v>
      </c>
      <c r="G728" s="2" t="s">
        <v>3289</v>
      </c>
    </row>
    <row r="729">
      <c r="A729" s="1" t="s">
        <v>3290</v>
      </c>
      <c r="B729" s="1" t="s">
        <v>3291</v>
      </c>
      <c r="C729" s="1" t="s">
        <v>3292</v>
      </c>
      <c r="D729" s="2" t="s">
        <v>3293</v>
      </c>
      <c r="E729" t="str">
        <f t="shared" ref="E729:E732" si="91">IMAGE("http://ift.tt/eA8V8J",1)</f>
        <v/>
      </c>
      <c r="F729" s="1" t="s">
        <v>4</v>
      </c>
      <c r="G729" s="2" t="s">
        <v>3294</v>
      </c>
    </row>
    <row r="730">
      <c r="A730" s="1" t="s">
        <v>3295</v>
      </c>
      <c r="B730" s="1" t="s">
        <v>3296</v>
      </c>
      <c r="C730" s="1" t="s">
        <v>3297</v>
      </c>
      <c r="D730" s="1" t="s">
        <v>3298</v>
      </c>
      <c r="E730" t="str">
        <f t="shared" si="91"/>
        <v/>
      </c>
      <c r="F730" s="1" t="s">
        <v>4</v>
      </c>
      <c r="G730" s="2" t="s">
        <v>3299</v>
      </c>
    </row>
    <row r="731">
      <c r="A731" s="1" t="s">
        <v>3300</v>
      </c>
      <c r="B731" s="1" t="s">
        <v>3301</v>
      </c>
      <c r="C731" s="1" t="s">
        <v>3302</v>
      </c>
      <c r="D731" s="1" t="s">
        <v>3303</v>
      </c>
      <c r="E731" t="str">
        <f t="shared" si="91"/>
        <v/>
      </c>
      <c r="F731" s="1" t="s">
        <v>4</v>
      </c>
      <c r="G731" s="2" t="s">
        <v>3304</v>
      </c>
    </row>
    <row r="732">
      <c r="A732" s="1" t="s">
        <v>3305</v>
      </c>
      <c r="B732" s="1" t="s">
        <v>3306</v>
      </c>
      <c r="C732" s="1" t="s">
        <v>3307</v>
      </c>
      <c r="D732" s="1" t="s">
        <v>3308</v>
      </c>
      <c r="E732" t="str">
        <f t="shared" si="91"/>
        <v/>
      </c>
      <c r="F732" s="1" t="s">
        <v>4</v>
      </c>
      <c r="G732" s="2" t="s">
        <v>3309</v>
      </c>
    </row>
    <row r="733">
      <c r="A733" s="1" t="s">
        <v>3310</v>
      </c>
      <c r="B733" s="1" t="s">
        <v>3311</v>
      </c>
      <c r="C733" s="1" t="s">
        <v>3312</v>
      </c>
      <c r="D733" s="2" t="s">
        <v>3313</v>
      </c>
      <c r="E733" t="str">
        <f>IMAGE("http://ift.tt/1wRRXDz",1)</f>
        <v/>
      </c>
      <c r="F733" s="1" t="s">
        <v>4</v>
      </c>
      <c r="G733" s="2" t="s">
        <v>3314</v>
      </c>
    </row>
    <row r="734">
      <c r="A734" s="1" t="s">
        <v>3315</v>
      </c>
      <c r="B734" s="1" t="s">
        <v>3316</v>
      </c>
      <c r="C734" s="1" t="s">
        <v>3317</v>
      </c>
      <c r="D734" s="2" t="s">
        <v>3318</v>
      </c>
      <c r="E734" t="str">
        <f>IMAGE("http://ift.tt/1DZIbDn",1)</f>
        <v/>
      </c>
      <c r="F734" s="1" t="s">
        <v>4</v>
      </c>
      <c r="G734" s="2" t="s">
        <v>3319</v>
      </c>
    </row>
    <row r="735">
      <c r="A735" s="1" t="s">
        <v>3315</v>
      </c>
      <c r="B735" s="1" t="s">
        <v>3320</v>
      </c>
      <c r="C735" s="1" t="s">
        <v>3321</v>
      </c>
      <c r="D735" s="2" t="s">
        <v>3322</v>
      </c>
      <c r="E735" t="str">
        <f>IMAGE("http://ift.tt/17OlAiM",1)</f>
        <v/>
      </c>
      <c r="F735" s="1" t="s">
        <v>4</v>
      </c>
      <c r="G735" s="2" t="s">
        <v>3323</v>
      </c>
    </row>
    <row r="736">
      <c r="A736" s="1" t="s">
        <v>3315</v>
      </c>
      <c r="B736" s="1" t="s">
        <v>3324</v>
      </c>
      <c r="C736" s="1" t="s">
        <v>3325</v>
      </c>
      <c r="D736" s="1" t="s">
        <v>3326</v>
      </c>
      <c r="E736" t="str">
        <f>IMAGE("http://ift.tt/eA8V8J",1)</f>
        <v/>
      </c>
      <c r="F736" s="1" t="s">
        <v>4</v>
      </c>
      <c r="G736" s="2" t="s">
        <v>3327</v>
      </c>
    </row>
    <row r="737">
      <c r="A737" s="1" t="s">
        <v>3328</v>
      </c>
      <c r="B737" s="1" t="s">
        <v>3329</v>
      </c>
      <c r="C737" s="1" t="s">
        <v>3330</v>
      </c>
      <c r="D737" s="2" t="s">
        <v>3331</v>
      </c>
      <c r="E737" t="str">
        <f>IMAGE("http://ift.tt/1Ggt1OE",1)</f>
        <v/>
      </c>
      <c r="F737" s="1" t="s">
        <v>4</v>
      </c>
      <c r="G737" s="2" t="s">
        <v>3332</v>
      </c>
    </row>
    <row r="738">
      <c r="A738" s="1" t="s">
        <v>3333</v>
      </c>
      <c r="B738" s="1" t="s">
        <v>3334</v>
      </c>
      <c r="C738" s="1" t="s">
        <v>3335</v>
      </c>
      <c r="D738" s="2" t="s">
        <v>3336</v>
      </c>
      <c r="E738" t="str">
        <f>IMAGE("http://ift.tt/17OlDeG",1)</f>
        <v/>
      </c>
      <c r="F738" s="1" t="s">
        <v>4</v>
      </c>
      <c r="G738" s="2" t="s">
        <v>3337</v>
      </c>
    </row>
    <row r="739">
      <c r="A739" s="1" t="s">
        <v>3338</v>
      </c>
      <c r="B739" s="1" t="s">
        <v>3339</v>
      </c>
      <c r="C739" s="1" t="s">
        <v>3340</v>
      </c>
      <c r="D739" s="2" t="s">
        <v>3341</v>
      </c>
      <c r="E739" t="str">
        <f>IMAGE("http://ift.tt/17OlFDc",1)</f>
        <v/>
      </c>
      <c r="F739" s="1" t="s">
        <v>4</v>
      </c>
      <c r="G739" s="2" t="s">
        <v>3342</v>
      </c>
    </row>
    <row r="740">
      <c r="A740" s="1" t="s">
        <v>3343</v>
      </c>
      <c r="B740" s="1" t="s">
        <v>3344</v>
      </c>
      <c r="C740" s="1" t="s">
        <v>3345</v>
      </c>
      <c r="D740" s="1" t="s">
        <v>63</v>
      </c>
      <c r="E740" t="str">
        <f t="shared" ref="E740:E741" si="92">IMAGE("http://ift.tt/eA8V8J",1)</f>
        <v/>
      </c>
      <c r="F740" s="1" t="s">
        <v>4</v>
      </c>
      <c r="G740" s="2" t="s">
        <v>3346</v>
      </c>
    </row>
    <row r="741">
      <c r="A741" s="1" t="s">
        <v>3347</v>
      </c>
      <c r="B741" s="1" t="s">
        <v>3348</v>
      </c>
      <c r="C741" s="1" t="s">
        <v>3349</v>
      </c>
      <c r="D741" s="1" t="s">
        <v>3350</v>
      </c>
      <c r="E741" t="str">
        <f t="shared" si="92"/>
        <v/>
      </c>
      <c r="F741" s="1" t="s">
        <v>4</v>
      </c>
      <c r="G741" s="2" t="s">
        <v>3351</v>
      </c>
    </row>
    <row r="742">
      <c r="A742" s="1" t="s">
        <v>3352</v>
      </c>
      <c r="B742" s="1" t="s">
        <v>3353</v>
      </c>
      <c r="C742" s="1" t="s">
        <v>3354</v>
      </c>
      <c r="D742" s="2" t="s">
        <v>3355</v>
      </c>
      <c r="E742" t="str">
        <f>IMAGE("http://ift.tt/1wSaIHc",1)</f>
        <v/>
      </c>
      <c r="F742" s="1" t="s">
        <v>4</v>
      </c>
      <c r="G742" s="2" t="s">
        <v>3356</v>
      </c>
    </row>
    <row r="743">
      <c r="A743" s="1" t="s">
        <v>3357</v>
      </c>
      <c r="B743" s="1" t="s">
        <v>2275</v>
      </c>
      <c r="C743" s="1" t="s">
        <v>3358</v>
      </c>
      <c r="D743" s="1" t="s">
        <v>3359</v>
      </c>
      <c r="E743" t="str">
        <f>IMAGE("http://ift.tt/eA8V8J",1)</f>
        <v/>
      </c>
      <c r="F743" s="1" t="s">
        <v>4</v>
      </c>
      <c r="G743" s="2" t="s">
        <v>3360</v>
      </c>
    </row>
    <row r="744">
      <c r="A744" s="1" t="s">
        <v>3361</v>
      </c>
      <c r="B744" s="1" t="s">
        <v>3362</v>
      </c>
      <c r="C744" s="1" t="s">
        <v>3363</v>
      </c>
      <c r="D744" s="2" t="s">
        <v>3364</v>
      </c>
      <c r="E744" t="str">
        <f>IMAGE("http://ift.tt/1EfQYmT",1)</f>
        <v/>
      </c>
      <c r="F744" s="1" t="s">
        <v>4</v>
      </c>
      <c r="G744" s="2" t="s">
        <v>3365</v>
      </c>
    </row>
    <row r="745">
      <c r="A745" s="1" t="s">
        <v>3366</v>
      </c>
      <c r="B745" s="1" t="s">
        <v>1155</v>
      </c>
      <c r="C745" s="1" t="s">
        <v>3367</v>
      </c>
      <c r="D745" s="2" t="s">
        <v>3368</v>
      </c>
      <c r="E745" t="str">
        <f>IMAGE("http://ift.tt/1CQbXgT",1)</f>
        <v/>
      </c>
      <c r="F745" s="1" t="s">
        <v>4</v>
      </c>
      <c r="G745" s="2" t="s">
        <v>3369</v>
      </c>
    </row>
    <row r="746">
      <c r="A746" s="1" t="s">
        <v>3370</v>
      </c>
      <c r="B746" s="1" t="s">
        <v>2216</v>
      </c>
      <c r="C746" s="1" t="s">
        <v>3371</v>
      </c>
      <c r="D746" s="2" t="s">
        <v>3372</v>
      </c>
      <c r="E746" t="str">
        <f>IMAGE("http://ift.tt/1zSTniv",1)</f>
        <v/>
      </c>
      <c r="F746" s="1" t="s">
        <v>4</v>
      </c>
      <c r="G746" s="2" t="s">
        <v>3373</v>
      </c>
    </row>
    <row r="747">
      <c r="A747" s="1" t="s">
        <v>3370</v>
      </c>
      <c r="B747" s="1" t="s">
        <v>3374</v>
      </c>
      <c r="C747" s="1" t="s">
        <v>3375</v>
      </c>
      <c r="D747" s="2" t="s">
        <v>3376</v>
      </c>
      <c r="E747" t="str">
        <f>IMAGE("http://ift.tt/1wSaVKj",1)</f>
        <v/>
      </c>
      <c r="F747" s="1" t="s">
        <v>4</v>
      </c>
      <c r="G747" s="2" t="s">
        <v>3377</v>
      </c>
    </row>
    <row r="748">
      <c r="A748" s="1" t="s">
        <v>3378</v>
      </c>
      <c r="B748" s="1" t="s">
        <v>3379</v>
      </c>
      <c r="C748" s="1" t="s">
        <v>3380</v>
      </c>
      <c r="D748" s="1" t="s">
        <v>3381</v>
      </c>
      <c r="E748" t="str">
        <f>IMAGE("http://ift.tt/eA8V8J",1)</f>
        <v/>
      </c>
      <c r="F748" s="1" t="s">
        <v>4</v>
      </c>
      <c r="G748" s="2" t="s">
        <v>3382</v>
      </c>
    </row>
    <row r="749">
      <c r="A749" s="1" t="s">
        <v>3383</v>
      </c>
      <c r="B749" s="1" t="s">
        <v>259</v>
      </c>
      <c r="C749" s="1" t="s">
        <v>3384</v>
      </c>
      <c r="D749" s="2" t="s">
        <v>3385</v>
      </c>
      <c r="E749" t="str">
        <f>IMAGE("http://ift.tt/1GfPNWJ",1)</f>
        <v/>
      </c>
      <c r="F749" s="1" t="s">
        <v>4</v>
      </c>
      <c r="G749" s="2" t="s">
        <v>3386</v>
      </c>
    </row>
    <row r="750">
      <c r="A750" s="1" t="s">
        <v>3387</v>
      </c>
      <c r="B750" s="1" t="s">
        <v>3388</v>
      </c>
      <c r="C750" s="1" t="s">
        <v>3389</v>
      </c>
      <c r="D750" s="2" t="s">
        <v>3390</v>
      </c>
      <c r="E750" t="str">
        <f>IMAGE("http://ift.tt/1Cv6xWS",1)</f>
        <v/>
      </c>
      <c r="F750" s="1" t="s">
        <v>4</v>
      </c>
      <c r="G750" s="2" t="s">
        <v>3391</v>
      </c>
    </row>
    <row r="751">
      <c r="A751" s="1" t="s">
        <v>3392</v>
      </c>
      <c r="B751" s="1" t="s">
        <v>3393</v>
      </c>
      <c r="C751" s="1" t="s">
        <v>3394</v>
      </c>
      <c r="D751" s="2" t="s">
        <v>3395</v>
      </c>
      <c r="E751" t="str">
        <f>IMAGE("http://ift.tt/1vgBruS",1)</f>
        <v/>
      </c>
      <c r="F751" s="1" t="s">
        <v>4</v>
      </c>
      <c r="G751" s="2" t="s">
        <v>3396</v>
      </c>
    </row>
    <row r="752">
      <c r="A752" s="1" t="s">
        <v>3397</v>
      </c>
      <c r="B752" s="1" t="s">
        <v>259</v>
      </c>
      <c r="C752" s="1" t="s">
        <v>3398</v>
      </c>
      <c r="D752" s="2" t="s">
        <v>3399</v>
      </c>
      <c r="E752" t="str">
        <f>IMAGE("http://ift.tt/1DFfPwF",1)</f>
        <v/>
      </c>
      <c r="F752" s="1" t="s">
        <v>4</v>
      </c>
      <c r="G752" s="2" t="s">
        <v>3400</v>
      </c>
    </row>
    <row r="753">
      <c r="A753" s="1" t="s">
        <v>3401</v>
      </c>
      <c r="B753" s="1" t="s">
        <v>3402</v>
      </c>
      <c r="C753" s="1" t="s">
        <v>3403</v>
      </c>
      <c r="D753" s="2" t="s">
        <v>3404</v>
      </c>
      <c r="E753" t="str">
        <f>IMAGE("http://ift.tt/14S4iML",1)</f>
        <v/>
      </c>
      <c r="F753" s="1" t="s">
        <v>4</v>
      </c>
      <c r="G753" s="2" t="s">
        <v>3405</v>
      </c>
    </row>
    <row r="754">
      <c r="A754" s="1" t="s">
        <v>3406</v>
      </c>
      <c r="B754" s="1" t="s">
        <v>3407</v>
      </c>
      <c r="C754" s="1" t="s">
        <v>3408</v>
      </c>
      <c r="D754" s="1" t="s">
        <v>3409</v>
      </c>
      <c r="E754" t="str">
        <f>IMAGE("http://ift.tt/eA8V8J",1)</f>
        <v/>
      </c>
      <c r="F754" s="1" t="s">
        <v>4</v>
      </c>
      <c r="G754" s="2" t="s">
        <v>3410</v>
      </c>
    </row>
    <row r="755">
      <c r="A755" s="1" t="s">
        <v>3411</v>
      </c>
      <c r="B755" s="1" t="s">
        <v>1206</v>
      </c>
      <c r="C755" s="1" t="s">
        <v>3412</v>
      </c>
      <c r="D755" s="2" t="s">
        <v>3413</v>
      </c>
      <c r="E755" t="str">
        <f>IMAGE("http://ift.tt/1NdrBX7",1)</f>
        <v/>
      </c>
      <c r="F755" s="1" t="s">
        <v>4</v>
      </c>
      <c r="G755" s="2" t="s">
        <v>3414</v>
      </c>
    </row>
    <row r="756">
      <c r="A756" s="1" t="s">
        <v>3415</v>
      </c>
      <c r="B756" s="1" t="s">
        <v>3416</v>
      </c>
      <c r="C756" s="1" t="s">
        <v>3417</v>
      </c>
      <c r="D756" s="2" t="s">
        <v>3418</v>
      </c>
      <c r="E756" t="str">
        <f>IMAGE("http://ift.tt/18irtoy",1)</f>
        <v/>
      </c>
      <c r="F756" s="1" t="s">
        <v>4</v>
      </c>
      <c r="G756" s="2" t="s">
        <v>3419</v>
      </c>
    </row>
    <row r="757">
      <c r="A757" s="1" t="s">
        <v>3420</v>
      </c>
      <c r="B757" s="1" t="s">
        <v>259</v>
      </c>
      <c r="C757" s="1" t="s">
        <v>3421</v>
      </c>
      <c r="D757" s="2" t="s">
        <v>3422</v>
      </c>
      <c r="E757" t="str">
        <f>IMAGE("http://ift.tt/1DH0xHZ",1)</f>
        <v/>
      </c>
      <c r="F757" s="1" t="s">
        <v>4</v>
      </c>
      <c r="G757" s="2" t="s">
        <v>3423</v>
      </c>
    </row>
    <row r="758">
      <c r="A758" s="1" t="s">
        <v>3424</v>
      </c>
      <c r="B758" s="1" t="s">
        <v>3425</v>
      </c>
      <c r="C758" s="1" t="s">
        <v>3426</v>
      </c>
      <c r="D758" s="1" t="s">
        <v>3427</v>
      </c>
      <c r="E758" t="str">
        <f>IMAGE("http://ift.tt/eA8V8J",1)</f>
        <v/>
      </c>
      <c r="F758" s="1" t="s">
        <v>4</v>
      </c>
      <c r="G758" s="2" t="s">
        <v>3428</v>
      </c>
    </row>
    <row r="759">
      <c r="A759" s="1" t="s">
        <v>3429</v>
      </c>
      <c r="B759" s="1" t="s">
        <v>1131</v>
      </c>
      <c r="C759" s="1" t="s">
        <v>3430</v>
      </c>
      <c r="D759" s="2" t="s">
        <v>3431</v>
      </c>
      <c r="E759" t="str">
        <f>IMAGE("http://ift.tt/1CrvOTY",1)</f>
        <v/>
      </c>
      <c r="F759" s="1" t="s">
        <v>4</v>
      </c>
      <c r="G759" s="2" t="s">
        <v>3432</v>
      </c>
    </row>
    <row r="760">
      <c r="A760" s="1" t="s">
        <v>3433</v>
      </c>
      <c r="B760" s="1" t="s">
        <v>3434</v>
      </c>
      <c r="C760" s="1" t="s">
        <v>3435</v>
      </c>
      <c r="D760" s="2" t="s">
        <v>3436</v>
      </c>
      <c r="E760" t="str">
        <f>IMAGE("http://ift.tt/1zVVQJ2",1)</f>
        <v/>
      </c>
      <c r="F760" s="1" t="s">
        <v>4</v>
      </c>
      <c r="G760" s="2" t="s">
        <v>3437</v>
      </c>
    </row>
    <row r="761">
      <c r="A761" s="1" t="s">
        <v>3438</v>
      </c>
      <c r="B761" s="1" t="s">
        <v>3175</v>
      </c>
      <c r="C761" s="1" t="s">
        <v>3439</v>
      </c>
      <c r="D761" s="1" t="s">
        <v>3440</v>
      </c>
      <c r="E761" t="str">
        <f t="shared" ref="E761:E763" si="93">IMAGE("http://ift.tt/eA8V8J",1)</f>
        <v/>
      </c>
      <c r="F761" s="1" t="s">
        <v>4</v>
      </c>
      <c r="G761" s="2" t="s">
        <v>3441</v>
      </c>
    </row>
    <row r="762">
      <c r="A762" s="1" t="s">
        <v>3442</v>
      </c>
      <c r="B762" s="1" t="s">
        <v>3054</v>
      </c>
      <c r="C762" s="1" t="s">
        <v>3443</v>
      </c>
      <c r="D762" s="2" t="s">
        <v>3444</v>
      </c>
      <c r="E762" t="str">
        <f t="shared" si="93"/>
        <v/>
      </c>
      <c r="F762" s="1" t="s">
        <v>4</v>
      </c>
      <c r="G762" s="2" t="s">
        <v>3445</v>
      </c>
    </row>
    <row r="763">
      <c r="A763" s="1" t="s">
        <v>3446</v>
      </c>
      <c r="B763" s="1" t="s">
        <v>3447</v>
      </c>
      <c r="C763" s="1" t="s">
        <v>3448</v>
      </c>
      <c r="D763" s="1" t="s">
        <v>3449</v>
      </c>
      <c r="E763" t="str">
        <f t="shared" si="93"/>
        <v/>
      </c>
      <c r="F763" s="1" t="s">
        <v>4</v>
      </c>
      <c r="G763" s="2" t="s">
        <v>3450</v>
      </c>
    </row>
    <row r="764">
      <c r="A764" s="1" t="s">
        <v>3451</v>
      </c>
      <c r="B764" s="1" t="s">
        <v>564</v>
      </c>
      <c r="C764" s="1" t="s">
        <v>3452</v>
      </c>
      <c r="D764" s="2" t="s">
        <v>3453</v>
      </c>
      <c r="E764" t="str">
        <f>IMAGE("http://ift.tt/1AWONnk",1)</f>
        <v/>
      </c>
      <c r="F764" s="1" t="s">
        <v>4</v>
      </c>
      <c r="G764" s="2" t="s">
        <v>3454</v>
      </c>
    </row>
    <row r="765">
      <c r="A765" s="1" t="s">
        <v>3455</v>
      </c>
      <c r="B765" s="1" t="s">
        <v>3456</v>
      </c>
      <c r="C765" s="1" t="s">
        <v>3457</v>
      </c>
      <c r="D765" s="1" t="s">
        <v>3458</v>
      </c>
      <c r="E765" t="str">
        <f t="shared" ref="E765:E770" si="94">IMAGE("http://ift.tt/eA8V8J",1)</f>
        <v/>
      </c>
      <c r="F765" s="1" t="s">
        <v>4</v>
      </c>
      <c r="G765" s="2" t="s">
        <v>3459</v>
      </c>
    </row>
    <row r="766">
      <c r="A766" s="1" t="s">
        <v>3460</v>
      </c>
      <c r="B766" s="1" t="s">
        <v>3461</v>
      </c>
      <c r="C766" s="1" t="s">
        <v>3462</v>
      </c>
      <c r="D766" s="1" t="s">
        <v>3463</v>
      </c>
      <c r="E766" t="str">
        <f t="shared" si="94"/>
        <v/>
      </c>
      <c r="F766" s="1" t="s">
        <v>4</v>
      </c>
      <c r="G766" s="2" t="s">
        <v>3464</v>
      </c>
    </row>
    <row r="767">
      <c r="A767" s="1" t="s">
        <v>3465</v>
      </c>
      <c r="B767" s="1" t="s">
        <v>3466</v>
      </c>
      <c r="C767" s="1" t="s">
        <v>3467</v>
      </c>
      <c r="D767" s="2" t="s">
        <v>3468</v>
      </c>
      <c r="E767" t="str">
        <f t="shared" si="94"/>
        <v/>
      </c>
      <c r="F767" s="1" t="s">
        <v>4</v>
      </c>
      <c r="G767" s="2" t="s">
        <v>3469</v>
      </c>
    </row>
    <row r="768">
      <c r="A768" s="1" t="s">
        <v>3470</v>
      </c>
      <c r="B768" s="1" t="s">
        <v>3471</v>
      </c>
      <c r="C768" s="1" t="s">
        <v>3472</v>
      </c>
      <c r="D768" s="1" t="s">
        <v>3473</v>
      </c>
      <c r="E768" t="str">
        <f t="shared" si="94"/>
        <v/>
      </c>
      <c r="F768" s="1" t="s">
        <v>4</v>
      </c>
      <c r="G768" s="2" t="s">
        <v>3474</v>
      </c>
    </row>
    <row r="769">
      <c r="A769" s="1" t="s">
        <v>3475</v>
      </c>
      <c r="B769" s="1" t="s">
        <v>3476</v>
      </c>
      <c r="C769" s="1" t="s">
        <v>3477</v>
      </c>
      <c r="D769" s="1" t="s">
        <v>3478</v>
      </c>
      <c r="E769" t="str">
        <f t="shared" si="94"/>
        <v/>
      </c>
      <c r="F769" s="1" t="s">
        <v>4</v>
      </c>
      <c r="G769" s="2" t="s">
        <v>3479</v>
      </c>
    </row>
    <row r="770">
      <c r="A770" s="1" t="s">
        <v>3480</v>
      </c>
      <c r="B770" s="1" t="s">
        <v>3481</v>
      </c>
      <c r="C770" s="1" t="s">
        <v>3482</v>
      </c>
      <c r="D770" s="1" t="s">
        <v>3483</v>
      </c>
      <c r="E770" t="str">
        <f t="shared" si="94"/>
        <v/>
      </c>
      <c r="F770" s="1" t="s">
        <v>4</v>
      </c>
      <c r="G770" s="2" t="s">
        <v>3484</v>
      </c>
    </row>
    <row r="771">
      <c r="A771" s="1" t="s">
        <v>3480</v>
      </c>
      <c r="B771" s="1" t="s">
        <v>3485</v>
      </c>
      <c r="C771" s="1" t="s">
        <v>3486</v>
      </c>
      <c r="D771" s="2" t="s">
        <v>3487</v>
      </c>
      <c r="E771" t="str">
        <f>IMAGE("http://ift.tt/1wSEnA0",1)</f>
        <v/>
      </c>
      <c r="F771" s="1" t="s">
        <v>4</v>
      </c>
      <c r="G771" s="2" t="s">
        <v>3488</v>
      </c>
    </row>
    <row r="772">
      <c r="A772" s="1" t="s">
        <v>3489</v>
      </c>
      <c r="B772" s="1" t="s">
        <v>3490</v>
      </c>
      <c r="C772" s="1" t="s">
        <v>3491</v>
      </c>
      <c r="D772" s="2" t="s">
        <v>3492</v>
      </c>
      <c r="E772" t="str">
        <f>IMAGE("http://ift.tt/1Gh1TyQ",1)</f>
        <v/>
      </c>
      <c r="F772" s="1" t="s">
        <v>4</v>
      </c>
      <c r="G772" s="2" t="s">
        <v>3493</v>
      </c>
    </row>
    <row r="773">
      <c r="A773" s="1" t="s">
        <v>3489</v>
      </c>
      <c r="B773" s="1" t="s">
        <v>3494</v>
      </c>
      <c r="C773" s="1" t="s">
        <v>3495</v>
      </c>
      <c r="D773" s="2" t="s">
        <v>3496</v>
      </c>
      <c r="E773" t="str">
        <f>IMAGE("http://ift.tt/1Gh20KU",1)</f>
        <v/>
      </c>
      <c r="F773" s="1" t="s">
        <v>4</v>
      </c>
      <c r="G773" s="2" t="s">
        <v>3497</v>
      </c>
    </row>
    <row r="774">
      <c r="A774" s="1" t="s">
        <v>3498</v>
      </c>
      <c r="B774" s="1" t="s">
        <v>1912</v>
      </c>
      <c r="C774" s="1" t="s">
        <v>3499</v>
      </c>
      <c r="D774" s="2" t="s">
        <v>3500</v>
      </c>
      <c r="E774" t="str">
        <f>IMAGE("http://ift.tt/1Gh24dA",1)</f>
        <v/>
      </c>
      <c r="F774" s="1" t="s">
        <v>4</v>
      </c>
      <c r="G774" s="2" t="s">
        <v>3501</v>
      </c>
    </row>
    <row r="775">
      <c r="A775" s="1" t="s">
        <v>3498</v>
      </c>
      <c r="B775" s="1" t="s">
        <v>3502</v>
      </c>
      <c r="C775" s="1" t="s">
        <v>3503</v>
      </c>
      <c r="D775" s="2" t="s">
        <v>3504</v>
      </c>
      <c r="E775" t="str">
        <f>IMAGE("http://ift.tt/1Gh26Ch",1)</f>
        <v/>
      </c>
      <c r="F775" s="1" t="s">
        <v>4</v>
      </c>
      <c r="G775" s="2" t="s">
        <v>3505</v>
      </c>
    </row>
    <row r="776">
      <c r="A776" s="1" t="s">
        <v>3506</v>
      </c>
      <c r="B776" s="1" t="s">
        <v>3507</v>
      </c>
      <c r="C776" s="1" t="s">
        <v>3508</v>
      </c>
      <c r="D776" s="2" t="s">
        <v>3509</v>
      </c>
      <c r="E776" t="str">
        <f>IMAGE("http://ift.tt/1Gh2bWw",1)</f>
        <v/>
      </c>
      <c r="F776" s="1" t="s">
        <v>4</v>
      </c>
      <c r="G776" s="2" t="s">
        <v>3510</v>
      </c>
    </row>
    <row r="777">
      <c r="A777" s="1" t="s">
        <v>3511</v>
      </c>
      <c r="B777" s="1" t="s">
        <v>2130</v>
      </c>
      <c r="C777" s="1" t="s">
        <v>3512</v>
      </c>
      <c r="D777" s="2" t="s">
        <v>3513</v>
      </c>
      <c r="E777" t="str">
        <f>IMAGE("http://ift.tt/18iDlHc",1)</f>
        <v/>
      </c>
      <c r="F777" s="1" t="s">
        <v>4</v>
      </c>
      <c r="G777" s="2" t="s">
        <v>3514</v>
      </c>
    </row>
    <row r="778">
      <c r="A778" s="1" t="s">
        <v>3511</v>
      </c>
      <c r="B778" s="1" t="s">
        <v>2527</v>
      </c>
      <c r="C778" s="1" t="s">
        <v>3515</v>
      </c>
      <c r="D778" s="2" t="s">
        <v>3516</v>
      </c>
      <c r="E778" t="str">
        <f>IMAGE("http://ift.tt/1Gh2ikU",1)</f>
        <v/>
      </c>
      <c r="F778" s="1" t="s">
        <v>4</v>
      </c>
      <c r="G778" s="2" t="s">
        <v>3517</v>
      </c>
    </row>
    <row r="779">
      <c r="A779" s="1" t="s">
        <v>3518</v>
      </c>
      <c r="B779" s="1" t="s">
        <v>3519</v>
      </c>
      <c r="C779" s="1" t="s">
        <v>3520</v>
      </c>
      <c r="D779" s="1" t="s">
        <v>3521</v>
      </c>
      <c r="E779" t="str">
        <f t="shared" ref="E779:E780" si="95">IMAGE("http://ift.tt/eA8V8J",1)</f>
        <v/>
      </c>
      <c r="F779" s="1" t="s">
        <v>4</v>
      </c>
      <c r="G779" s="2" t="s">
        <v>3522</v>
      </c>
    </row>
    <row r="780">
      <c r="A780" s="1" t="s">
        <v>3523</v>
      </c>
      <c r="B780" s="1" t="s">
        <v>3524</v>
      </c>
      <c r="C780" s="1" t="s">
        <v>3525</v>
      </c>
      <c r="D780" s="1" t="s">
        <v>3526</v>
      </c>
      <c r="E780" t="str">
        <f t="shared" si="95"/>
        <v/>
      </c>
      <c r="F780" s="1" t="s">
        <v>4</v>
      </c>
      <c r="G780" s="2" t="s">
        <v>3527</v>
      </c>
    </row>
    <row r="781">
      <c r="A781" s="1" t="s">
        <v>3528</v>
      </c>
      <c r="B781" s="1" t="s">
        <v>3529</v>
      </c>
      <c r="C781" s="1" t="s">
        <v>3530</v>
      </c>
      <c r="D781" s="2" t="s">
        <v>3531</v>
      </c>
      <c r="E781" t="str">
        <f>IMAGE("http://ift.tt/1aogiWm",1)</f>
        <v/>
      </c>
      <c r="F781" s="1" t="s">
        <v>4</v>
      </c>
      <c r="G781" s="2" t="s">
        <v>3532</v>
      </c>
    </row>
    <row r="782">
      <c r="A782" s="1" t="s">
        <v>3533</v>
      </c>
      <c r="B782" s="1" t="s">
        <v>3534</v>
      </c>
      <c r="C782" s="1" t="s">
        <v>3535</v>
      </c>
      <c r="D782" s="1" t="s">
        <v>3536</v>
      </c>
      <c r="E782" t="str">
        <f t="shared" ref="E782:E783" si="96">IMAGE("http://ift.tt/eA8V8J",1)</f>
        <v/>
      </c>
      <c r="F782" s="1" t="s">
        <v>4</v>
      </c>
      <c r="G782" s="2" t="s">
        <v>3537</v>
      </c>
    </row>
    <row r="783">
      <c r="A783" s="1" t="s">
        <v>3533</v>
      </c>
      <c r="B783" s="1" t="s">
        <v>3538</v>
      </c>
      <c r="C783" s="1" t="s">
        <v>3539</v>
      </c>
      <c r="D783" s="1" t="s">
        <v>3540</v>
      </c>
      <c r="E783" t="str">
        <f t="shared" si="96"/>
        <v/>
      </c>
      <c r="F783" s="1" t="s">
        <v>4</v>
      </c>
      <c r="G783" s="2" t="s">
        <v>3541</v>
      </c>
    </row>
    <row r="784">
      <c r="A784" s="1" t="s">
        <v>3542</v>
      </c>
      <c r="B784" s="1" t="s">
        <v>395</v>
      </c>
      <c r="C784" s="1" t="s">
        <v>3543</v>
      </c>
      <c r="D784" s="2" t="s">
        <v>3544</v>
      </c>
      <c r="E784" t="str">
        <f>IMAGE("http://ift.tt/1AE6oM3",1)</f>
        <v/>
      </c>
      <c r="F784" s="1" t="s">
        <v>4</v>
      </c>
      <c r="G784" s="2" t="s">
        <v>3545</v>
      </c>
    </row>
    <row r="785">
      <c r="A785" s="1" t="s">
        <v>3546</v>
      </c>
      <c r="B785" s="1" t="s">
        <v>3547</v>
      </c>
      <c r="C785" s="1" t="s">
        <v>3548</v>
      </c>
      <c r="D785" s="2" t="s">
        <v>3549</v>
      </c>
      <c r="E785" t="str">
        <f>IMAGE("http://ift.tt/18L62NV",1)</f>
        <v/>
      </c>
      <c r="F785" s="1" t="s">
        <v>4</v>
      </c>
      <c r="G785" s="2" t="s">
        <v>3550</v>
      </c>
    </row>
    <row r="786">
      <c r="A786" s="1" t="s">
        <v>3551</v>
      </c>
      <c r="B786" s="1" t="s">
        <v>3552</v>
      </c>
      <c r="C786" s="1" t="s">
        <v>3553</v>
      </c>
      <c r="D786" s="1" t="s">
        <v>3554</v>
      </c>
      <c r="E786" t="str">
        <f t="shared" ref="E786:E787" si="97">IMAGE("http://ift.tt/eA8V8J",1)</f>
        <v/>
      </c>
      <c r="F786" s="1" t="s">
        <v>4</v>
      </c>
      <c r="G786" s="2" t="s">
        <v>3555</v>
      </c>
    </row>
    <row r="787">
      <c r="A787" s="1" t="s">
        <v>3556</v>
      </c>
      <c r="B787" s="1" t="s">
        <v>3557</v>
      </c>
      <c r="C787" s="1" t="s">
        <v>3558</v>
      </c>
      <c r="D787" s="1" t="s">
        <v>3559</v>
      </c>
      <c r="E787" t="str">
        <f t="shared" si="97"/>
        <v/>
      </c>
      <c r="F787" s="1" t="s">
        <v>4</v>
      </c>
      <c r="G787" s="2" t="s">
        <v>3560</v>
      </c>
    </row>
    <row r="788">
      <c r="A788" s="1" t="s">
        <v>3556</v>
      </c>
      <c r="B788" s="1" t="s">
        <v>395</v>
      </c>
      <c r="C788" s="1" t="s">
        <v>3561</v>
      </c>
      <c r="D788" s="2" t="s">
        <v>3562</v>
      </c>
      <c r="E788" t="str">
        <f>IMAGE("http://ift.tt/1AE6xPB",1)</f>
        <v/>
      </c>
      <c r="F788" s="1" t="s">
        <v>4</v>
      </c>
      <c r="G788" s="2" t="s">
        <v>3563</v>
      </c>
    </row>
    <row r="789">
      <c r="A789" s="1" t="s">
        <v>3564</v>
      </c>
      <c r="B789" s="1" t="s">
        <v>3507</v>
      </c>
      <c r="C789" s="1" t="s">
        <v>3508</v>
      </c>
      <c r="D789" s="2" t="s">
        <v>3509</v>
      </c>
      <c r="E789" t="str">
        <f>IMAGE("http://ift.tt/1Gh2bWw",1)</f>
        <v/>
      </c>
      <c r="F789" s="1" t="s">
        <v>4</v>
      </c>
      <c r="G789" s="2" t="s">
        <v>3565</v>
      </c>
    </row>
    <row r="790">
      <c r="A790" s="1" t="s">
        <v>3566</v>
      </c>
      <c r="B790" s="1" t="s">
        <v>3567</v>
      </c>
      <c r="C790" s="1" t="s">
        <v>3568</v>
      </c>
      <c r="D790" s="1" t="s">
        <v>3569</v>
      </c>
      <c r="E790" t="str">
        <f t="shared" ref="E790:E791" si="98">IMAGE("http://ift.tt/eA8V8J",1)</f>
        <v/>
      </c>
      <c r="F790" s="1" t="s">
        <v>4</v>
      </c>
      <c r="G790" s="2" t="s">
        <v>3570</v>
      </c>
    </row>
    <row r="791">
      <c r="A791" s="1" t="s">
        <v>3571</v>
      </c>
      <c r="B791" s="1" t="s">
        <v>3572</v>
      </c>
      <c r="C791" s="1" t="s">
        <v>3573</v>
      </c>
      <c r="D791" s="1" t="s">
        <v>3574</v>
      </c>
      <c r="E791" t="str">
        <f t="shared" si="98"/>
        <v/>
      </c>
      <c r="F791" s="1" t="s">
        <v>4</v>
      </c>
      <c r="G791" s="2" t="s">
        <v>3575</v>
      </c>
    </row>
    <row r="792">
      <c r="A792" s="1" t="s">
        <v>3576</v>
      </c>
      <c r="B792" s="1" t="s">
        <v>3577</v>
      </c>
      <c r="C792" s="1" t="s">
        <v>3578</v>
      </c>
      <c r="D792" s="2" t="s">
        <v>3579</v>
      </c>
      <c r="E792" t="str">
        <f>IMAGE("http://ift.tt/1AWXAp6",1)</f>
        <v/>
      </c>
      <c r="F792" s="1" t="s">
        <v>4</v>
      </c>
      <c r="G792" s="2" t="s">
        <v>3580</v>
      </c>
    </row>
    <row r="793">
      <c r="A793" s="1" t="s">
        <v>3581</v>
      </c>
      <c r="B793" s="1" t="s">
        <v>3582</v>
      </c>
      <c r="C793" s="1" t="s">
        <v>3583</v>
      </c>
      <c r="D793" s="1" t="s">
        <v>3584</v>
      </c>
      <c r="E793" t="str">
        <f>IMAGE("http://ift.tt/eA8V8J",1)</f>
        <v/>
      </c>
      <c r="F793" s="1" t="s">
        <v>4</v>
      </c>
      <c r="G793" s="2" t="s">
        <v>3585</v>
      </c>
    </row>
    <row r="794">
      <c r="A794" s="1" t="s">
        <v>3586</v>
      </c>
      <c r="B794" s="1" t="s">
        <v>653</v>
      </c>
      <c r="C794" s="1" t="s">
        <v>3587</v>
      </c>
      <c r="D794" s="2" t="s">
        <v>3588</v>
      </c>
      <c r="E794" t="str">
        <f>IMAGE("http://ift.tt/1EgIZ9h",1)</f>
        <v/>
      </c>
      <c r="F794" s="1" t="s">
        <v>4</v>
      </c>
      <c r="G794" s="2" t="s">
        <v>3589</v>
      </c>
    </row>
    <row r="795">
      <c r="A795" s="1" t="s">
        <v>3590</v>
      </c>
      <c r="B795" s="1" t="s">
        <v>3582</v>
      </c>
      <c r="C795" s="1" t="s">
        <v>3583</v>
      </c>
      <c r="D795" s="1" t="s">
        <v>3584</v>
      </c>
      <c r="E795" t="str">
        <f t="shared" ref="E795:E796" si="99">IMAGE("http://ift.tt/eA8V8J",1)</f>
        <v/>
      </c>
      <c r="F795" s="1" t="s">
        <v>4</v>
      </c>
      <c r="G795" s="2" t="s">
        <v>3591</v>
      </c>
    </row>
    <row r="796">
      <c r="A796" s="1" t="s">
        <v>3590</v>
      </c>
      <c r="B796" s="1" t="s">
        <v>3582</v>
      </c>
      <c r="C796" s="1" t="s">
        <v>3583</v>
      </c>
      <c r="D796" s="1" t="s">
        <v>3584</v>
      </c>
      <c r="E796" t="str">
        <f t="shared" si="99"/>
        <v/>
      </c>
      <c r="F796" s="1" t="s">
        <v>4</v>
      </c>
      <c r="G796" s="2" t="s">
        <v>3592</v>
      </c>
    </row>
    <row r="797">
      <c r="A797" s="1" t="s">
        <v>3593</v>
      </c>
      <c r="B797" s="1" t="s">
        <v>3594</v>
      </c>
      <c r="C797" s="1" t="s">
        <v>3595</v>
      </c>
      <c r="D797" s="2" t="s">
        <v>3596</v>
      </c>
      <c r="E797" t="str">
        <f>IMAGE("http://ift.tt/1AEdXCr",1)</f>
        <v/>
      </c>
      <c r="F797" s="1" t="s">
        <v>4</v>
      </c>
      <c r="G797" s="2" t="s">
        <v>3597</v>
      </c>
    </row>
    <row r="798">
      <c r="A798" s="1" t="s">
        <v>3598</v>
      </c>
      <c r="B798" s="1" t="s">
        <v>3599</v>
      </c>
      <c r="C798" s="1" t="s">
        <v>3600</v>
      </c>
      <c r="D798" s="1" t="s">
        <v>3601</v>
      </c>
      <c r="E798" t="str">
        <f>IMAGE("http://ift.tt/eA8V8J",1)</f>
        <v/>
      </c>
      <c r="F798" s="1" t="s">
        <v>4</v>
      </c>
      <c r="G798" s="2" t="s">
        <v>3602</v>
      </c>
    </row>
    <row r="799">
      <c r="A799" s="1" t="s">
        <v>3603</v>
      </c>
      <c r="B799" s="1" t="s">
        <v>3604</v>
      </c>
      <c r="C799" s="1" t="s">
        <v>3605</v>
      </c>
      <c r="D799" s="2" t="s">
        <v>3606</v>
      </c>
      <c r="E799" t="str">
        <f>IMAGE("http://ift.tt/1CfpoBY",1)</f>
        <v/>
      </c>
      <c r="F799" s="1" t="s">
        <v>4</v>
      </c>
      <c r="G799" s="2" t="s">
        <v>3607</v>
      </c>
    </row>
    <row r="800">
      <c r="A800" s="1" t="s">
        <v>3608</v>
      </c>
      <c r="B800" s="1" t="s">
        <v>3609</v>
      </c>
      <c r="C800" s="1" t="s">
        <v>3610</v>
      </c>
      <c r="D800" s="1" t="s">
        <v>3611</v>
      </c>
      <c r="E800" t="str">
        <f t="shared" ref="E800:E801" si="100">IMAGE("http://ift.tt/eA8V8J",1)</f>
        <v/>
      </c>
      <c r="F800" s="1" t="s">
        <v>4</v>
      </c>
      <c r="G800" s="2" t="s">
        <v>3612</v>
      </c>
    </row>
    <row r="801">
      <c r="A801" s="1" t="s">
        <v>3613</v>
      </c>
      <c r="B801" s="1" t="s">
        <v>3614</v>
      </c>
      <c r="C801" s="1" t="s">
        <v>3615</v>
      </c>
      <c r="D801" s="1" t="s">
        <v>3616</v>
      </c>
      <c r="E801" t="str">
        <f t="shared" si="100"/>
        <v/>
      </c>
      <c r="F801" s="1" t="s">
        <v>4</v>
      </c>
      <c r="G801" s="2" t="s">
        <v>3617</v>
      </c>
    </row>
    <row r="802">
      <c r="A802" s="1" t="s">
        <v>3542</v>
      </c>
      <c r="B802" s="1" t="s">
        <v>395</v>
      </c>
      <c r="C802" s="1" t="s">
        <v>3543</v>
      </c>
      <c r="D802" s="2" t="s">
        <v>3544</v>
      </c>
      <c r="E802" t="str">
        <f>IMAGE("http://ift.tt/1AE6oM3",1)</f>
        <v/>
      </c>
      <c r="F802" s="1" t="s">
        <v>4</v>
      </c>
      <c r="G802" s="2" t="s">
        <v>3545</v>
      </c>
    </row>
    <row r="803">
      <c r="A803" s="1" t="s">
        <v>3546</v>
      </c>
      <c r="B803" s="1" t="s">
        <v>3547</v>
      </c>
      <c r="C803" s="1" t="s">
        <v>3548</v>
      </c>
      <c r="D803" s="2" t="s">
        <v>3549</v>
      </c>
      <c r="E803" t="str">
        <f>IMAGE("http://ift.tt/18L62NV",1)</f>
        <v/>
      </c>
      <c r="F803" s="1" t="s">
        <v>4</v>
      </c>
      <c r="G803" s="2" t="s">
        <v>3550</v>
      </c>
    </row>
    <row r="804">
      <c r="A804" s="1" t="s">
        <v>3551</v>
      </c>
      <c r="B804" s="1" t="s">
        <v>3552</v>
      </c>
      <c r="C804" s="1" t="s">
        <v>3553</v>
      </c>
      <c r="D804" s="1" t="s">
        <v>3554</v>
      </c>
      <c r="E804" t="str">
        <f>IMAGE("http://ift.tt/eA8V8J",1)</f>
        <v/>
      </c>
      <c r="F804" s="1" t="s">
        <v>4</v>
      </c>
      <c r="G804" s="2" t="s">
        <v>3555</v>
      </c>
    </row>
    <row r="805">
      <c r="A805" s="1" t="s">
        <v>3556</v>
      </c>
      <c r="B805" s="1" t="s">
        <v>395</v>
      </c>
      <c r="C805" s="1" t="s">
        <v>3561</v>
      </c>
      <c r="D805" s="2" t="s">
        <v>3562</v>
      </c>
      <c r="E805" t="str">
        <f>IMAGE("http://ift.tt/1AE6xPB",1)</f>
        <v/>
      </c>
      <c r="F805" s="1" t="s">
        <v>4</v>
      </c>
      <c r="G805" s="2" t="s">
        <v>3563</v>
      </c>
    </row>
    <row r="806">
      <c r="A806" s="1" t="s">
        <v>3564</v>
      </c>
      <c r="B806" s="1" t="s">
        <v>3507</v>
      </c>
      <c r="C806" s="1" t="s">
        <v>3508</v>
      </c>
      <c r="D806" s="2" t="s">
        <v>3509</v>
      </c>
      <c r="E806" t="str">
        <f>IMAGE("http://ift.tt/1Gh2bWw",1)</f>
        <v/>
      </c>
      <c r="F806" s="1" t="s">
        <v>4</v>
      </c>
      <c r="G806" s="2" t="s">
        <v>3565</v>
      </c>
    </row>
    <row r="807">
      <c r="A807" s="1" t="s">
        <v>3566</v>
      </c>
      <c r="B807" s="1" t="s">
        <v>3567</v>
      </c>
      <c r="C807" s="1" t="s">
        <v>3568</v>
      </c>
      <c r="D807" s="1" t="s">
        <v>3569</v>
      </c>
      <c r="E807" t="str">
        <f t="shared" ref="E807:E809" si="101">IMAGE("http://ift.tt/eA8V8J",1)</f>
        <v/>
      </c>
      <c r="F807" s="1" t="s">
        <v>4</v>
      </c>
      <c r="G807" s="2" t="s">
        <v>3570</v>
      </c>
    </row>
    <row r="808">
      <c r="A808" s="1" t="s">
        <v>3571</v>
      </c>
      <c r="B808" s="1" t="s">
        <v>3572</v>
      </c>
      <c r="C808" s="1" t="s">
        <v>3573</v>
      </c>
      <c r="D808" s="1" t="s">
        <v>3574</v>
      </c>
      <c r="E808" t="str">
        <f t="shared" si="101"/>
        <v/>
      </c>
      <c r="F808" s="1" t="s">
        <v>4</v>
      </c>
      <c r="G808" s="2" t="s">
        <v>3575</v>
      </c>
    </row>
    <row r="809">
      <c r="A809" s="1" t="s">
        <v>3618</v>
      </c>
      <c r="B809" s="1" t="s">
        <v>3619</v>
      </c>
      <c r="C809" s="1" t="s">
        <v>3620</v>
      </c>
      <c r="D809" s="1" t="s">
        <v>3621</v>
      </c>
      <c r="E809" t="str">
        <f t="shared" si="101"/>
        <v/>
      </c>
      <c r="F809" s="1" t="s">
        <v>4</v>
      </c>
      <c r="G809" s="2" t="s">
        <v>3622</v>
      </c>
    </row>
    <row r="810">
      <c r="A810" s="1" t="s">
        <v>3618</v>
      </c>
      <c r="B810" s="1" t="s">
        <v>3623</v>
      </c>
      <c r="C810" s="1" t="s">
        <v>3624</v>
      </c>
      <c r="D810" s="2" t="s">
        <v>3625</v>
      </c>
      <c r="E810" t="str">
        <f>IMAGE("http://ift.tt/1AfYQ6B",1)</f>
        <v/>
      </c>
      <c r="F810" s="1" t="s">
        <v>4</v>
      </c>
      <c r="G810" s="2" t="s">
        <v>3626</v>
      </c>
    </row>
    <row r="811">
      <c r="A811" s="1" t="s">
        <v>3627</v>
      </c>
      <c r="B811" s="1" t="s">
        <v>3628</v>
      </c>
      <c r="C811" s="1" t="s">
        <v>3629</v>
      </c>
      <c r="D811" s="2" t="s">
        <v>3630</v>
      </c>
      <c r="E811" t="str">
        <f>IMAGE("http://ift.tt/1uZnWTt",1)</f>
        <v/>
      </c>
      <c r="F811" s="1" t="s">
        <v>4</v>
      </c>
      <c r="G811" s="2" t="s">
        <v>3631</v>
      </c>
    </row>
    <row r="812">
      <c r="A812" s="1" t="s">
        <v>3632</v>
      </c>
      <c r="B812" s="1" t="s">
        <v>2537</v>
      </c>
      <c r="C812" s="1" t="s">
        <v>3633</v>
      </c>
      <c r="D812" s="2" t="s">
        <v>3634</v>
      </c>
      <c r="E812" t="str">
        <f>IMAGE("http://ift.tt/1DRnGtC",1)</f>
        <v/>
      </c>
      <c r="F812" s="1" t="s">
        <v>4</v>
      </c>
      <c r="G812" s="2" t="s">
        <v>3635</v>
      </c>
    </row>
    <row r="813">
      <c r="A813" s="1" t="s">
        <v>3636</v>
      </c>
      <c r="B813" s="1" t="s">
        <v>3054</v>
      </c>
      <c r="C813" s="1" t="s">
        <v>3637</v>
      </c>
      <c r="D813" s="2" t="s">
        <v>3638</v>
      </c>
      <c r="E813" t="str">
        <f>IMAGE("http://ift.tt/1EKlgii",1)</f>
        <v/>
      </c>
      <c r="F813" s="1" t="s">
        <v>4</v>
      </c>
      <c r="G813" s="2" t="s">
        <v>3639</v>
      </c>
    </row>
    <row r="814">
      <c r="A814" s="1" t="s">
        <v>3640</v>
      </c>
      <c r="B814" s="1" t="s">
        <v>1186</v>
      </c>
      <c r="C814" s="1" t="s">
        <v>3641</v>
      </c>
      <c r="D814" s="2" t="s">
        <v>3642</v>
      </c>
      <c r="E814" t="str">
        <f>IMAGE("http://ift.tt/18iMLm1",1)</f>
        <v/>
      </c>
      <c r="F814" s="1" t="s">
        <v>4</v>
      </c>
      <c r="G814" s="2" t="s">
        <v>3643</v>
      </c>
    </row>
    <row r="815">
      <c r="A815" s="1" t="s">
        <v>3640</v>
      </c>
      <c r="B815" s="1" t="s">
        <v>3644</v>
      </c>
      <c r="C815" s="1" t="s">
        <v>3645</v>
      </c>
      <c r="D815" s="1" t="s">
        <v>3646</v>
      </c>
      <c r="E815" t="str">
        <f t="shared" ref="E815:E816" si="102">IMAGE("http://ift.tt/eA8V8J",1)</f>
        <v/>
      </c>
      <c r="F815" s="1" t="s">
        <v>4</v>
      </c>
      <c r="G815" s="2" t="s">
        <v>3647</v>
      </c>
    </row>
    <row r="816">
      <c r="A816" s="1" t="s">
        <v>3648</v>
      </c>
      <c r="B816" s="1" t="s">
        <v>3649</v>
      </c>
      <c r="C816" s="1" t="s">
        <v>3650</v>
      </c>
      <c r="D816" s="2" t="s">
        <v>3651</v>
      </c>
      <c r="E816" t="str">
        <f t="shared" si="102"/>
        <v/>
      </c>
      <c r="F816" s="1" t="s">
        <v>4</v>
      </c>
      <c r="G816" s="2" t="s">
        <v>3652</v>
      </c>
    </row>
    <row r="817">
      <c r="A817" s="1" t="s">
        <v>3653</v>
      </c>
      <c r="B817" s="1" t="s">
        <v>3654</v>
      </c>
      <c r="C817" s="1" t="s">
        <v>3655</v>
      </c>
      <c r="D817" s="2" t="s">
        <v>3656</v>
      </c>
      <c r="E817" t="str">
        <f>IMAGE("http://ift.tt/1y7ajzv",1)</f>
        <v/>
      </c>
      <c r="F817" s="1" t="s">
        <v>4</v>
      </c>
      <c r="G817" s="2" t="s">
        <v>3657</v>
      </c>
    </row>
    <row r="818">
      <c r="A818" s="1" t="s">
        <v>3658</v>
      </c>
      <c r="B818" s="1" t="s">
        <v>3659</v>
      </c>
      <c r="C818" s="1" t="s">
        <v>3660</v>
      </c>
      <c r="D818" s="2" t="s">
        <v>3661</v>
      </c>
      <c r="E818" t="str">
        <f>IMAGE("http://ift.tt/1NdWA5e",1)</f>
        <v/>
      </c>
      <c r="F818" s="1" t="s">
        <v>4</v>
      </c>
      <c r="G818" s="2" t="s">
        <v>3662</v>
      </c>
    </row>
    <row r="819">
      <c r="A819" s="1" t="s">
        <v>3663</v>
      </c>
      <c r="B819" s="1" t="s">
        <v>3664</v>
      </c>
      <c r="C819" s="1" t="s">
        <v>3665</v>
      </c>
      <c r="D819" s="1" t="s">
        <v>3666</v>
      </c>
      <c r="E819" t="str">
        <f t="shared" ref="E819:E821" si="103">IMAGE("http://ift.tt/eA8V8J",1)</f>
        <v/>
      </c>
      <c r="F819" s="1" t="s">
        <v>4</v>
      </c>
      <c r="G819" s="2" t="s">
        <v>3667</v>
      </c>
    </row>
    <row r="820">
      <c r="A820" s="1" t="s">
        <v>3668</v>
      </c>
      <c r="B820" s="1" t="s">
        <v>3669</v>
      </c>
      <c r="C820" s="1" t="s">
        <v>3670</v>
      </c>
      <c r="D820" s="1" t="s">
        <v>3671</v>
      </c>
      <c r="E820" t="str">
        <f t="shared" si="103"/>
        <v/>
      </c>
      <c r="F820" s="1" t="s">
        <v>4</v>
      </c>
      <c r="G820" s="2" t="s">
        <v>3672</v>
      </c>
    </row>
    <row r="821">
      <c r="A821" s="1" t="s">
        <v>3673</v>
      </c>
      <c r="B821" s="1" t="s">
        <v>3674</v>
      </c>
      <c r="C821" s="1" t="s">
        <v>3675</v>
      </c>
      <c r="D821" s="2" t="s">
        <v>3676</v>
      </c>
      <c r="E821" t="str">
        <f t="shared" si="103"/>
        <v/>
      </c>
      <c r="F821" s="1" t="s">
        <v>4</v>
      </c>
      <c r="G821" s="2" t="s">
        <v>3677</v>
      </c>
    </row>
    <row r="822">
      <c r="A822" s="1" t="s">
        <v>3678</v>
      </c>
      <c r="B822" s="1" t="s">
        <v>3679</v>
      </c>
      <c r="C822" s="1" t="s">
        <v>3680</v>
      </c>
      <c r="D822" s="2" t="s">
        <v>3681</v>
      </c>
      <c r="E822" t="str">
        <f>IMAGE("http://ift.tt/1wFQLZu",1)</f>
        <v/>
      </c>
      <c r="F822" s="1" t="s">
        <v>4</v>
      </c>
      <c r="G822" s="2" t="s">
        <v>3682</v>
      </c>
    </row>
    <row r="823">
      <c r="A823" s="1" t="s">
        <v>3683</v>
      </c>
      <c r="B823" s="1" t="s">
        <v>3684</v>
      </c>
      <c r="C823" s="1" t="s">
        <v>3685</v>
      </c>
      <c r="D823" s="2" t="s">
        <v>3686</v>
      </c>
      <c r="E823" t="str">
        <f>IMAGE("http://ift.tt/1AKfJqa",1)</f>
        <v/>
      </c>
      <c r="F823" s="1" t="s">
        <v>4</v>
      </c>
      <c r="G823" s="2" t="s">
        <v>3687</v>
      </c>
    </row>
    <row r="824">
      <c r="A824" s="1" t="s">
        <v>3632</v>
      </c>
      <c r="B824" s="1" t="s">
        <v>2537</v>
      </c>
      <c r="C824" s="1" t="s">
        <v>3633</v>
      </c>
      <c r="D824" s="2" t="s">
        <v>3634</v>
      </c>
      <c r="E824" t="str">
        <f>IMAGE("http://ift.tt/1DRnGtC",1)</f>
        <v/>
      </c>
      <c r="F824" s="1" t="s">
        <v>4</v>
      </c>
      <c r="G824" s="2" t="s">
        <v>3635</v>
      </c>
    </row>
    <row r="825">
      <c r="A825" s="1" t="s">
        <v>3636</v>
      </c>
      <c r="B825" s="1" t="s">
        <v>3054</v>
      </c>
      <c r="C825" s="1" t="s">
        <v>3637</v>
      </c>
      <c r="D825" s="2" t="s">
        <v>3638</v>
      </c>
      <c r="E825" t="str">
        <f>IMAGE("http://ift.tt/1EKlgii",1)</f>
        <v/>
      </c>
      <c r="F825" s="1" t="s">
        <v>4</v>
      </c>
      <c r="G825" s="2" t="s">
        <v>3639</v>
      </c>
    </row>
    <row r="826">
      <c r="A826" s="1" t="s">
        <v>3640</v>
      </c>
      <c r="B826" s="1" t="s">
        <v>1186</v>
      </c>
      <c r="C826" s="1" t="s">
        <v>3641</v>
      </c>
      <c r="D826" s="2" t="s">
        <v>3642</v>
      </c>
      <c r="E826" t="str">
        <f>IMAGE("http://ift.tt/18iMLm1",1)</f>
        <v/>
      </c>
      <c r="F826" s="1" t="s">
        <v>4</v>
      </c>
      <c r="G826" s="2" t="s">
        <v>3643</v>
      </c>
    </row>
    <row r="827">
      <c r="A827" s="1" t="s">
        <v>3640</v>
      </c>
      <c r="B827" s="1" t="s">
        <v>3644</v>
      </c>
      <c r="C827" s="1" t="s">
        <v>3645</v>
      </c>
      <c r="D827" s="1" t="s">
        <v>3646</v>
      </c>
      <c r="E827" t="str">
        <f t="shared" ref="E827:E828" si="104">IMAGE("http://ift.tt/eA8V8J",1)</f>
        <v/>
      </c>
      <c r="F827" s="1" t="s">
        <v>4</v>
      </c>
      <c r="G827" s="2" t="s">
        <v>3647</v>
      </c>
    </row>
    <row r="828">
      <c r="A828" s="1" t="s">
        <v>3648</v>
      </c>
      <c r="B828" s="1" t="s">
        <v>3649</v>
      </c>
      <c r="C828" s="1" t="s">
        <v>3650</v>
      </c>
      <c r="D828" s="2" t="s">
        <v>3651</v>
      </c>
      <c r="E828" t="str">
        <f t="shared" si="104"/>
        <v/>
      </c>
      <c r="F828" s="1" t="s">
        <v>4</v>
      </c>
      <c r="G828" s="2" t="s">
        <v>3652</v>
      </c>
    </row>
    <row r="829">
      <c r="A829" s="1" t="s">
        <v>3653</v>
      </c>
      <c r="B829" s="1" t="s">
        <v>3654</v>
      </c>
      <c r="C829" s="1" t="s">
        <v>3655</v>
      </c>
      <c r="D829" s="2" t="s">
        <v>3656</v>
      </c>
      <c r="E829" t="str">
        <f>IMAGE("http://ift.tt/1y7ajzv",1)</f>
        <v/>
      </c>
      <c r="F829" s="1" t="s">
        <v>4</v>
      </c>
      <c r="G829" s="2" t="s">
        <v>3657</v>
      </c>
    </row>
    <row r="830">
      <c r="A830" s="1" t="s">
        <v>3658</v>
      </c>
      <c r="B830" s="1" t="s">
        <v>3659</v>
      </c>
      <c r="C830" s="1" t="s">
        <v>3660</v>
      </c>
      <c r="D830" s="2" t="s">
        <v>3661</v>
      </c>
      <c r="E830" t="str">
        <f>IMAGE("http://ift.tt/1NdWA5e",1)</f>
        <v/>
      </c>
      <c r="F830" s="1" t="s">
        <v>4</v>
      </c>
      <c r="G830" s="2" t="s">
        <v>3662</v>
      </c>
    </row>
    <row r="831">
      <c r="A831" s="1" t="s">
        <v>3663</v>
      </c>
      <c r="B831" s="1" t="s">
        <v>3664</v>
      </c>
      <c r="C831" s="1" t="s">
        <v>3665</v>
      </c>
      <c r="D831" s="1" t="s">
        <v>3666</v>
      </c>
      <c r="E831" t="str">
        <f t="shared" ref="E831:E834" si="105">IMAGE("http://ift.tt/eA8V8J",1)</f>
        <v/>
      </c>
      <c r="F831" s="1" t="s">
        <v>4</v>
      </c>
      <c r="G831" s="2" t="s">
        <v>3667</v>
      </c>
    </row>
    <row r="832">
      <c r="A832" s="1" t="s">
        <v>3668</v>
      </c>
      <c r="B832" s="1" t="s">
        <v>3669</v>
      </c>
      <c r="C832" s="1" t="s">
        <v>3670</v>
      </c>
      <c r="D832" s="1" t="s">
        <v>3671</v>
      </c>
      <c r="E832" t="str">
        <f t="shared" si="105"/>
        <v/>
      </c>
      <c r="F832" s="1" t="s">
        <v>4</v>
      </c>
      <c r="G832" s="2" t="s">
        <v>3672</v>
      </c>
    </row>
    <row r="833">
      <c r="A833" s="1" t="s">
        <v>3688</v>
      </c>
      <c r="B833" s="1" t="s">
        <v>3689</v>
      </c>
      <c r="C833" s="1" t="s">
        <v>3690</v>
      </c>
      <c r="D833" s="1" t="s">
        <v>63</v>
      </c>
      <c r="E833" t="str">
        <f t="shared" si="105"/>
        <v/>
      </c>
      <c r="F833" s="1" t="s">
        <v>4</v>
      </c>
      <c r="G833" s="2" t="s">
        <v>3691</v>
      </c>
    </row>
    <row r="834">
      <c r="A834" s="1" t="s">
        <v>3688</v>
      </c>
      <c r="B834" s="1" t="s">
        <v>3692</v>
      </c>
      <c r="C834" s="1" t="s">
        <v>3693</v>
      </c>
      <c r="D834" s="1" t="s">
        <v>3694</v>
      </c>
      <c r="E834" t="str">
        <f t="shared" si="105"/>
        <v/>
      </c>
      <c r="F834" s="1" t="s">
        <v>4</v>
      </c>
      <c r="G834" s="2" t="s">
        <v>3695</v>
      </c>
    </row>
    <row r="835">
      <c r="A835" s="1" t="s">
        <v>3696</v>
      </c>
      <c r="B835" s="1" t="s">
        <v>2453</v>
      </c>
      <c r="C835" s="1" t="s">
        <v>3697</v>
      </c>
      <c r="D835" s="2" t="s">
        <v>3698</v>
      </c>
      <c r="E835" t="str">
        <f>IMAGE("http://ift.tt/1BzTUdL",1)</f>
        <v/>
      </c>
      <c r="F835" s="1" t="s">
        <v>4</v>
      </c>
      <c r="G835" s="2" t="s">
        <v>3699</v>
      </c>
    </row>
    <row r="836">
      <c r="A836" s="1" t="s">
        <v>3700</v>
      </c>
      <c r="B836" s="1" t="s">
        <v>3701</v>
      </c>
      <c r="C836" s="1" t="s">
        <v>3702</v>
      </c>
      <c r="D836" s="2" t="s">
        <v>3703</v>
      </c>
      <c r="E836" t="str">
        <f>IMAGE("http://ift.tt/1vZPLyP",1)</f>
        <v/>
      </c>
      <c r="F836" s="1" t="s">
        <v>4</v>
      </c>
      <c r="G836" s="2" t="s">
        <v>3704</v>
      </c>
    </row>
    <row r="837">
      <c r="A837" s="1" t="s">
        <v>3705</v>
      </c>
      <c r="B837" s="1" t="s">
        <v>3706</v>
      </c>
      <c r="C837" s="1" t="s">
        <v>3707</v>
      </c>
      <c r="D837" s="2" t="s">
        <v>3708</v>
      </c>
      <c r="E837" t="str">
        <f>IMAGE("//d.ibtimes.co.uk/en/full/1358418/bitcoin.jpg",1)</f>
        <v/>
      </c>
      <c r="F837" s="1" t="s">
        <v>4</v>
      </c>
      <c r="G837" s="2" t="s">
        <v>3709</v>
      </c>
    </row>
    <row r="838">
      <c r="A838" s="1" t="s">
        <v>3710</v>
      </c>
      <c r="B838" s="1" t="s">
        <v>3711</v>
      </c>
      <c r="C838" s="1" t="s">
        <v>3712</v>
      </c>
      <c r="D838" s="2" t="s">
        <v>3713</v>
      </c>
      <c r="E838" t="str">
        <f>IMAGE("http://ift.tt/1Eeu7tv",1)</f>
        <v/>
      </c>
      <c r="F838" s="1" t="s">
        <v>4</v>
      </c>
      <c r="G838" s="2" t="s">
        <v>3714</v>
      </c>
    </row>
    <row r="839">
      <c r="A839" s="1" t="s">
        <v>3715</v>
      </c>
      <c r="B839" s="1" t="s">
        <v>3716</v>
      </c>
      <c r="C839" s="1" t="s">
        <v>3717</v>
      </c>
      <c r="D839" s="1" t="s">
        <v>3718</v>
      </c>
      <c r="E839" t="str">
        <f t="shared" ref="E839:E840" si="106">IMAGE("http://ift.tt/eA8V8J",1)</f>
        <v/>
      </c>
      <c r="F839" s="1" t="s">
        <v>4</v>
      </c>
      <c r="G839" s="2" t="s">
        <v>3719</v>
      </c>
    </row>
    <row r="840">
      <c r="A840" s="1" t="s">
        <v>3720</v>
      </c>
      <c r="B840" s="1" t="s">
        <v>3721</v>
      </c>
      <c r="C840" s="1" t="s">
        <v>3722</v>
      </c>
      <c r="D840" s="1" t="s">
        <v>3723</v>
      </c>
      <c r="E840" t="str">
        <f t="shared" si="106"/>
        <v/>
      </c>
      <c r="F840" s="1" t="s">
        <v>4</v>
      </c>
      <c r="G840" s="2" t="s">
        <v>3724</v>
      </c>
    </row>
    <row r="841">
      <c r="A841" s="1" t="s">
        <v>3725</v>
      </c>
      <c r="B841" s="1" t="s">
        <v>3726</v>
      </c>
      <c r="C841" s="1" t="s">
        <v>3727</v>
      </c>
      <c r="D841" s="2" t="s">
        <v>3728</v>
      </c>
      <c r="E841" t="str">
        <f>IMAGE("http://ift.tt/1AEShpD",1)</f>
        <v/>
      </c>
      <c r="F841" s="1" t="s">
        <v>4</v>
      </c>
      <c r="G841" s="2" t="s">
        <v>3729</v>
      </c>
    </row>
    <row r="842">
      <c r="A842" s="1" t="s">
        <v>3730</v>
      </c>
      <c r="B842" s="1" t="s">
        <v>3731</v>
      </c>
      <c r="C842" s="1" t="s">
        <v>3732</v>
      </c>
      <c r="D842" s="1" t="s">
        <v>3733</v>
      </c>
      <c r="E842" t="str">
        <f>IMAGE("http://ift.tt/eA8V8J",1)</f>
        <v/>
      </c>
      <c r="F842" s="1" t="s">
        <v>4</v>
      </c>
      <c r="G842" s="2" t="s">
        <v>3734</v>
      </c>
    </row>
    <row r="843">
      <c r="A843" s="1" t="s">
        <v>3735</v>
      </c>
      <c r="B843" s="1" t="s">
        <v>3736</v>
      </c>
      <c r="C843" s="1" t="s">
        <v>3737</v>
      </c>
      <c r="D843" s="2" t="s">
        <v>3738</v>
      </c>
      <c r="E843" t="str">
        <f>IMAGE("http://ift.tt/1wTPE35",1)</f>
        <v/>
      </c>
      <c r="F843" s="1" t="s">
        <v>4</v>
      </c>
      <c r="G843" s="2" t="s">
        <v>3739</v>
      </c>
    </row>
    <row r="844">
      <c r="A844" s="1" t="s">
        <v>3740</v>
      </c>
      <c r="B844" s="1" t="s">
        <v>593</v>
      </c>
      <c r="C844" s="1" t="s">
        <v>3741</v>
      </c>
      <c r="D844" s="1" t="s">
        <v>63</v>
      </c>
      <c r="E844" t="str">
        <f t="shared" ref="E844:E846" si="107">IMAGE("http://ift.tt/eA8V8J",1)</f>
        <v/>
      </c>
      <c r="F844" s="1" t="s">
        <v>4</v>
      </c>
      <c r="G844" s="2" t="s">
        <v>3742</v>
      </c>
    </row>
    <row r="845">
      <c r="A845" s="1" t="s">
        <v>3743</v>
      </c>
      <c r="B845" s="1" t="s">
        <v>3744</v>
      </c>
      <c r="C845" s="1" t="s">
        <v>3745</v>
      </c>
      <c r="D845" s="1" t="s">
        <v>3746</v>
      </c>
      <c r="E845" t="str">
        <f t="shared" si="107"/>
        <v/>
      </c>
      <c r="F845" s="1" t="s">
        <v>4</v>
      </c>
      <c r="G845" s="2" t="s">
        <v>3747</v>
      </c>
    </row>
    <row r="846">
      <c r="A846" s="1" t="s">
        <v>3748</v>
      </c>
      <c r="B846" s="1" t="s">
        <v>3749</v>
      </c>
      <c r="C846" s="1" t="s">
        <v>3750</v>
      </c>
      <c r="D846" s="1" t="s">
        <v>3751</v>
      </c>
      <c r="E846" t="str">
        <f t="shared" si="107"/>
        <v/>
      </c>
      <c r="F846" s="1" t="s">
        <v>4</v>
      </c>
      <c r="G846" s="2" t="s">
        <v>3752</v>
      </c>
    </row>
    <row r="847">
      <c r="A847" s="1" t="s">
        <v>3753</v>
      </c>
      <c r="B847" s="1" t="s">
        <v>3716</v>
      </c>
      <c r="C847" s="1" t="s">
        <v>3754</v>
      </c>
      <c r="D847" s="2" t="s">
        <v>3755</v>
      </c>
      <c r="E847" t="str">
        <f>IMAGE("http://ift.tt/1DINTYN",1)</f>
        <v/>
      </c>
      <c r="F847" s="1" t="s">
        <v>4</v>
      </c>
      <c r="G847" s="2" t="s">
        <v>3756</v>
      </c>
    </row>
    <row r="848">
      <c r="A848" s="1" t="s">
        <v>3757</v>
      </c>
      <c r="B848" s="1" t="s">
        <v>3758</v>
      </c>
      <c r="C848" s="1" t="s">
        <v>3759</v>
      </c>
      <c r="D848" s="1" t="s">
        <v>3760</v>
      </c>
      <c r="E848" t="str">
        <f>IMAGE("http://ift.tt/eA8V8J",1)</f>
        <v/>
      </c>
      <c r="F848" s="1" t="s">
        <v>4</v>
      </c>
      <c r="G848" s="2" t="s">
        <v>3761</v>
      </c>
    </row>
    <row r="849">
      <c r="A849" s="1" t="s">
        <v>3762</v>
      </c>
      <c r="B849" s="1" t="s">
        <v>2231</v>
      </c>
      <c r="C849" s="1" t="s">
        <v>3763</v>
      </c>
      <c r="D849" s="2" t="s">
        <v>3764</v>
      </c>
      <c r="E849" t="str">
        <f>IMAGE("http://ift.tt/17uteHq",1)</f>
        <v/>
      </c>
      <c r="F849" s="1" t="s">
        <v>4</v>
      </c>
      <c r="G849" s="2" t="s">
        <v>3765</v>
      </c>
    </row>
    <row r="850">
      <c r="A850" s="1" t="s">
        <v>3766</v>
      </c>
      <c r="B850" s="1" t="s">
        <v>3767</v>
      </c>
      <c r="C850" s="1" t="s">
        <v>3768</v>
      </c>
      <c r="D850" s="1" t="s">
        <v>63</v>
      </c>
      <c r="E850" t="str">
        <f>IMAGE("http://ift.tt/eA8V8J",1)</f>
        <v/>
      </c>
      <c r="F850" s="1" t="s">
        <v>4</v>
      </c>
      <c r="G850" s="2" t="s">
        <v>3769</v>
      </c>
    </row>
    <row r="851">
      <c r="A851" s="1" t="s">
        <v>3770</v>
      </c>
      <c r="B851" s="1" t="s">
        <v>3771</v>
      </c>
      <c r="C851" s="1" t="s">
        <v>3772</v>
      </c>
      <c r="D851" s="2" t="s">
        <v>3773</v>
      </c>
      <c r="E851" t="str">
        <f>IMAGE("http://ift.tt/1wU4PJx",1)</f>
        <v/>
      </c>
      <c r="F851" s="1" t="s">
        <v>4</v>
      </c>
      <c r="G851" s="2" t="s">
        <v>3774</v>
      </c>
    </row>
    <row r="852">
      <c r="A852" s="1" t="s">
        <v>3775</v>
      </c>
      <c r="B852" s="1" t="s">
        <v>3776</v>
      </c>
      <c r="C852" s="1" t="s">
        <v>3777</v>
      </c>
      <c r="D852" s="1" t="s">
        <v>3778</v>
      </c>
      <c r="E852" t="str">
        <f>IMAGE("http://ift.tt/eA8V8J",1)</f>
        <v/>
      </c>
      <c r="F852" s="1" t="s">
        <v>4</v>
      </c>
      <c r="G852" s="2" t="s">
        <v>3779</v>
      </c>
    </row>
    <row r="853">
      <c r="A853" s="1" t="s">
        <v>3780</v>
      </c>
      <c r="B853" s="1" t="s">
        <v>208</v>
      </c>
      <c r="C853" s="1" t="s">
        <v>3781</v>
      </c>
      <c r="D853" s="2" t="s">
        <v>3782</v>
      </c>
      <c r="E853" t="str">
        <f>IMAGE("http://ift.tt/1zOm6s1",1)</f>
        <v/>
      </c>
      <c r="F853" s="1" t="s">
        <v>4</v>
      </c>
      <c r="G853" s="2" t="s">
        <v>3783</v>
      </c>
    </row>
    <row r="854">
      <c r="A854" s="1" t="s">
        <v>3784</v>
      </c>
      <c r="B854" s="1" t="s">
        <v>3529</v>
      </c>
      <c r="C854" s="1" t="s">
        <v>3785</v>
      </c>
      <c r="D854" s="2" t="s">
        <v>3786</v>
      </c>
      <c r="E854" t="str">
        <f>IMAGE("http://ift.tt/1BRKDPR",1)</f>
        <v/>
      </c>
      <c r="F854" s="1" t="s">
        <v>4</v>
      </c>
      <c r="G854" s="2" t="s">
        <v>3787</v>
      </c>
    </row>
    <row r="855">
      <c r="A855" s="1" t="s">
        <v>3788</v>
      </c>
      <c r="B855" s="1" t="s">
        <v>3789</v>
      </c>
      <c r="C855" s="1" t="s">
        <v>3790</v>
      </c>
      <c r="D855" s="2" t="s">
        <v>3791</v>
      </c>
      <c r="E855" t="str">
        <f>IMAGE("http://ift.tt/1w7jP6r",1)</f>
        <v/>
      </c>
      <c r="F855" s="1" t="s">
        <v>4</v>
      </c>
      <c r="G855" s="2" t="s">
        <v>3792</v>
      </c>
    </row>
    <row r="856">
      <c r="A856" s="1" t="s">
        <v>3793</v>
      </c>
      <c r="B856" s="1" t="s">
        <v>311</v>
      </c>
      <c r="C856" s="1" t="s">
        <v>3794</v>
      </c>
      <c r="D856" s="2" t="s">
        <v>3293</v>
      </c>
      <c r="E856" t="str">
        <f t="shared" ref="E856:E857" si="108">IMAGE("http://ift.tt/eA8V8J",1)</f>
        <v/>
      </c>
      <c r="F856" s="1" t="s">
        <v>4</v>
      </c>
      <c r="G856" s="2" t="s">
        <v>3795</v>
      </c>
    </row>
    <row r="857">
      <c r="A857" s="1" t="s">
        <v>3793</v>
      </c>
      <c r="B857" s="1" t="s">
        <v>3796</v>
      </c>
      <c r="C857" s="1" t="s">
        <v>3797</v>
      </c>
      <c r="D857" s="1" t="s">
        <v>3798</v>
      </c>
      <c r="E857" t="str">
        <f t="shared" si="108"/>
        <v/>
      </c>
      <c r="F857" s="1" t="s">
        <v>4</v>
      </c>
      <c r="G857" s="2" t="s">
        <v>3799</v>
      </c>
    </row>
    <row r="858">
      <c r="A858" s="1" t="s">
        <v>3800</v>
      </c>
      <c r="B858" s="1" t="s">
        <v>1515</v>
      </c>
      <c r="C858" s="1" t="s">
        <v>3801</v>
      </c>
      <c r="D858" s="2" t="s">
        <v>3802</v>
      </c>
      <c r="E858" t="str">
        <f>IMAGE("http://ift.tt/17uteHq",1)</f>
        <v/>
      </c>
      <c r="F858" s="1" t="s">
        <v>4</v>
      </c>
      <c r="G858" s="2" t="s">
        <v>3803</v>
      </c>
    </row>
    <row r="859">
      <c r="A859" s="1" t="s">
        <v>3804</v>
      </c>
      <c r="B859" s="1" t="s">
        <v>1515</v>
      </c>
      <c r="C859" s="1" t="s">
        <v>3805</v>
      </c>
      <c r="D859" s="2" t="s">
        <v>3806</v>
      </c>
      <c r="E859" t="str">
        <f>IMAGE("http://ift.tt/1vZoFI7",1)</f>
        <v/>
      </c>
      <c r="F859" s="1" t="s">
        <v>4</v>
      </c>
      <c r="G859" s="2" t="s">
        <v>3807</v>
      </c>
    </row>
    <row r="860">
      <c r="A860" s="1" t="s">
        <v>3804</v>
      </c>
      <c r="B860" s="1" t="s">
        <v>3808</v>
      </c>
      <c r="C860" s="1" t="s">
        <v>3809</v>
      </c>
      <c r="D860" s="2" t="s">
        <v>3810</v>
      </c>
      <c r="E860" t="str">
        <f>IMAGE("http://ift.tt/1FTUVwg",1)</f>
        <v/>
      </c>
      <c r="F860" s="1" t="s">
        <v>4</v>
      </c>
      <c r="G860" s="2" t="s">
        <v>3811</v>
      </c>
    </row>
    <row r="861">
      <c r="A861" s="1" t="s">
        <v>3812</v>
      </c>
      <c r="B861" s="1" t="s">
        <v>1515</v>
      </c>
      <c r="C861" s="1" t="s">
        <v>3813</v>
      </c>
      <c r="D861" s="2" t="s">
        <v>3814</v>
      </c>
      <c r="E861" t="str">
        <f>IMAGE("http://ift.tt/LVI2VV",1)</f>
        <v/>
      </c>
      <c r="F861" s="1" t="s">
        <v>4</v>
      </c>
      <c r="G861" s="2" t="s">
        <v>3815</v>
      </c>
    </row>
    <row r="862">
      <c r="A862" s="1" t="s">
        <v>3816</v>
      </c>
      <c r="B862" s="1" t="s">
        <v>2074</v>
      </c>
      <c r="C862" s="1" t="s">
        <v>3817</v>
      </c>
      <c r="D862" s="2" t="s">
        <v>3818</v>
      </c>
      <c r="E862" t="str">
        <f>IMAGE("http://ift.tt/17s37ZE",1)</f>
        <v/>
      </c>
      <c r="F862" s="1" t="s">
        <v>4</v>
      </c>
      <c r="G862" s="2" t="s">
        <v>3819</v>
      </c>
    </row>
    <row r="863">
      <c r="A863" s="1" t="s">
        <v>3820</v>
      </c>
      <c r="B863" s="1" t="s">
        <v>1429</v>
      </c>
      <c r="C863" s="1" t="s">
        <v>3821</v>
      </c>
      <c r="D863" s="2" t="s">
        <v>3822</v>
      </c>
      <c r="E863" t="str">
        <f>IMAGE("http://ift.tt/1FTUZw4",1)</f>
        <v/>
      </c>
      <c r="F863" s="1" t="s">
        <v>4</v>
      </c>
      <c r="G863" s="2" t="s">
        <v>3823</v>
      </c>
    </row>
    <row r="864">
      <c r="A864" s="1" t="s">
        <v>3824</v>
      </c>
      <c r="B864" s="1" t="s">
        <v>3825</v>
      </c>
      <c r="C864" s="1" t="s">
        <v>3826</v>
      </c>
      <c r="D864" s="1" t="s">
        <v>3827</v>
      </c>
      <c r="E864" t="str">
        <f t="shared" ref="E864:E865" si="109">IMAGE("http://ift.tt/eA8V8J",1)</f>
        <v/>
      </c>
      <c r="F864" s="1" t="s">
        <v>4</v>
      </c>
      <c r="G864" s="2" t="s">
        <v>3828</v>
      </c>
    </row>
    <row r="865">
      <c r="A865" s="1" t="s">
        <v>3829</v>
      </c>
      <c r="B865" s="1" t="s">
        <v>3830</v>
      </c>
      <c r="C865" s="1" t="s">
        <v>3831</v>
      </c>
      <c r="D865" s="1" t="s">
        <v>3832</v>
      </c>
      <c r="E865" t="str">
        <f t="shared" si="109"/>
        <v/>
      </c>
      <c r="F865" s="1" t="s">
        <v>4</v>
      </c>
      <c r="G865" s="2" t="s">
        <v>3833</v>
      </c>
    </row>
    <row r="866">
      <c r="A866" s="1" t="s">
        <v>3834</v>
      </c>
      <c r="B866" s="1" t="s">
        <v>1515</v>
      </c>
      <c r="C866" s="1" t="s">
        <v>3835</v>
      </c>
      <c r="D866" s="2" t="s">
        <v>3836</v>
      </c>
      <c r="E866" t="str">
        <f>IMAGE("http://ift.tt/1wTCEdC",1)</f>
        <v/>
      </c>
      <c r="F866" s="1" t="s">
        <v>4</v>
      </c>
      <c r="G866" s="2" t="s">
        <v>3837</v>
      </c>
    </row>
    <row r="867">
      <c r="A867" s="1" t="s">
        <v>3838</v>
      </c>
      <c r="B867" s="1" t="s">
        <v>1613</v>
      </c>
      <c r="C867" s="1" t="s">
        <v>3839</v>
      </c>
      <c r="D867" s="2" t="s">
        <v>3840</v>
      </c>
      <c r="E867" t="str">
        <f>IMAGE("http://ift.tt/1AFsbmw",1)</f>
        <v/>
      </c>
      <c r="F867" s="1" t="s">
        <v>4</v>
      </c>
      <c r="G867" s="2" t="s">
        <v>3841</v>
      </c>
    </row>
    <row r="868">
      <c r="A868" s="1" t="s">
        <v>3842</v>
      </c>
      <c r="B868" s="1" t="s">
        <v>1515</v>
      </c>
      <c r="C868" s="1" t="s">
        <v>3843</v>
      </c>
      <c r="D868" s="2" t="s">
        <v>3844</v>
      </c>
      <c r="E868" t="str">
        <f>IMAGE("http://ift.tt/1dKKqfr",1)</f>
        <v/>
      </c>
      <c r="F868" s="1" t="s">
        <v>4</v>
      </c>
      <c r="G868" s="2" t="s">
        <v>3845</v>
      </c>
    </row>
    <row r="869">
      <c r="A869" s="1" t="s">
        <v>3846</v>
      </c>
      <c r="B869" s="1" t="s">
        <v>2231</v>
      </c>
      <c r="C869" s="1" t="s">
        <v>3847</v>
      </c>
      <c r="D869" s="1" t="s">
        <v>3848</v>
      </c>
      <c r="E869" t="str">
        <f>IMAGE("http://ift.tt/eA8V8J",1)</f>
        <v/>
      </c>
      <c r="F869" s="1" t="s">
        <v>4</v>
      </c>
      <c r="G869" s="2" t="s">
        <v>3849</v>
      </c>
    </row>
    <row r="870">
      <c r="A870" s="1" t="s">
        <v>3846</v>
      </c>
      <c r="B870" s="1" t="s">
        <v>1515</v>
      </c>
      <c r="C870" s="1" t="s">
        <v>3850</v>
      </c>
      <c r="D870" s="2" t="s">
        <v>3851</v>
      </c>
      <c r="E870" t="str">
        <f>IMAGE("http://ift.tt/1AFshud",1)</f>
        <v/>
      </c>
      <c r="F870" s="1" t="s">
        <v>4</v>
      </c>
      <c r="G870" s="2" t="s">
        <v>3852</v>
      </c>
    </row>
    <row r="871">
      <c r="A871" s="1" t="s">
        <v>3853</v>
      </c>
      <c r="B871" s="1" t="s">
        <v>1515</v>
      </c>
      <c r="C871" s="1" t="s">
        <v>3854</v>
      </c>
      <c r="D871" s="2" t="s">
        <v>3855</v>
      </c>
      <c r="E871" t="str">
        <f>IMAGE("http://ift.tt/1AFsjCm",1)</f>
        <v/>
      </c>
      <c r="F871" s="1" t="s">
        <v>4</v>
      </c>
      <c r="G871" s="2" t="s">
        <v>3856</v>
      </c>
    </row>
    <row r="872">
      <c r="A872" s="1" t="s">
        <v>3853</v>
      </c>
      <c r="B872" s="1" t="s">
        <v>1515</v>
      </c>
      <c r="C872" s="1" t="s">
        <v>3857</v>
      </c>
      <c r="D872" s="2" t="s">
        <v>3858</v>
      </c>
      <c r="E872" t="str">
        <f>IMAGE("http://ift.tt/1NbrsDo",1)</f>
        <v/>
      </c>
      <c r="F872" s="1" t="s">
        <v>4</v>
      </c>
      <c r="G872" s="2" t="s">
        <v>3859</v>
      </c>
    </row>
    <row r="873">
      <c r="A873" s="1" t="s">
        <v>3860</v>
      </c>
      <c r="B873" s="1" t="s">
        <v>1515</v>
      </c>
      <c r="C873" s="1" t="s">
        <v>3861</v>
      </c>
      <c r="D873" s="2" t="s">
        <v>3862</v>
      </c>
      <c r="E873" t="str">
        <f>IMAGE("http://ift.tt/1IMuZIG",1)</f>
        <v/>
      </c>
      <c r="F873" s="1" t="s">
        <v>4</v>
      </c>
      <c r="G873" s="2" t="s">
        <v>3863</v>
      </c>
    </row>
    <row r="874">
      <c r="A874" s="1" t="s">
        <v>3864</v>
      </c>
      <c r="B874" s="1" t="s">
        <v>1515</v>
      </c>
      <c r="C874" s="1" t="s">
        <v>3865</v>
      </c>
      <c r="D874" s="2" t="s">
        <v>3866</v>
      </c>
      <c r="E874" t="str">
        <f>IMAGE("http://ift.tt/1AFsu0w",1)</f>
        <v/>
      </c>
      <c r="F874" s="1" t="s">
        <v>4</v>
      </c>
      <c r="G874" s="2" t="s">
        <v>3867</v>
      </c>
    </row>
    <row r="875">
      <c r="A875" s="1" t="s">
        <v>3864</v>
      </c>
      <c r="B875" s="1" t="s">
        <v>1515</v>
      </c>
      <c r="C875" s="1" t="s">
        <v>3868</v>
      </c>
      <c r="D875" s="2" t="s">
        <v>3869</v>
      </c>
      <c r="E875" t="str">
        <f t="shared" ref="E875:E879" si="110">IMAGE("http://ift.tt/eA8V8J",1)</f>
        <v/>
      </c>
      <c r="F875" s="1" t="s">
        <v>4</v>
      </c>
      <c r="G875" s="2" t="s">
        <v>3870</v>
      </c>
    </row>
    <row r="876">
      <c r="A876" s="1" t="s">
        <v>3871</v>
      </c>
      <c r="B876" s="1" t="s">
        <v>3872</v>
      </c>
      <c r="C876" s="1" t="s">
        <v>3873</v>
      </c>
      <c r="D876" s="1" t="s">
        <v>3874</v>
      </c>
      <c r="E876" t="str">
        <f t="shared" si="110"/>
        <v/>
      </c>
      <c r="F876" s="1" t="s">
        <v>4</v>
      </c>
      <c r="G876" s="2" t="s">
        <v>3875</v>
      </c>
    </row>
    <row r="877">
      <c r="A877" s="1" t="s">
        <v>3876</v>
      </c>
      <c r="B877" s="1" t="s">
        <v>3877</v>
      </c>
      <c r="C877" s="1" t="s">
        <v>3878</v>
      </c>
      <c r="D877" s="1" t="s">
        <v>3879</v>
      </c>
      <c r="E877" t="str">
        <f t="shared" si="110"/>
        <v/>
      </c>
      <c r="F877" s="1" t="s">
        <v>4</v>
      </c>
      <c r="G877" s="2" t="s">
        <v>3880</v>
      </c>
    </row>
    <row r="878">
      <c r="A878" s="1" t="s">
        <v>3881</v>
      </c>
      <c r="B878" s="1" t="s">
        <v>3882</v>
      </c>
      <c r="C878" s="1" t="s">
        <v>3883</v>
      </c>
      <c r="D878" s="1" t="s">
        <v>3884</v>
      </c>
      <c r="E878" t="str">
        <f t="shared" si="110"/>
        <v/>
      </c>
      <c r="F878" s="1" t="s">
        <v>4</v>
      </c>
      <c r="G878" s="2" t="s">
        <v>3885</v>
      </c>
    </row>
    <row r="879">
      <c r="A879" s="1" t="s">
        <v>3886</v>
      </c>
      <c r="B879" s="1" t="s">
        <v>3887</v>
      </c>
      <c r="C879" s="1" t="s">
        <v>3888</v>
      </c>
      <c r="D879" s="1" t="s">
        <v>3889</v>
      </c>
      <c r="E879" t="str">
        <f t="shared" si="110"/>
        <v/>
      </c>
      <c r="F879" s="1" t="s">
        <v>4</v>
      </c>
      <c r="G879" s="2" t="s">
        <v>3890</v>
      </c>
    </row>
    <row r="880">
      <c r="A880" s="1" t="s">
        <v>3891</v>
      </c>
      <c r="B880" s="1" t="s">
        <v>1303</v>
      </c>
      <c r="C880" s="1" t="s">
        <v>3892</v>
      </c>
      <c r="D880" s="2" t="s">
        <v>3893</v>
      </c>
      <c r="E880" t="str">
        <f>IMAGE("http://ift.tt/1IqhESG",1)</f>
        <v/>
      </c>
      <c r="F880" s="1" t="s">
        <v>4</v>
      </c>
      <c r="G880" s="2" t="s">
        <v>3894</v>
      </c>
    </row>
    <row r="881">
      <c r="A881" s="1" t="s">
        <v>3895</v>
      </c>
      <c r="B881" s="1" t="s">
        <v>3896</v>
      </c>
      <c r="C881" s="1" t="s">
        <v>3897</v>
      </c>
      <c r="D881" s="2" t="s">
        <v>3898</v>
      </c>
      <c r="E881" t="str">
        <f>IMAGE("http://ift.tt/1vPMxOl",1)</f>
        <v/>
      </c>
      <c r="F881" s="1" t="s">
        <v>4</v>
      </c>
      <c r="G881" s="2" t="s">
        <v>3899</v>
      </c>
    </row>
    <row r="882">
      <c r="A882" s="1" t="s">
        <v>3900</v>
      </c>
      <c r="B882" s="1" t="s">
        <v>3901</v>
      </c>
      <c r="C882" s="1" t="s">
        <v>3902</v>
      </c>
      <c r="D882" s="2" t="s">
        <v>3903</v>
      </c>
      <c r="E882" t="str">
        <f>IMAGE("http://ift.tt/1w14MAh",1)</f>
        <v/>
      </c>
      <c r="F882" s="1" t="s">
        <v>4</v>
      </c>
      <c r="G882" s="2" t="s">
        <v>3904</v>
      </c>
    </row>
    <row r="883">
      <c r="A883" s="1" t="s">
        <v>3905</v>
      </c>
      <c r="B883" s="1" t="s">
        <v>3906</v>
      </c>
      <c r="C883" s="1" t="s">
        <v>3907</v>
      </c>
      <c r="D883" s="1" t="s">
        <v>3908</v>
      </c>
      <c r="E883" t="str">
        <f>IMAGE("http://ift.tt/eA8V8J",1)</f>
        <v/>
      </c>
      <c r="F883" s="1" t="s">
        <v>4</v>
      </c>
      <c r="G883" s="2" t="s">
        <v>3909</v>
      </c>
    </row>
    <row r="884">
      <c r="A884" s="1" t="s">
        <v>3910</v>
      </c>
      <c r="B884" s="1" t="s">
        <v>1230</v>
      </c>
      <c r="C884" s="1" t="s">
        <v>3911</v>
      </c>
      <c r="D884" s="2" t="s">
        <v>3912</v>
      </c>
      <c r="E884" t="str">
        <f>IMAGE("http://ift.tt/1AYpcu9",1)</f>
        <v/>
      </c>
      <c r="F884" s="1" t="s">
        <v>4</v>
      </c>
      <c r="G884" s="2" t="s">
        <v>3913</v>
      </c>
    </row>
    <row r="885">
      <c r="A885" s="1" t="s">
        <v>3910</v>
      </c>
      <c r="B885" s="1" t="s">
        <v>3914</v>
      </c>
      <c r="C885" s="1" t="s">
        <v>3915</v>
      </c>
      <c r="D885" s="2" t="s">
        <v>3916</v>
      </c>
      <c r="E885" t="str">
        <f>IMAGE("http://ift.tt/1AYpgtP",1)</f>
        <v/>
      </c>
      <c r="F885" s="1" t="s">
        <v>4</v>
      </c>
      <c r="G885" s="2" t="s">
        <v>3917</v>
      </c>
    </row>
    <row r="886">
      <c r="A886" s="1" t="s">
        <v>3918</v>
      </c>
      <c r="B886" s="1" t="s">
        <v>3919</v>
      </c>
      <c r="C886" s="1" t="s">
        <v>3920</v>
      </c>
      <c r="D886" s="2" t="s">
        <v>3921</v>
      </c>
      <c r="E886" t="str">
        <f>IMAGE("http://ift.tt/1zGYEbH",1)</f>
        <v/>
      </c>
      <c r="F886" s="1" t="s">
        <v>4</v>
      </c>
      <c r="G886" s="2" t="s">
        <v>3922</v>
      </c>
    </row>
    <row r="887">
      <c r="A887" s="1" t="s">
        <v>3918</v>
      </c>
      <c r="B887" s="1" t="s">
        <v>3923</v>
      </c>
      <c r="C887" s="1" t="s">
        <v>3924</v>
      </c>
      <c r="D887" s="2" t="s">
        <v>3925</v>
      </c>
      <c r="E887" t="str">
        <f>IMAGE("http://ift.tt/1AYphOm",1)</f>
        <v/>
      </c>
      <c r="F887" s="1" t="s">
        <v>4</v>
      </c>
      <c r="G887" s="2" t="s">
        <v>3926</v>
      </c>
    </row>
    <row r="888">
      <c r="A888" s="1" t="s">
        <v>3927</v>
      </c>
      <c r="B888" s="1" t="s">
        <v>3872</v>
      </c>
      <c r="C888" s="1" t="s">
        <v>3928</v>
      </c>
      <c r="D888" s="1" t="s">
        <v>3929</v>
      </c>
      <c r="E888" t="str">
        <f t="shared" ref="E888:E890" si="111">IMAGE("http://ift.tt/eA8V8J",1)</f>
        <v/>
      </c>
      <c r="F888" s="1" t="s">
        <v>4</v>
      </c>
      <c r="G888" s="2" t="s">
        <v>3930</v>
      </c>
    </row>
    <row r="889">
      <c r="A889" s="1" t="s">
        <v>3931</v>
      </c>
      <c r="B889" s="1" t="s">
        <v>3932</v>
      </c>
      <c r="C889" s="1" t="s">
        <v>3933</v>
      </c>
      <c r="D889" s="2" t="s">
        <v>3934</v>
      </c>
      <c r="E889" t="str">
        <f t="shared" si="111"/>
        <v/>
      </c>
      <c r="F889" s="1" t="s">
        <v>4</v>
      </c>
      <c r="G889" s="2" t="s">
        <v>3935</v>
      </c>
    </row>
    <row r="890">
      <c r="A890" s="1" t="s">
        <v>3936</v>
      </c>
      <c r="B890" s="1" t="s">
        <v>3937</v>
      </c>
      <c r="C890" s="1" t="s">
        <v>3938</v>
      </c>
      <c r="D890" s="1" t="s">
        <v>3939</v>
      </c>
      <c r="E890" t="str">
        <f t="shared" si="111"/>
        <v/>
      </c>
      <c r="F890" s="1" t="s">
        <v>4</v>
      </c>
      <c r="G890" s="2" t="s">
        <v>3940</v>
      </c>
    </row>
    <row r="891">
      <c r="A891" s="1" t="s">
        <v>3941</v>
      </c>
      <c r="B891" s="1" t="s">
        <v>3942</v>
      </c>
      <c r="C891" s="1" t="s">
        <v>3943</v>
      </c>
      <c r="D891" s="2" t="s">
        <v>3944</v>
      </c>
      <c r="E891" t="str">
        <f>IMAGE("http://ift.tt/1NeDOL8",1)</f>
        <v/>
      </c>
      <c r="F891" s="1" t="s">
        <v>4</v>
      </c>
      <c r="G891" s="2" t="s">
        <v>3945</v>
      </c>
    </row>
    <row r="892">
      <c r="A892" s="1" t="s">
        <v>3946</v>
      </c>
      <c r="B892" s="1" t="s">
        <v>3947</v>
      </c>
      <c r="C892" s="1" t="s">
        <v>3948</v>
      </c>
      <c r="D892" s="1" t="s">
        <v>63</v>
      </c>
      <c r="E892" t="str">
        <f t="shared" ref="E892:E894" si="112">IMAGE("http://ift.tt/eA8V8J",1)</f>
        <v/>
      </c>
      <c r="F892" s="1" t="s">
        <v>4</v>
      </c>
      <c r="G892" s="2" t="s">
        <v>3949</v>
      </c>
    </row>
    <row r="893">
      <c r="A893" s="1" t="s">
        <v>3950</v>
      </c>
      <c r="B893" s="1" t="s">
        <v>1658</v>
      </c>
      <c r="C893" s="1" t="s">
        <v>3951</v>
      </c>
      <c r="D893" s="1" t="s">
        <v>3952</v>
      </c>
      <c r="E893" t="str">
        <f t="shared" si="112"/>
        <v/>
      </c>
      <c r="F893" s="1" t="s">
        <v>4</v>
      </c>
      <c r="G893" s="2" t="s">
        <v>3953</v>
      </c>
    </row>
    <row r="894">
      <c r="A894" s="1" t="s">
        <v>3954</v>
      </c>
      <c r="B894" s="1" t="s">
        <v>485</v>
      </c>
      <c r="C894" s="1" t="s">
        <v>3955</v>
      </c>
      <c r="D894" s="2" t="s">
        <v>3956</v>
      </c>
      <c r="E894" t="str">
        <f t="shared" si="112"/>
        <v/>
      </c>
      <c r="F894" s="1" t="s">
        <v>4</v>
      </c>
      <c r="G894" s="2" t="s">
        <v>3957</v>
      </c>
    </row>
    <row r="895">
      <c r="A895" s="1" t="s">
        <v>3958</v>
      </c>
      <c r="B895" s="1" t="s">
        <v>12</v>
      </c>
      <c r="C895" s="1" t="s">
        <v>3959</v>
      </c>
      <c r="D895" s="2" t="s">
        <v>3960</v>
      </c>
      <c r="E895" t="str">
        <f>IMAGE("http://ift.tt/1M4kfBX",1)</f>
        <v/>
      </c>
      <c r="F895" s="1" t="s">
        <v>4</v>
      </c>
      <c r="G895" s="2" t="s">
        <v>3961</v>
      </c>
    </row>
    <row r="896">
      <c r="A896" s="1" t="s">
        <v>3958</v>
      </c>
      <c r="B896" s="1" t="s">
        <v>76</v>
      </c>
      <c r="C896" s="1" t="s">
        <v>3962</v>
      </c>
      <c r="D896" s="1" t="s">
        <v>3963</v>
      </c>
      <c r="E896" t="str">
        <f t="shared" ref="E896:E897" si="113">IMAGE("http://ift.tt/eA8V8J",1)</f>
        <v/>
      </c>
      <c r="F896" s="1" t="s">
        <v>4</v>
      </c>
      <c r="G896" s="2" t="s">
        <v>3964</v>
      </c>
    </row>
    <row r="897">
      <c r="A897" s="1" t="s">
        <v>3965</v>
      </c>
      <c r="B897" s="1" t="s">
        <v>2118</v>
      </c>
      <c r="C897" s="1" t="s">
        <v>3966</v>
      </c>
      <c r="D897" s="1" t="s">
        <v>3967</v>
      </c>
      <c r="E897" t="str">
        <f t="shared" si="113"/>
        <v/>
      </c>
      <c r="F897" s="1" t="s">
        <v>4</v>
      </c>
      <c r="G897" s="2" t="s">
        <v>3968</v>
      </c>
    </row>
    <row r="898">
      <c r="A898" s="1" t="s">
        <v>3969</v>
      </c>
      <c r="B898" s="1" t="s">
        <v>3970</v>
      </c>
      <c r="C898" s="1" t="s">
        <v>3971</v>
      </c>
      <c r="D898" s="2" t="s">
        <v>3972</v>
      </c>
      <c r="E898" t="str">
        <f>IMAGE("http://ift.tt/1AYB27B",1)</f>
        <v/>
      </c>
      <c r="F898" s="1" t="s">
        <v>4</v>
      </c>
      <c r="G898" s="2" t="s">
        <v>3973</v>
      </c>
    </row>
    <row r="899">
      <c r="A899" s="1" t="s">
        <v>3974</v>
      </c>
      <c r="B899" s="1" t="s">
        <v>2236</v>
      </c>
      <c r="C899" s="1" t="s">
        <v>3975</v>
      </c>
      <c r="D899" s="1" t="s">
        <v>3976</v>
      </c>
      <c r="E899" t="str">
        <f>IMAGE("http://ift.tt/eA8V8J",1)</f>
        <v/>
      </c>
      <c r="F899" s="1" t="s">
        <v>4</v>
      </c>
      <c r="G899" s="2" t="s">
        <v>3977</v>
      </c>
    </row>
    <row r="900">
      <c r="A900" s="1" t="s">
        <v>3978</v>
      </c>
      <c r="B900" s="1" t="s">
        <v>3979</v>
      </c>
      <c r="C900" s="1" t="s">
        <v>3980</v>
      </c>
      <c r="D900" s="2" t="s">
        <v>3981</v>
      </c>
      <c r="E900" t="str">
        <f>IMAGE("http://ift.tt/18MKhxt",1)</f>
        <v/>
      </c>
      <c r="F900" s="1" t="s">
        <v>4</v>
      </c>
      <c r="G900" s="2" t="s">
        <v>3982</v>
      </c>
    </row>
    <row r="901">
      <c r="A901" s="1" t="s">
        <v>3983</v>
      </c>
      <c r="B901" s="1" t="s">
        <v>2781</v>
      </c>
      <c r="C901" s="1" t="s">
        <v>3984</v>
      </c>
      <c r="D901" s="2" t="s">
        <v>3985</v>
      </c>
      <c r="E901" t="str">
        <f>IMAGE("http://ift.tt/18FcaYc",1)</f>
        <v/>
      </c>
      <c r="F901" s="1" t="s">
        <v>4</v>
      </c>
      <c r="G901" s="2" t="s">
        <v>3986</v>
      </c>
    </row>
    <row r="902">
      <c r="A902" s="1" t="s">
        <v>3987</v>
      </c>
      <c r="B902" s="1" t="s">
        <v>1584</v>
      </c>
      <c r="C902" s="1" t="s">
        <v>3988</v>
      </c>
      <c r="D902" s="2" t="s">
        <v>3989</v>
      </c>
      <c r="E902" t="str">
        <f>IMAGE("http://ift.tt/1FTUZw4",1)</f>
        <v/>
      </c>
      <c r="F902" s="1" t="s">
        <v>4</v>
      </c>
      <c r="G902" s="2" t="s">
        <v>3990</v>
      </c>
    </row>
    <row r="903">
      <c r="A903" s="1" t="s">
        <v>3991</v>
      </c>
      <c r="B903" s="1" t="s">
        <v>3992</v>
      </c>
      <c r="C903" s="1" t="s">
        <v>3993</v>
      </c>
      <c r="D903" s="1" t="s">
        <v>3994</v>
      </c>
      <c r="E903" t="str">
        <f>IMAGE("http://ift.tt/eA8V8J",1)</f>
        <v/>
      </c>
      <c r="F903" s="1" t="s">
        <v>4</v>
      </c>
      <c r="G903" s="2" t="s">
        <v>3995</v>
      </c>
    </row>
    <row r="904">
      <c r="A904" s="1" t="s">
        <v>3996</v>
      </c>
      <c r="B904" s="1" t="s">
        <v>3997</v>
      </c>
      <c r="C904" s="1" t="s">
        <v>3998</v>
      </c>
      <c r="D904" s="2" t="s">
        <v>3999</v>
      </c>
      <c r="E904" t="str">
        <f>IMAGE("http://ift.tt/1DKutmq",1)</f>
        <v/>
      </c>
      <c r="F904" s="1" t="s">
        <v>4</v>
      </c>
      <c r="G904" s="2" t="s">
        <v>4000</v>
      </c>
    </row>
    <row r="905">
      <c r="A905" s="1" t="s">
        <v>4001</v>
      </c>
      <c r="B905" s="1" t="s">
        <v>977</v>
      </c>
      <c r="C905" s="1" t="s">
        <v>4002</v>
      </c>
      <c r="D905" s="2" t="s">
        <v>4003</v>
      </c>
      <c r="E905" t="str">
        <f>IMAGE("http://ift.tt/1D0F3FB",1)</f>
        <v/>
      </c>
      <c r="F905" s="1" t="s">
        <v>4</v>
      </c>
      <c r="G905" s="2" t="s">
        <v>4004</v>
      </c>
    </row>
    <row r="906">
      <c r="A906" s="1" t="s">
        <v>4005</v>
      </c>
      <c r="B906" s="1" t="s">
        <v>3664</v>
      </c>
      <c r="C906" s="1" t="s">
        <v>4006</v>
      </c>
      <c r="D906" s="1" t="s">
        <v>4007</v>
      </c>
      <c r="E906" t="str">
        <f t="shared" ref="E906:E907" si="114">IMAGE("http://ift.tt/eA8V8J",1)</f>
        <v/>
      </c>
      <c r="F906" s="1" t="s">
        <v>4</v>
      </c>
      <c r="G906" s="2" t="s">
        <v>4008</v>
      </c>
    </row>
    <row r="907">
      <c r="A907" s="1" t="s">
        <v>4009</v>
      </c>
      <c r="B907" s="1" t="s">
        <v>4010</v>
      </c>
      <c r="C907" s="1" t="s">
        <v>4011</v>
      </c>
      <c r="D907" s="1" t="s">
        <v>4012</v>
      </c>
      <c r="E907" t="str">
        <f t="shared" si="114"/>
        <v/>
      </c>
      <c r="F907" s="1" t="s">
        <v>4</v>
      </c>
      <c r="G907" s="2" t="s">
        <v>4013</v>
      </c>
    </row>
    <row r="908">
      <c r="A908" s="1" t="s">
        <v>4014</v>
      </c>
      <c r="B908" s="1" t="s">
        <v>2859</v>
      </c>
      <c r="C908" s="1" t="s">
        <v>4015</v>
      </c>
      <c r="D908" s="2" t="s">
        <v>4016</v>
      </c>
      <c r="E908" t="str">
        <f>IMAGE("http://ift.tt/1AZ7A1h",1)</f>
        <v/>
      </c>
      <c r="F908" s="1" t="s">
        <v>4</v>
      </c>
      <c r="G908" s="2" t="s">
        <v>4017</v>
      </c>
    </row>
    <row r="909">
      <c r="A909" s="1" t="s">
        <v>4018</v>
      </c>
      <c r="B909" s="1" t="s">
        <v>3244</v>
      </c>
      <c r="C909" s="1" t="s">
        <v>4019</v>
      </c>
      <c r="D909" s="2" t="s">
        <v>3246</v>
      </c>
      <c r="E909" t="str">
        <f t="shared" ref="E909:E914" si="115">IMAGE("http://ift.tt/eA8V8J",1)</f>
        <v/>
      </c>
      <c r="F909" s="1" t="s">
        <v>4</v>
      </c>
      <c r="G909" s="2" t="s">
        <v>4020</v>
      </c>
    </row>
    <row r="910">
      <c r="A910" s="1" t="s">
        <v>4021</v>
      </c>
      <c r="B910" s="1" t="s">
        <v>4022</v>
      </c>
      <c r="C910" s="1" t="s">
        <v>4023</v>
      </c>
      <c r="D910" s="1" t="s">
        <v>4024</v>
      </c>
      <c r="E910" t="str">
        <f t="shared" si="115"/>
        <v/>
      </c>
      <c r="F910" s="1" t="s">
        <v>4</v>
      </c>
      <c r="G910" s="2" t="s">
        <v>4025</v>
      </c>
    </row>
    <row r="911">
      <c r="A911" s="1" t="s">
        <v>4026</v>
      </c>
      <c r="B911" s="1" t="s">
        <v>4027</v>
      </c>
      <c r="C911" s="1" t="s">
        <v>4028</v>
      </c>
      <c r="D911" s="1" t="s">
        <v>4029</v>
      </c>
      <c r="E911" t="str">
        <f t="shared" si="115"/>
        <v/>
      </c>
      <c r="F911" s="1" t="s">
        <v>4</v>
      </c>
      <c r="G911" s="2" t="s">
        <v>4030</v>
      </c>
    </row>
    <row r="912">
      <c r="A912" s="1" t="s">
        <v>4031</v>
      </c>
      <c r="B912" s="1" t="s">
        <v>254</v>
      </c>
      <c r="C912" s="1" t="s">
        <v>4032</v>
      </c>
      <c r="D912" s="1" t="s">
        <v>63</v>
      </c>
      <c r="E912" t="str">
        <f t="shared" si="115"/>
        <v/>
      </c>
      <c r="F912" s="1" t="s">
        <v>4</v>
      </c>
      <c r="G912" s="2" t="s">
        <v>4033</v>
      </c>
    </row>
    <row r="913">
      <c r="A913" s="1" t="s">
        <v>4034</v>
      </c>
      <c r="B913" s="1" t="s">
        <v>4035</v>
      </c>
      <c r="C913" s="1" t="s">
        <v>4036</v>
      </c>
      <c r="D913" s="1" t="s">
        <v>4037</v>
      </c>
      <c r="E913" t="str">
        <f t="shared" si="115"/>
        <v/>
      </c>
      <c r="F913" s="1" t="s">
        <v>4</v>
      </c>
      <c r="G913" s="2" t="s">
        <v>4038</v>
      </c>
    </row>
    <row r="914">
      <c r="A914" s="1" t="s">
        <v>4039</v>
      </c>
      <c r="B914" s="1" t="s">
        <v>4040</v>
      </c>
      <c r="C914" s="1" t="s">
        <v>4041</v>
      </c>
      <c r="D914" s="1" t="s">
        <v>4042</v>
      </c>
      <c r="E914" t="str">
        <f t="shared" si="115"/>
        <v/>
      </c>
      <c r="F914" s="1" t="s">
        <v>4</v>
      </c>
      <c r="G914" s="2" t="s">
        <v>4043</v>
      </c>
    </row>
    <row r="915">
      <c r="A915" s="1" t="s">
        <v>4044</v>
      </c>
      <c r="B915" s="1" t="s">
        <v>1754</v>
      </c>
      <c r="C915" s="1" t="s">
        <v>4045</v>
      </c>
      <c r="D915" s="2" t="s">
        <v>4046</v>
      </c>
      <c r="E915" t="str">
        <f>IMAGE("http://ift.tt/1Blojx8",1)</f>
        <v/>
      </c>
      <c r="F915" s="1" t="s">
        <v>4</v>
      </c>
      <c r="G915" s="2" t="s">
        <v>4047</v>
      </c>
    </row>
    <row r="916">
      <c r="A916" s="1" t="s">
        <v>4048</v>
      </c>
      <c r="B916" s="1" t="s">
        <v>4049</v>
      </c>
      <c r="C916" s="1" t="s">
        <v>4050</v>
      </c>
      <c r="D916" s="1" t="s">
        <v>4051</v>
      </c>
      <c r="E916" t="str">
        <f t="shared" ref="E916:E917" si="116">IMAGE("http://ift.tt/eA8V8J",1)</f>
        <v/>
      </c>
      <c r="F916" s="1" t="s">
        <v>4</v>
      </c>
      <c r="G916" s="2" t="s">
        <v>4052</v>
      </c>
    </row>
    <row r="917">
      <c r="A917" s="1" t="s">
        <v>4053</v>
      </c>
      <c r="B917" s="1" t="s">
        <v>4054</v>
      </c>
      <c r="C917" s="1" t="s">
        <v>4055</v>
      </c>
      <c r="D917" s="1" t="s">
        <v>4056</v>
      </c>
      <c r="E917" t="str">
        <f t="shared" si="116"/>
        <v/>
      </c>
      <c r="F917" s="1" t="s">
        <v>4</v>
      </c>
      <c r="G917" s="2" t="s">
        <v>4057</v>
      </c>
    </row>
    <row r="918">
      <c r="A918" s="1" t="s">
        <v>4058</v>
      </c>
      <c r="B918" s="1" t="s">
        <v>850</v>
      </c>
      <c r="C918" s="1" t="s">
        <v>4059</v>
      </c>
      <c r="D918" s="2" t="s">
        <v>4060</v>
      </c>
      <c r="E918" t="str">
        <f>IMAGE("http://ift.tt/1NflO3p",1)</f>
        <v/>
      </c>
      <c r="F918" s="1" t="s">
        <v>4</v>
      </c>
      <c r="G918" s="2" t="s">
        <v>4061</v>
      </c>
    </row>
    <row r="919">
      <c r="A919" s="1" t="s">
        <v>4062</v>
      </c>
      <c r="B919" s="1" t="s">
        <v>3789</v>
      </c>
      <c r="C919" s="1" t="s">
        <v>4063</v>
      </c>
      <c r="D919" s="2" t="s">
        <v>4064</v>
      </c>
      <c r="E919" t="str">
        <f>IMAGE("http://ift.tt/1DLQrW2",1)</f>
        <v/>
      </c>
      <c r="F919" s="1" t="s">
        <v>4</v>
      </c>
      <c r="G919" s="2" t="s">
        <v>4065</v>
      </c>
    </row>
    <row r="920">
      <c r="A920" s="1" t="s">
        <v>4066</v>
      </c>
      <c r="B920" s="1" t="s">
        <v>4067</v>
      </c>
      <c r="C920" s="1" t="s">
        <v>4068</v>
      </c>
      <c r="D920" s="1" t="s">
        <v>4069</v>
      </c>
      <c r="E920" t="str">
        <f>IMAGE("http://ift.tt/eA8V8J",1)</f>
        <v/>
      </c>
      <c r="F920" s="1" t="s">
        <v>4</v>
      </c>
      <c r="G920" s="2" t="s">
        <v>4070</v>
      </c>
    </row>
    <row r="921">
      <c r="A921" s="1" t="s">
        <v>4071</v>
      </c>
      <c r="B921" s="1" t="s">
        <v>4072</v>
      </c>
      <c r="C921" s="1" t="s">
        <v>4073</v>
      </c>
      <c r="D921" s="2" t="s">
        <v>4074</v>
      </c>
      <c r="E921" t="str">
        <f>IMAGE("http://ift.tt/1DM4Wt8",1)</f>
        <v/>
      </c>
      <c r="F921" s="1" t="s">
        <v>4</v>
      </c>
      <c r="G921" s="2" t="s">
        <v>4075</v>
      </c>
    </row>
    <row r="922">
      <c r="A922" s="1" t="s">
        <v>4076</v>
      </c>
      <c r="B922" s="1" t="s">
        <v>4077</v>
      </c>
      <c r="C922" s="1" t="s">
        <v>4078</v>
      </c>
      <c r="D922" s="2" t="s">
        <v>4079</v>
      </c>
      <c r="E922" t="str">
        <f>IMAGE("http://ift.tt/1FV8vQ4",1)</f>
        <v/>
      </c>
      <c r="F922" s="1" t="s">
        <v>4</v>
      </c>
      <c r="G922" s="2" t="s">
        <v>4080</v>
      </c>
    </row>
    <row r="923">
      <c r="A923" s="1" t="s">
        <v>4081</v>
      </c>
      <c r="B923" s="1" t="s">
        <v>4082</v>
      </c>
      <c r="C923" s="1" t="s">
        <v>4083</v>
      </c>
      <c r="D923" s="1" t="s">
        <v>4084</v>
      </c>
      <c r="E923" t="str">
        <f>IMAGE("http://ift.tt/eA8V8J",1)</f>
        <v/>
      </c>
      <c r="F923" s="1" t="s">
        <v>4</v>
      </c>
      <c r="G923" s="2" t="s">
        <v>4085</v>
      </c>
    </row>
    <row r="924">
      <c r="A924" s="1" t="s">
        <v>4086</v>
      </c>
      <c r="B924" s="1" t="s">
        <v>4087</v>
      </c>
      <c r="C924" s="1" t="s">
        <v>4088</v>
      </c>
      <c r="D924" s="2" t="s">
        <v>4089</v>
      </c>
      <c r="E924" t="str">
        <f>IMAGE("http://ift.tt/1DMymaw",1)</f>
        <v/>
      </c>
      <c r="F924" s="1" t="s">
        <v>4</v>
      </c>
      <c r="G924" s="2" t="s">
        <v>4090</v>
      </c>
    </row>
    <row r="925">
      <c r="A925" s="1" t="s">
        <v>4091</v>
      </c>
      <c r="B925" s="1" t="s">
        <v>4092</v>
      </c>
      <c r="C925" s="1" t="s">
        <v>4093</v>
      </c>
      <c r="D925" s="2" t="s">
        <v>4094</v>
      </c>
      <c r="E925" t="str">
        <f>IMAGE("http://ift.tt/1DMypmE",1)</f>
        <v/>
      </c>
      <c r="F925" s="1" t="s">
        <v>4</v>
      </c>
      <c r="G925" s="2" t="s">
        <v>4095</v>
      </c>
    </row>
    <row r="926">
      <c r="A926" s="1" t="s">
        <v>4096</v>
      </c>
      <c r="B926" s="1" t="s">
        <v>3393</v>
      </c>
      <c r="C926" s="1" t="s">
        <v>4097</v>
      </c>
      <c r="D926" s="2" t="s">
        <v>4098</v>
      </c>
      <c r="E926" t="str">
        <f>IMAGE("http://ift.tt/1DMbnMJ",1)</f>
        <v/>
      </c>
      <c r="F926" s="1" t="s">
        <v>4</v>
      </c>
      <c r="G926" s="2" t="s">
        <v>4099</v>
      </c>
    </row>
    <row r="927">
      <c r="A927" s="1" t="s">
        <v>4096</v>
      </c>
      <c r="B927" s="1" t="s">
        <v>4100</v>
      </c>
      <c r="C927" s="1" t="s">
        <v>4101</v>
      </c>
      <c r="D927" s="2" t="s">
        <v>4102</v>
      </c>
      <c r="E927" t="str">
        <f>IMAGE("http://ift.tt/1EjTPeD",1)</f>
        <v/>
      </c>
      <c r="F927" s="1" t="s">
        <v>4</v>
      </c>
      <c r="G927" s="2" t="s">
        <v>4103</v>
      </c>
    </row>
    <row r="928">
      <c r="A928" s="1" t="s">
        <v>4104</v>
      </c>
      <c r="B928" s="1" t="s">
        <v>3393</v>
      </c>
      <c r="C928" s="1" t="s">
        <v>4105</v>
      </c>
      <c r="D928" s="2" t="s">
        <v>4106</v>
      </c>
      <c r="E928" t="str">
        <f>IMAGE("http://ift.tt/1zyPqyc",1)</f>
        <v/>
      </c>
      <c r="F928" s="1" t="s">
        <v>4</v>
      </c>
      <c r="G928" s="2" t="s">
        <v>4107</v>
      </c>
    </row>
    <row r="929">
      <c r="A929" s="1" t="s">
        <v>4108</v>
      </c>
      <c r="B929" s="1" t="s">
        <v>208</v>
      </c>
      <c r="C929" s="1" t="s">
        <v>4109</v>
      </c>
      <c r="D929" s="2" t="s">
        <v>4110</v>
      </c>
      <c r="E929" t="str">
        <f>IMAGE("http://ift.tt/1GRnZWk",1)</f>
        <v/>
      </c>
      <c r="F929" s="1" t="s">
        <v>4</v>
      </c>
      <c r="G929" s="2" t="s">
        <v>4111</v>
      </c>
    </row>
    <row r="930">
      <c r="A930" s="1" t="s">
        <v>4112</v>
      </c>
      <c r="B930" s="1" t="s">
        <v>208</v>
      </c>
      <c r="C930" s="1" t="s">
        <v>4113</v>
      </c>
      <c r="D930" s="2" t="s">
        <v>4114</v>
      </c>
      <c r="E930" t="str">
        <f>IMAGE("http://ift.tt/1EKPCB3",1)</f>
        <v/>
      </c>
      <c r="F930" s="1" t="s">
        <v>4</v>
      </c>
      <c r="G930" s="2" t="s">
        <v>4115</v>
      </c>
    </row>
    <row r="931">
      <c r="A931" s="1" t="s">
        <v>4116</v>
      </c>
      <c r="B931" s="1" t="s">
        <v>208</v>
      </c>
      <c r="C931" s="1" t="s">
        <v>4117</v>
      </c>
      <c r="D931" s="2" t="s">
        <v>4118</v>
      </c>
      <c r="E931" t="str">
        <f>IMAGE("http://ift.tt/1w2kCeb",1)</f>
        <v/>
      </c>
      <c r="F931" s="1" t="s">
        <v>4</v>
      </c>
      <c r="G931" s="2" t="s">
        <v>4119</v>
      </c>
    </row>
    <row r="932">
      <c r="A932" s="1" t="s">
        <v>4116</v>
      </c>
      <c r="B932" s="1" t="s">
        <v>4120</v>
      </c>
      <c r="C932" s="1" t="s">
        <v>4121</v>
      </c>
      <c r="D932" s="2" t="s">
        <v>4122</v>
      </c>
      <c r="E932" t="str">
        <f>IMAGE("http://ift.tt/1M4VK7x",1)</f>
        <v/>
      </c>
      <c r="F932" s="1" t="s">
        <v>4</v>
      </c>
      <c r="G932" s="2" t="s">
        <v>4123</v>
      </c>
    </row>
    <row r="933">
      <c r="A933" s="1" t="s">
        <v>4124</v>
      </c>
      <c r="B933" s="1" t="s">
        <v>208</v>
      </c>
      <c r="C933" s="1" t="s">
        <v>4125</v>
      </c>
      <c r="D933" s="2" t="s">
        <v>4126</v>
      </c>
      <c r="E933" t="str">
        <f>IMAGE("http://ift.tt/1BDvgZC",1)</f>
        <v/>
      </c>
      <c r="F933" s="1" t="s">
        <v>4</v>
      </c>
      <c r="G933" s="2" t="s">
        <v>4127</v>
      </c>
    </row>
    <row r="934">
      <c r="A934" s="1" t="s">
        <v>4124</v>
      </c>
      <c r="B934" s="1" t="s">
        <v>37</v>
      </c>
      <c r="C934" s="1" t="s">
        <v>4128</v>
      </c>
      <c r="D934" s="2" t="s">
        <v>4129</v>
      </c>
      <c r="E934" t="str">
        <f>IMAGE("http://ift.tt/1w2kEmk",1)</f>
        <v/>
      </c>
      <c r="F934" s="1" t="s">
        <v>4</v>
      </c>
      <c r="G934" s="2" t="s">
        <v>4130</v>
      </c>
    </row>
    <row r="935">
      <c r="A935" s="1" t="s">
        <v>4131</v>
      </c>
      <c r="B935" s="1" t="s">
        <v>208</v>
      </c>
      <c r="C935" s="1" t="s">
        <v>4132</v>
      </c>
      <c r="D935" s="2" t="s">
        <v>4133</v>
      </c>
      <c r="E935" t="str">
        <f>IMAGE("http://ift.tt/1zFA7DS",1)</f>
        <v/>
      </c>
      <c r="F935" s="1" t="s">
        <v>4</v>
      </c>
      <c r="G935" s="2" t="s">
        <v>4134</v>
      </c>
    </row>
    <row r="936">
      <c r="A936" s="1" t="s">
        <v>4135</v>
      </c>
      <c r="B936" s="1" t="s">
        <v>432</v>
      </c>
      <c r="C936" s="1" t="s">
        <v>4136</v>
      </c>
      <c r="D936" s="2" t="s">
        <v>4137</v>
      </c>
      <c r="E936" t="str">
        <f>IMAGE("http://ift.tt/17Q26dO",1)</f>
        <v/>
      </c>
      <c r="F936" s="1" t="s">
        <v>4</v>
      </c>
      <c r="G936" s="2" t="s">
        <v>4138</v>
      </c>
    </row>
    <row r="937">
      <c r="A937" s="1" t="s">
        <v>4139</v>
      </c>
      <c r="B937" s="1" t="s">
        <v>4140</v>
      </c>
      <c r="C937" s="1" t="s">
        <v>4141</v>
      </c>
      <c r="D937" s="2" t="s">
        <v>4142</v>
      </c>
      <c r="E937" t="str">
        <f>IMAGE("http://ift.tt/1B08FWt",1)</f>
        <v/>
      </c>
      <c r="F937" s="1" t="s">
        <v>4</v>
      </c>
      <c r="G937" s="2" t="s">
        <v>4143</v>
      </c>
    </row>
    <row r="938">
      <c r="A938" s="1" t="s">
        <v>4144</v>
      </c>
      <c r="B938" s="1" t="s">
        <v>4145</v>
      </c>
      <c r="C938" s="1" t="s">
        <v>4146</v>
      </c>
      <c r="D938" s="2" t="s">
        <v>4147</v>
      </c>
      <c r="E938" t="str">
        <f>IMAGE("http://ift.tt/1NfSvh9",1)</f>
        <v/>
      </c>
      <c r="F938" s="1" t="s">
        <v>4</v>
      </c>
      <c r="G938" s="2" t="s">
        <v>4148</v>
      </c>
    </row>
    <row r="939">
      <c r="A939" s="1" t="s">
        <v>4149</v>
      </c>
      <c r="B939" s="1" t="s">
        <v>4150</v>
      </c>
      <c r="C939" s="1" t="s">
        <v>4151</v>
      </c>
      <c r="D939" s="1" t="s">
        <v>63</v>
      </c>
      <c r="E939" t="str">
        <f>IMAGE("http://ift.tt/eA8V8J",1)</f>
        <v/>
      </c>
      <c r="F939" s="1" t="s">
        <v>4</v>
      </c>
      <c r="G939" s="2" t="s">
        <v>4152</v>
      </c>
    </row>
    <row r="940">
      <c r="A940" s="1" t="s">
        <v>4153</v>
      </c>
      <c r="B940" s="1" t="s">
        <v>3872</v>
      </c>
      <c r="C940" s="1" t="s">
        <v>4154</v>
      </c>
      <c r="D940" s="2" t="s">
        <v>4155</v>
      </c>
      <c r="E940" t="str">
        <f>IMAGE("http://ift.tt/1M58efr",1)</f>
        <v/>
      </c>
      <c r="F940" s="1" t="s">
        <v>4</v>
      </c>
      <c r="G940" s="2" t="s">
        <v>4156</v>
      </c>
    </row>
    <row r="941">
      <c r="A941" s="1" t="s">
        <v>4157</v>
      </c>
      <c r="B941" s="1" t="s">
        <v>4158</v>
      </c>
      <c r="C941" s="1" t="s">
        <v>4159</v>
      </c>
      <c r="D941" s="2" t="s">
        <v>4160</v>
      </c>
      <c r="E941" t="str">
        <f>IMAGE("http://ift.tt/1M58ew3",1)</f>
        <v/>
      </c>
      <c r="F941" s="1" t="s">
        <v>4</v>
      </c>
      <c r="G941" s="2" t="s">
        <v>4161</v>
      </c>
    </row>
    <row r="942">
      <c r="A942" s="1" t="s">
        <v>4162</v>
      </c>
      <c r="B942" s="1" t="s">
        <v>653</v>
      </c>
      <c r="C942" s="1" t="s">
        <v>4163</v>
      </c>
      <c r="D942" s="2" t="s">
        <v>4164</v>
      </c>
      <c r="E942" t="str">
        <f>IMAGE("http://ift.tt/18OOEYE",1)</f>
        <v/>
      </c>
      <c r="F942" s="1" t="s">
        <v>4</v>
      </c>
      <c r="G942" s="2" t="s">
        <v>4165</v>
      </c>
    </row>
    <row r="943">
      <c r="A943" s="1" t="s">
        <v>4166</v>
      </c>
      <c r="B943" s="1" t="s">
        <v>4167</v>
      </c>
      <c r="C943" s="1" t="s">
        <v>4168</v>
      </c>
      <c r="D943" s="2" t="s">
        <v>4169</v>
      </c>
      <c r="E943" t="str">
        <f>IMAGE("http://ift.tt/18OOIaV",1)</f>
        <v/>
      </c>
      <c r="F943" s="1" t="s">
        <v>4</v>
      </c>
      <c r="G943" s="2" t="s">
        <v>4170</v>
      </c>
    </row>
    <row r="944">
      <c r="A944" s="1" t="s">
        <v>4171</v>
      </c>
      <c r="B944" s="1" t="s">
        <v>4172</v>
      </c>
      <c r="C944" s="1" t="s">
        <v>4173</v>
      </c>
      <c r="D944" s="2" t="s">
        <v>4174</v>
      </c>
      <c r="E944" t="str">
        <f>IMAGE("http://ift.tt/18OOK2F",1)</f>
        <v/>
      </c>
      <c r="F944" s="1" t="s">
        <v>4</v>
      </c>
      <c r="G944" s="2" t="s">
        <v>4175</v>
      </c>
    </row>
    <row r="945">
      <c r="A945" s="1" t="s">
        <v>4176</v>
      </c>
      <c r="B945" s="1" t="s">
        <v>4177</v>
      </c>
      <c r="C945" s="1" t="s">
        <v>4178</v>
      </c>
      <c r="D945" s="2" t="s">
        <v>4179</v>
      </c>
      <c r="E945" t="str">
        <f>IMAGE("http://ift.tt/1Eg9NYS",1)</f>
        <v/>
      </c>
      <c r="F945" s="1" t="s">
        <v>4</v>
      </c>
      <c r="G945" s="2" t="s">
        <v>4180</v>
      </c>
    </row>
    <row r="946">
      <c r="A946" s="1" t="s">
        <v>4181</v>
      </c>
      <c r="B946" s="1" t="s">
        <v>4182</v>
      </c>
      <c r="C946" s="1" t="s">
        <v>4183</v>
      </c>
      <c r="D946" s="2" t="s">
        <v>4184</v>
      </c>
      <c r="E946" t="str">
        <f>IMAGE("http://ift.tt/eA8V8J",1)</f>
        <v/>
      </c>
      <c r="F946" s="1" t="s">
        <v>4</v>
      </c>
      <c r="G946" s="2" t="s">
        <v>4185</v>
      </c>
    </row>
    <row r="947">
      <c r="A947" s="1" t="s">
        <v>4186</v>
      </c>
      <c r="B947" s="1" t="s">
        <v>4187</v>
      </c>
      <c r="C947" s="1" t="s">
        <v>4188</v>
      </c>
      <c r="D947" s="2" t="s">
        <v>4189</v>
      </c>
      <c r="E947" t="str">
        <f>IMAGE("http://ift.tt/1AIbXZV",1)</f>
        <v/>
      </c>
      <c r="F947" s="1" t="s">
        <v>4</v>
      </c>
      <c r="G947" s="2" t="s">
        <v>4190</v>
      </c>
    </row>
    <row r="948">
      <c r="A948" s="1" t="s">
        <v>4191</v>
      </c>
      <c r="B948" s="1" t="s">
        <v>2284</v>
      </c>
      <c r="C948" s="1" t="s">
        <v>4192</v>
      </c>
      <c r="D948" s="2" t="s">
        <v>4193</v>
      </c>
      <c r="E948" t="str">
        <f>IMAGE("http://ift.tt/18OOTD5",1)</f>
        <v/>
      </c>
      <c r="F948" s="1" t="s">
        <v>4</v>
      </c>
      <c r="G948" s="2" t="s">
        <v>4194</v>
      </c>
    </row>
    <row r="949">
      <c r="A949" s="1" t="s">
        <v>4195</v>
      </c>
      <c r="B949" s="1" t="s">
        <v>4196</v>
      </c>
      <c r="C949" s="1" t="s">
        <v>4197</v>
      </c>
      <c r="D949" s="2" t="s">
        <v>4198</v>
      </c>
      <c r="E949" t="str">
        <f>IMAGE("http://ift.tt/1B0Qy2V",1)</f>
        <v/>
      </c>
      <c r="F949" s="1" t="s">
        <v>4</v>
      </c>
      <c r="G949" s="2" t="s">
        <v>4199</v>
      </c>
    </row>
    <row r="950">
      <c r="A950" s="1" t="s">
        <v>4200</v>
      </c>
      <c r="B950" s="1" t="s">
        <v>4201</v>
      </c>
      <c r="C950" s="1" t="s">
        <v>4202</v>
      </c>
      <c r="D950" s="1" t="s">
        <v>4203</v>
      </c>
      <c r="E950" t="str">
        <f>IMAGE("http://ift.tt/eA8V8J",1)</f>
        <v/>
      </c>
      <c r="F950" s="1" t="s">
        <v>4</v>
      </c>
      <c r="G950" s="2" t="s">
        <v>4204</v>
      </c>
    </row>
    <row r="951">
      <c r="A951" s="1" t="s">
        <v>4205</v>
      </c>
      <c r="B951" s="1" t="s">
        <v>4206</v>
      </c>
      <c r="C951" s="1" t="s">
        <v>4207</v>
      </c>
      <c r="D951" s="2" t="s">
        <v>4208</v>
      </c>
      <c r="E951" t="str">
        <f>IMAGE("http://ift.tt/1FWe0xW",1)</f>
        <v/>
      </c>
      <c r="F951" s="1" t="s">
        <v>4</v>
      </c>
      <c r="G951" s="2" t="s">
        <v>4209</v>
      </c>
    </row>
    <row r="952">
      <c r="A952" s="1" t="s">
        <v>4210</v>
      </c>
      <c r="B952" s="1" t="s">
        <v>4211</v>
      </c>
      <c r="C952" s="1" t="s">
        <v>4212</v>
      </c>
      <c r="D952" s="2" t="s">
        <v>4213</v>
      </c>
      <c r="E952" t="str">
        <f>IMAGE("http://ift.tt/KMe9Ob",1)</f>
        <v/>
      </c>
      <c r="F952" s="1" t="s">
        <v>4</v>
      </c>
      <c r="G952" s="2" t="s">
        <v>4214</v>
      </c>
    </row>
    <row r="953">
      <c r="A953" s="1" t="s">
        <v>4215</v>
      </c>
      <c r="B953" s="1" t="s">
        <v>2815</v>
      </c>
      <c r="C953" s="1" t="s">
        <v>4216</v>
      </c>
      <c r="D953" s="2" t="s">
        <v>4217</v>
      </c>
      <c r="E953" t="str">
        <f>IMAGE("http://ift.tt/eA8V8J",1)</f>
        <v/>
      </c>
      <c r="F953" s="1" t="s">
        <v>4</v>
      </c>
      <c r="G953" s="2" t="s">
        <v>4218</v>
      </c>
    </row>
    <row r="954">
      <c r="A954" s="1" t="s">
        <v>4162</v>
      </c>
      <c r="B954" s="1" t="s">
        <v>653</v>
      </c>
      <c r="C954" s="1" t="s">
        <v>4163</v>
      </c>
      <c r="D954" s="2" t="s">
        <v>4164</v>
      </c>
      <c r="E954" t="str">
        <f>IMAGE("http://ift.tt/18OOEYE",1)</f>
        <v/>
      </c>
      <c r="F954" s="1" t="s">
        <v>4</v>
      </c>
      <c r="G954" s="2" t="s">
        <v>4165</v>
      </c>
    </row>
    <row r="955">
      <c r="A955" s="1" t="s">
        <v>4166</v>
      </c>
      <c r="B955" s="1" t="s">
        <v>4167</v>
      </c>
      <c r="C955" s="1" t="s">
        <v>4168</v>
      </c>
      <c r="D955" s="2" t="s">
        <v>4169</v>
      </c>
      <c r="E955" t="str">
        <f>IMAGE("http://ift.tt/18OOIaV",1)</f>
        <v/>
      </c>
      <c r="F955" s="1" t="s">
        <v>4</v>
      </c>
      <c r="G955" s="2" t="s">
        <v>4170</v>
      </c>
    </row>
    <row r="956">
      <c r="A956" s="1" t="s">
        <v>4171</v>
      </c>
      <c r="B956" s="1" t="s">
        <v>4172</v>
      </c>
      <c r="C956" s="1" t="s">
        <v>4173</v>
      </c>
      <c r="D956" s="2" t="s">
        <v>4174</v>
      </c>
      <c r="E956" t="str">
        <f>IMAGE("http://ift.tt/18OOK2F",1)</f>
        <v/>
      </c>
      <c r="F956" s="1" t="s">
        <v>4</v>
      </c>
      <c r="G956" s="2" t="s">
        <v>4175</v>
      </c>
    </row>
    <row r="957">
      <c r="A957" s="1" t="s">
        <v>4176</v>
      </c>
      <c r="B957" s="1" t="s">
        <v>4177</v>
      </c>
      <c r="C957" s="1" t="s">
        <v>4178</v>
      </c>
      <c r="D957" s="2" t="s">
        <v>4179</v>
      </c>
      <c r="E957" t="str">
        <f>IMAGE("http://ift.tt/1Eg9NYS",1)</f>
        <v/>
      </c>
      <c r="F957" s="1" t="s">
        <v>4</v>
      </c>
      <c r="G957" s="2" t="s">
        <v>4180</v>
      </c>
    </row>
    <row r="958">
      <c r="A958" s="1" t="s">
        <v>4181</v>
      </c>
      <c r="B958" s="1" t="s">
        <v>4182</v>
      </c>
      <c r="C958" s="1" t="s">
        <v>4183</v>
      </c>
      <c r="D958" s="2" t="s">
        <v>4184</v>
      </c>
      <c r="E958" t="str">
        <f>IMAGE("http://ift.tt/eA8V8J",1)</f>
        <v/>
      </c>
      <c r="F958" s="1" t="s">
        <v>4</v>
      </c>
      <c r="G958" s="2" t="s">
        <v>4185</v>
      </c>
    </row>
    <row r="959">
      <c r="A959" s="1" t="s">
        <v>4186</v>
      </c>
      <c r="B959" s="1" t="s">
        <v>4187</v>
      </c>
      <c r="C959" s="1" t="s">
        <v>4188</v>
      </c>
      <c r="D959" s="2" t="s">
        <v>4189</v>
      </c>
      <c r="E959" t="str">
        <f>IMAGE("http://ift.tt/1AIbXZV",1)</f>
        <v/>
      </c>
      <c r="F959" s="1" t="s">
        <v>4</v>
      </c>
      <c r="G959" s="2" t="s">
        <v>4190</v>
      </c>
    </row>
    <row r="960">
      <c r="A960" s="1" t="s">
        <v>4219</v>
      </c>
      <c r="B960" s="1" t="s">
        <v>653</v>
      </c>
      <c r="C960" s="1" t="s">
        <v>4220</v>
      </c>
      <c r="D960" s="2" t="s">
        <v>4221</v>
      </c>
      <c r="E960" t="str">
        <f>IMAGE("http://ift.tt/1AIpIYu",1)</f>
        <v/>
      </c>
      <c r="F960" s="1" t="s">
        <v>4</v>
      </c>
      <c r="G960" s="2" t="s">
        <v>4222</v>
      </c>
    </row>
    <row r="961">
      <c r="A961" s="1" t="s">
        <v>4223</v>
      </c>
      <c r="B961" s="1" t="s">
        <v>2859</v>
      </c>
      <c r="C961" s="1" t="s">
        <v>4224</v>
      </c>
      <c r="D961" s="2" t="s">
        <v>4225</v>
      </c>
      <c r="E961" t="str">
        <f>IMAGE("http://ift.tt/1CvUieM",1)</f>
        <v/>
      </c>
      <c r="F961" s="1" t="s">
        <v>4</v>
      </c>
      <c r="G961" s="2" t="s">
        <v>4226</v>
      </c>
    </row>
    <row r="962">
      <c r="A962" s="1" t="s">
        <v>4227</v>
      </c>
      <c r="B962" s="1" t="s">
        <v>2859</v>
      </c>
      <c r="C962" s="1" t="s">
        <v>4228</v>
      </c>
      <c r="D962" s="2" t="s">
        <v>4229</v>
      </c>
      <c r="E962" t="str">
        <f>IMAGE("http://ift.tt/1EkIATa",1)</f>
        <v/>
      </c>
      <c r="F962" s="1" t="s">
        <v>4</v>
      </c>
      <c r="G962" s="2" t="s">
        <v>4230</v>
      </c>
    </row>
    <row r="963">
      <c r="A963" s="1" t="s">
        <v>4231</v>
      </c>
      <c r="B963" s="1" t="s">
        <v>2859</v>
      </c>
      <c r="C963" s="1" t="s">
        <v>4232</v>
      </c>
      <c r="D963" s="2" t="s">
        <v>4233</v>
      </c>
      <c r="E963" t="str">
        <f>IMAGE("http://ift.tt/1AIpPmE",1)</f>
        <v/>
      </c>
      <c r="F963" s="1" t="s">
        <v>4</v>
      </c>
      <c r="G963" s="2" t="s">
        <v>4234</v>
      </c>
    </row>
    <row r="964">
      <c r="A964" s="1" t="s">
        <v>4235</v>
      </c>
      <c r="B964" s="1" t="s">
        <v>4236</v>
      </c>
      <c r="C964" s="1" t="s">
        <v>4237</v>
      </c>
      <c r="D964" s="2" t="s">
        <v>4238</v>
      </c>
      <c r="E964" t="str">
        <f>IMAGE("http://ift.tt/1wUYhua",1)</f>
        <v/>
      </c>
      <c r="F964" s="1" t="s">
        <v>4</v>
      </c>
      <c r="G964" s="2" t="s">
        <v>4239</v>
      </c>
    </row>
    <row r="965">
      <c r="A965" s="1" t="s">
        <v>4240</v>
      </c>
      <c r="B965" s="1" t="s">
        <v>783</v>
      </c>
      <c r="C965" s="1" t="s">
        <v>4241</v>
      </c>
      <c r="D965" s="2" t="s">
        <v>4242</v>
      </c>
      <c r="E965" t="str">
        <f t="shared" ref="E965:E967" si="117">IMAGE("http://ift.tt/eA8V8J",1)</f>
        <v/>
      </c>
      <c r="F965" s="1" t="s">
        <v>4</v>
      </c>
      <c r="G965" s="2" t="s">
        <v>4243</v>
      </c>
    </row>
    <row r="966">
      <c r="A966" s="1" t="s">
        <v>4244</v>
      </c>
      <c r="B966" s="1" t="s">
        <v>2542</v>
      </c>
      <c r="C966" s="1" t="s">
        <v>4245</v>
      </c>
      <c r="D966" s="1" t="s">
        <v>4246</v>
      </c>
      <c r="E966" t="str">
        <f t="shared" si="117"/>
        <v/>
      </c>
      <c r="F966" s="1" t="s">
        <v>4</v>
      </c>
      <c r="G966" s="2" t="s">
        <v>4247</v>
      </c>
    </row>
    <row r="967">
      <c r="A967" s="1" t="s">
        <v>4248</v>
      </c>
      <c r="B967" s="1" t="s">
        <v>4249</v>
      </c>
      <c r="C967" s="1" t="s">
        <v>4250</v>
      </c>
      <c r="D967" s="1" t="s">
        <v>4251</v>
      </c>
      <c r="E967" t="str">
        <f t="shared" si="117"/>
        <v/>
      </c>
      <c r="F967" s="1" t="s">
        <v>4</v>
      </c>
      <c r="G967" s="2" t="s">
        <v>4252</v>
      </c>
    </row>
    <row r="968">
      <c r="A968" s="1" t="s">
        <v>4235</v>
      </c>
      <c r="B968" s="1" t="s">
        <v>4236</v>
      </c>
      <c r="C968" s="1" t="s">
        <v>4237</v>
      </c>
      <c r="D968" s="2" t="s">
        <v>4238</v>
      </c>
      <c r="E968" t="str">
        <f>IMAGE("http://ift.tt/1wUYhua",1)</f>
        <v/>
      </c>
      <c r="F968" s="1" t="s">
        <v>4</v>
      </c>
      <c r="G968" s="2" t="s">
        <v>4239</v>
      </c>
    </row>
    <row r="969">
      <c r="A969" s="1" t="s">
        <v>4240</v>
      </c>
      <c r="B969" s="1" t="s">
        <v>783</v>
      </c>
      <c r="C969" s="1" t="s">
        <v>4241</v>
      </c>
      <c r="D969" s="2" t="s">
        <v>4242</v>
      </c>
      <c r="E969" t="str">
        <f t="shared" ref="E969:E971" si="118">IMAGE("http://ift.tt/eA8V8J",1)</f>
        <v/>
      </c>
      <c r="F969" s="1" t="s">
        <v>4</v>
      </c>
      <c r="G969" s="2" t="s">
        <v>4243</v>
      </c>
    </row>
    <row r="970">
      <c r="A970" s="1" t="s">
        <v>4253</v>
      </c>
      <c r="B970" s="1" t="s">
        <v>4254</v>
      </c>
      <c r="C970" s="1" t="s">
        <v>4255</v>
      </c>
      <c r="D970" s="1" t="s">
        <v>4256</v>
      </c>
      <c r="E970" t="str">
        <f t="shared" si="118"/>
        <v/>
      </c>
      <c r="F970" s="1" t="s">
        <v>4</v>
      </c>
      <c r="G970" s="2" t="s">
        <v>4257</v>
      </c>
    </row>
    <row r="971">
      <c r="A971" s="1" t="s">
        <v>4258</v>
      </c>
      <c r="B971" s="1" t="s">
        <v>4259</v>
      </c>
      <c r="C971" s="1" t="s">
        <v>4260</v>
      </c>
      <c r="D971" s="1" t="s">
        <v>4261</v>
      </c>
      <c r="E971" t="str">
        <f t="shared" si="118"/>
        <v/>
      </c>
      <c r="F971" s="1" t="s">
        <v>4</v>
      </c>
      <c r="G971" s="2" t="s">
        <v>4262</v>
      </c>
    </row>
    <row r="972">
      <c r="A972" s="1" t="s">
        <v>4263</v>
      </c>
      <c r="B972" s="1" t="s">
        <v>3771</v>
      </c>
      <c r="C972" s="1" t="s">
        <v>4264</v>
      </c>
      <c r="D972" s="2" t="s">
        <v>4265</v>
      </c>
      <c r="E972" t="str">
        <f>IMAGE("http://ift.tt/THTvmO",1)</f>
        <v/>
      </c>
      <c r="F972" s="1" t="s">
        <v>4</v>
      </c>
      <c r="G972" s="2" t="s">
        <v>4266</v>
      </c>
    </row>
    <row r="973">
      <c r="A973" s="1" t="s">
        <v>4267</v>
      </c>
      <c r="B973" s="1" t="s">
        <v>179</v>
      </c>
      <c r="C973" s="1" t="s">
        <v>4268</v>
      </c>
      <c r="D973" s="1" t="s">
        <v>4269</v>
      </c>
      <c r="E973" t="str">
        <f>IMAGE("http://ift.tt/eA8V8J",1)</f>
        <v/>
      </c>
      <c r="F973" s="1" t="s">
        <v>4</v>
      </c>
      <c r="G973" s="2" t="s">
        <v>4270</v>
      </c>
    </row>
    <row r="974">
      <c r="A974" s="1" t="s">
        <v>4271</v>
      </c>
      <c r="B974" s="1" t="s">
        <v>4272</v>
      </c>
      <c r="C974" s="1" t="s">
        <v>4273</v>
      </c>
      <c r="D974" s="2" t="s">
        <v>4274</v>
      </c>
      <c r="E974" t="str">
        <f>IMAGE("http://ift.tt/18Piuwd",1)</f>
        <v/>
      </c>
      <c r="F974" s="1" t="s">
        <v>4</v>
      </c>
      <c r="G974" s="2" t="s">
        <v>4275</v>
      </c>
    </row>
    <row r="975">
      <c r="A975" s="1" t="s">
        <v>4276</v>
      </c>
      <c r="B975" s="1" t="s">
        <v>3092</v>
      </c>
      <c r="C975" s="1" t="s">
        <v>4277</v>
      </c>
      <c r="D975" s="2" t="s">
        <v>4278</v>
      </c>
      <c r="E975" t="str">
        <f>IMAGE("http://ift.tt/1yFrAXq",1)</f>
        <v/>
      </c>
      <c r="F975" s="1" t="s">
        <v>4</v>
      </c>
      <c r="G975" s="2" t="s">
        <v>4279</v>
      </c>
    </row>
    <row r="976">
      <c r="A976" s="1" t="s">
        <v>4280</v>
      </c>
      <c r="B976" s="1" t="s">
        <v>4281</v>
      </c>
      <c r="C976" s="1" t="s">
        <v>4282</v>
      </c>
      <c r="D976" s="2" t="s">
        <v>4283</v>
      </c>
      <c r="E976" t="str">
        <f>IMAGE("http://ift.tt/1AITITZ",1)</f>
        <v/>
      </c>
      <c r="F976" s="1" t="s">
        <v>4</v>
      </c>
      <c r="G976" s="2" t="s">
        <v>4284</v>
      </c>
    </row>
    <row r="977">
      <c r="A977" s="1" t="s">
        <v>4285</v>
      </c>
      <c r="B977" s="1" t="s">
        <v>1030</v>
      </c>
      <c r="C977" s="1" t="s">
        <v>4286</v>
      </c>
      <c r="D977" s="2" t="s">
        <v>4287</v>
      </c>
      <c r="E977" t="str">
        <f>IMAGE("http://ift.tt/18PiDji",1)</f>
        <v/>
      </c>
      <c r="F977" s="1" t="s">
        <v>4</v>
      </c>
      <c r="G977" s="2" t="s">
        <v>4288</v>
      </c>
    </row>
    <row r="978">
      <c r="A978" s="1" t="s">
        <v>4289</v>
      </c>
      <c r="B978" s="1" t="s">
        <v>4290</v>
      </c>
      <c r="C978" s="1" t="s">
        <v>4291</v>
      </c>
      <c r="D978" s="2" t="s">
        <v>4292</v>
      </c>
      <c r="E978" t="str">
        <f>IMAGE("http://ift.tt/14S4iML",1)</f>
        <v/>
      </c>
      <c r="F978" s="1" t="s">
        <v>4</v>
      </c>
      <c r="G978" s="2" t="s">
        <v>4293</v>
      </c>
    </row>
    <row r="979">
      <c r="A979" s="1" t="s">
        <v>4289</v>
      </c>
      <c r="B979" s="1" t="s">
        <v>1922</v>
      </c>
      <c r="C979" s="1" t="s">
        <v>4294</v>
      </c>
      <c r="D979" s="2" t="s">
        <v>4295</v>
      </c>
      <c r="E979" t="str">
        <f>IMAGE("http://ift.tt/1sch6bJ",1)</f>
        <v/>
      </c>
      <c r="F979" s="1" t="s">
        <v>4</v>
      </c>
      <c r="G979" s="2" t="s">
        <v>4296</v>
      </c>
    </row>
    <row r="980">
      <c r="A980" s="1" t="s">
        <v>4297</v>
      </c>
      <c r="B980" s="1" t="s">
        <v>4298</v>
      </c>
      <c r="C980" s="3" t="s">
        <v>4299</v>
      </c>
      <c r="D980" s="2" t="s">
        <v>4300</v>
      </c>
      <c r="E980" t="str">
        <f>IMAGE("http://ift.tt/1FWWPfx",1)</f>
        <v/>
      </c>
      <c r="F980" s="1" t="s">
        <v>4</v>
      </c>
      <c r="G980" s="2" t="s">
        <v>4301</v>
      </c>
    </row>
    <row r="981">
      <c r="A981" s="1" t="s">
        <v>4297</v>
      </c>
      <c r="B981" s="1" t="s">
        <v>4302</v>
      </c>
      <c r="C981" s="1" t="s">
        <v>4303</v>
      </c>
      <c r="D981" s="2" t="s">
        <v>4304</v>
      </c>
      <c r="E981" t="str">
        <f>IMAGE("http://ift.tt/1Cv6xWS",1)</f>
        <v/>
      </c>
      <c r="F981" s="1" t="s">
        <v>4</v>
      </c>
      <c r="G981" s="2" t="s">
        <v>4305</v>
      </c>
    </row>
    <row r="982">
      <c r="A982" s="1" t="s">
        <v>4306</v>
      </c>
      <c r="B982" s="1" t="s">
        <v>653</v>
      </c>
      <c r="C982" s="1" t="s">
        <v>4307</v>
      </c>
      <c r="D982" s="2" t="s">
        <v>4308</v>
      </c>
      <c r="E982" t="str">
        <f>IMAGE("http://ift.tt/1KjtwdH",1)</f>
        <v/>
      </c>
      <c r="F982" s="1" t="s">
        <v>4</v>
      </c>
      <c r="G982" s="2" t="s">
        <v>4309</v>
      </c>
    </row>
    <row r="983">
      <c r="A983" s="1" t="s">
        <v>4306</v>
      </c>
      <c r="B983" s="1" t="s">
        <v>4310</v>
      </c>
      <c r="C983" s="1" t="s">
        <v>4311</v>
      </c>
      <c r="D983" s="1" t="s">
        <v>4312</v>
      </c>
      <c r="E983" t="str">
        <f>IMAGE("http://ift.tt/eA8V8J",1)</f>
        <v/>
      </c>
      <c r="F983" s="1" t="s">
        <v>4</v>
      </c>
      <c r="G983" s="2" t="s">
        <v>4313</v>
      </c>
    </row>
    <row r="984">
      <c r="A984" s="1" t="s">
        <v>4314</v>
      </c>
      <c r="B984" s="1" t="s">
        <v>1131</v>
      </c>
      <c r="C984" s="1" t="s">
        <v>4315</v>
      </c>
      <c r="D984" s="2" t="s">
        <v>4316</v>
      </c>
      <c r="E984" t="str">
        <f>IMAGE("http://ift.tt/1FWXihV",1)</f>
        <v/>
      </c>
      <c r="F984" s="1" t="s">
        <v>4</v>
      </c>
      <c r="G984" s="2" t="s">
        <v>4317</v>
      </c>
    </row>
    <row r="985">
      <c r="A985" s="1" t="s">
        <v>4318</v>
      </c>
      <c r="B985" s="1" t="s">
        <v>4319</v>
      </c>
      <c r="C985" s="1" t="s">
        <v>4320</v>
      </c>
      <c r="D985" s="2" t="s">
        <v>4321</v>
      </c>
      <c r="E985" t="str">
        <f>IMAGE("http://ift.tt/1M5JlQH",1)</f>
        <v/>
      </c>
      <c r="F985" s="1" t="s">
        <v>4</v>
      </c>
      <c r="G985" s="2" t="s">
        <v>4322</v>
      </c>
    </row>
    <row r="986">
      <c r="A986" s="1" t="s">
        <v>4323</v>
      </c>
      <c r="B986" s="1" t="s">
        <v>2653</v>
      </c>
      <c r="C986" s="1" t="s">
        <v>4324</v>
      </c>
      <c r="D986" s="2" t="s">
        <v>4325</v>
      </c>
      <c r="E986" t="str">
        <f>IMAGE("http://ift.tt/1FWXzl0",1)</f>
        <v/>
      </c>
      <c r="F986" s="1" t="s">
        <v>4</v>
      </c>
      <c r="G986" s="2" t="s">
        <v>4326</v>
      </c>
    </row>
    <row r="987">
      <c r="A987" s="1" t="s">
        <v>4289</v>
      </c>
      <c r="B987" s="1" t="s">
        <v>4290</v>
      </c>
      <c r="C987" s="1" t="s">
        <v>4291</v>
      </c>
      <c r="D987" s="2" t="s">
        <v>4292</v>
      </c>
      <c r="E987" t="str">
        <f>IMAGE("http://ift.tt/14S4iML",1)</f>
        <v/>
      </c>
      <c r="F987" s="1" t="s">
        <v>4</v>
      </c>
      <c r="G987" s="2" t="s">
        <v>4293</v>
      </c>
    </row>
    <row r="988">
      <c r="A988" s="1" t="s">
        <v>4327</v>
      </c>
      <c r="B988" s="1" t="s">
        <v>3244</v>
      </c>
      <c r="C988" s="1" t="s">
        <v>4328</v>
      </c>
      <c r="D988" s="2" t="s">
        <v>3246</v>
      </c>
      <c r="E988" t="str">
        <f t="shared" ref="E988:E990" si="119">IMAGE("http://ift.tt/eA8V8J",1)</f>
        <v/>
      </c>
      <c r="F988" s="1" t="s">
        <v>4</v>
      </c>
      <c r="G988" s="2" t="s">
        <v>4329</v>
      </c>
    </row>
    <row r="989">
      <c r="A989" s="1" t="s">
        <v>4330</v>
      </c>
      <c r="B989" s="1" t="s">
        <v>4331</v>
      </c>
      <c r="C989" s="1" t="s">
        <v>4332</v>
      </c>
      <c r="D989" s="1" t="s">
        <v>4333</v>
      </c>
      <c r="E989" t="str">
        <f t="shared" si="119"/>
        <v/>
      </c>
      <c r="F989" s="1" t="s">
        <v>4</v>
      </c>
      <c r="G989" s="2" t="s">
        <v>4334</v>
      </c>
    </row>
    <row r="990">
      <c r="A990" s="1" t="s">
        <v>4335</v>
      </c>
      <c r="B990" s="1" t="s">
        <v>4336</v>
      </c>
      <c r="C990" s="1" t="s">
        <v>4337</v>
      </c>
      <c r="D990" s="1" t="s">
        <v>4338</v>
      </c>
      <c r="E990" t="str">
        <f t="shared" si="119"/>
        <v/>
      </c>
      <c r="F990" s="1" t="s">
        <v>4</v>
      </c>
      <c r="G990" s="2" t="s">
        <v>4339</v>
      </c>
    </row>
    <row r="991">
      <c r="A991" s="1" t="s">
        <v>4340</v>
      </c>
      <c r="B991" s="1" t="s">
        <v>4341</v>
      </c>
      <c r="C991" s="1" t="s">
        <v>4342</v>
      </c>
      <c r="D991" s="2" t="s">
        <v>4343</v>
      </c>
      <c r="E991" t="str">
        <f>IMAGE("http://ift.tt/1AYk2hI",1)</f>
        <v/>
      </c>
      <c r="F991" s="1" t="s">
        <v>4</v>
      </c>
      <c r="G991" s="2" t="s">
        <v>4344</v>
      </c>
    </row>
    <row r="992">
      <c r="A992" s="1" t="s">
        <v>4345</v>
      </c>
      <c r="B992" s="1" t="s">
        <v>3189</v>
      </c>
      <c r="C992" s="1" t="s">
        <v>4346</v>
      </c>
      <c r="D992" s="2" t="s">
        <v>4347</v>
      </c>
      <c r="E992" t="str">
        <f>IMAGE("http://ift.tt/1B2kU4V",1)</f>
        <v/>
      </c>
      <c r="F992" s="1" t="s">
        <v>4</v>
      </c>
      <c r="G992" s="2" t="s">
        <v>4348</v>
      </c>
    </row>
    <row r="993">
      <c r="A993" s="1" t="s">
        <v>4349</v>
      </c>
      <c r="B993" s="1" t="s">
        <v>4350</v>
      </c>
      <c r="C993" s="1" t="s">
        <v>4351</v>
      </c>
      <c r="D993" s="1" t="s">
        <v>4352</v>
      </c>
      <c r="E993" t="str">
        <f>IMAGE("http://ift.tt/eA8V8J",1)</f>
        <v/>
      </c>
      <c r="F993" s="1" t="s">
        <v>4</v>
      </c>
      <c r="G993" s="2" t="s">
        <v>4353</v>
      </c>
    </row>
    <row r="994">
      <c r="A994" s="1" t="s">
        <v>4354</v>
      </c>
      <c r="B994" s="1" t="s">
        <v>3170</v>
      </c>
      <c r="C994" s="1" t="s">
        <v>4355</v>
      </c>
      <c r="D994" s="2" t="s">
        <v>4356</v>
      </c>
      <c r="E994" t="str">
        <f>IMAGE("http://ift.tt/1CxEmIV",1)</f>
        <v/>
      </c>
      <c r="F994" s="1" t="s">
        <v>4</v>
      </c>
      <c r="G994" s="2" t="s">
        <v>4357</v>
      </c>
    </row>
    <row r="995">
      <c r="A995" s="1" t="s">
        <v>4358</v>
      </c>
      <c r="B995" s="1" t="s">
        <v>2035</v>
      </c>
      <c r="C995" s="1" t="s">
        <v>4359</v>
      </c>
      <c r="D995" s="2" t="s">
        <v>4360</v>
      </c>
      <c r="E995" t="str">
        <f>IMAGE("http://ift.tt/1AKIxdx",1)</f>
        <v/>
      </c>
      <c r="F995" s="1" t="s">
        <v>4</v>
      </c>
      <c r="G995" s="2" t="s">
        <v>4361</v>
      </c>
    </row>
    <row r="996">
      <c r="A996" s="1" t="s">
        <v>4362</v>
      </c>
      <c r="B996" s="1" t="s">
        <v>4363</v>
      </c>
      <c r="C996" s="1" t="s">
        <v>4364</v>
      </c>
      <c r="D996" s="1" t="s">
        <v>4365</v>
      </c>
      <c r="E996" t="str">
        <f t="shared" ref="E996:E997" si="120">IMAGE("http://ift.tt/eA8V8J",1)</f>
        <v/>
      </c>
      <c r="F996" s="1" t="s">
        <v>4</v>
      </c>
      <c r="G996" s="2" t="s">
        <v>4366</v>
      </c>
    </row>
    <row r="997">
      <c r="A997" s="1" t="s">
        <v>4367</v>
      </c>
      <c r="B997" s="1" t="s">
        <v>3054</v>
      </c>
      <c r="C997" s="1" t="s">
        <v>4368</v>
      </c>
      <c r="D997" s="1" t="s">
        <v>4369</v>
      </c>
      <c r="E997" t="str">
        <f t="shared" si="120"/>
        <v/>
      </c>
      <c r="F997" s="1" t="s">
        <v>4</v>
      </c>
      <c r="G997" s="2" t="s">
        <v>4370</v>
      </c>
    </row>
    <row r="998">
      <c r="A998" s="1" t="s">
        <v>4371</v>
      </c>
      <c r="B998" s="1" t="s">
        <v>4372</v>
      </c>
      <c r="C998" s="1" t="s">
        <v>4373</v>
      </c>
      <c r="D998" s="2" t="s">
        <v>4374</v>
      </c>
      <c r="E998" t="str">
        <f>IMAGE("/favicon.png",1)</f>
        <v/>
      </c>
      <c r="F998" s="1" t="s">
        <v>4</v>
      </c>
      <c r="G998" s="2" t="s">
        <v>4375</v>
      </c>
    </row>
    <row r="999">
      <c r="A999" s="1" t="s">
        <v>4376</v>
      </c>
      <c r="B999" s="1" t="s">
        <v>336</v>
      </c>
      <c r="C999" s="1" t="s">
        <v>4377</v>
      </c>
      <c r="D999" s="1" t="s">
        <v>4378</v>
      </c>
      <c r="E999" t="str">
        <f>IMAGE("http://ift.tt/eA8V8J",1)</f>
        <v/>
      </c>
      <c r="F999" s="1" t="s">
        <v>4</v>
      </c>
      <c r="G999" s="2" t="s">
        <v>4379</v>
      </c>
    </row>
    <row r="1000">
      <c r="A1000" s="1" t="s">
        <v>4376</v>
      </c>
      <c r="B1000" s="1" t="s">
        <v>4380</v>
      </c>
      <c r="C1000" s="1" t="s">
        <v>4381</v>
      </c>
      <c r="D1000" s="2" t="s">
        <v>4382</v>
      </c>
      <c r="E1000" t="str">
        <f>IMAGE("http://ift.tt/1CxEIPE",1)</f>
        <v/>
      </c>
      <c r="F1000" s="1" t="s">
        <v>4</v>
      </c>
      <c r="G1000" s="2" t="s">
        <v>4383</v>
      </c>
    </row>
    <row r="1001">
      <c r="A1001" s="1" t="s">
        <v>4376</v>
      </c>
      <c r="B1001" s="1" t="s">
        <v>3529</v>
      </c>
      <c r="C1001" s="1" t="s">
        <v>4355</v>
      </c>
      <c r="D1001" s="2" t="s">
        <v>4384</v>
      </c>
      <c r="E1001" t="str">
        <f>IMAGE("http://ift.tt/1CxEmIV",1)</f>
        <v/>
      </c>
      <c r="F1001" s="1" t="s">
        <v>4</v>
      </c>
      <c r="G1001" s="2" t="s">
        <v>4385</v>
      </c>
    </row>
    <row r="1002">
      <c r="A1002" s="1" t="s">
        <v>4386</v>
      </c>
      <c r="B1002" s="1" t="s">
        <v>3529</v>
      </c>
      <c r="C1002" s="1" t="s">
        <v>4387</v>
      </c>
      <c r="D1002" s="2" t="s">
        <v>4388</v>
      </c>
      <c r="E1002" t="str">
        <f t="shared" ref="E1002:E1004" si="121">IMAGE("http://ift.tt/eA8V8J",1)</f>
        <v/>
      </c>
      <c r="F1002" s="1" t="s">
        <v>4</v>
      </c>
      <c r="G1002" s="2" t="s">
        <v>4389</v>
      </c>
    </row>
    <row r="1003">
      <c r="A1003" s="1" t="s">
        <v>4330</v>
      </c>
      <c r="B1003" s="1" t="s">
        <v>4331</v>
      </c>
      <c r="C1003" s="1" t="s">
        <v>4332</v>
      </c>
      <c r="D1003" s="1" t="s">
        <v>4333</v>
      </c>
      <c r="E1003" t="str">
        <f t="shared" si="121"/>
        <v/>
      </c>
      <c r="F1003" s="1" t="s">
        <v>4</v>
      </c>
      <c r="G1003" s="2" t="s">
        <v>4334</v>
      </c>
    </row>
    <row r="1004">
      <c r="A1004" s="1" t="s">
        <v>4335</v>
      </c>
      <c r="B1004" s="1" t="s">
        <v>4336</v>
      </c>
      <c r="C1004" s="1" t="s">
        <v>4337</v>
      </c>
      <c r="D1004" s="1" t="s">
        <v>4338</v>
      </c>
      <c r="E1004" t="str">
        <f t="shared" si="121"/>
        <v/>
      </c>
      <c r="F1004" s="1" t="s">
        <v>4</v>
      </c>
      <c r="G1004" s="2" t="s">
        <v>4339</v>
      </c>
    </row>
    <row r="1005">
      <c r="A1005" s="1" t="s">
        <v>4345</v>
      </c>
      <c r="B1005" s="1" t="s">
        <v>3189</v>
      </c>
      <c r="C1005" s="1" t="s">
        <v>4346</v>
      </c>
      <c r="D1005" s="2" t="s">
        <v>4347</v>
      </c>
      <c r="E1005" t="str">
        <f>IMAGE("http://ift.tt/1B2kU4V",1)</f>
        <v/>
      </c>
      <c r="F1005" s="1" t="s">
        <v>4</v>
      </c>
      <c r="G1005" s="2" t="s">
        <v>4348</v>
      </c>
    </row>
    <row r="1006">
      <c r="A1006" s="1" t="s">
        <v>4390</v>
      </c>
      <c r="B1006" s="1" t="s">
        <v>4391</v>
      </c>
      <c r="C1006" s="1" t="s">
        <v>4392</v>
      </c>
      <c r="D1006" s="1" t="s">
        <v>4393</v>
      </c>
      <c r="E1006" t="str">
        <f t="shared" ref="E1006:E1008" si="122">IMAGE("http://ift.tt/eA8V8J",1)</f>
        <v/>
      </c>
      <c r="F1006" s="1" t="s">
        <v>4</v>
      </c>
      <c r="G1006" s="2" t="s">
        <v>4394</v>
      </c>
    </row>
    <row r="1007">
      <c r="A1007" s="1" t="s">
        <v>4395</v>
      </c>
      <c r="B1007" s="1" t="s">
        <v>3291</v>
      </c>
      <c r="C1007" s="1" t="s">
        <v>4396</v>
      </c>
      <c r="D1007" s="2" t="s">
        <v>4397</v>
      </c>
      <c r="E1007" t="str">
        <f t="shared" si="122"/>
        <v/>
      </c>
      <c r="F1007" s="1" t="s">
        <v>4</v>
      </c>
      <c r="G1007" s="2" t="s">
        <v>4398</v>
      </c>
    </row>
    <row r="1008">
      <c r="A1008" s="1" t="s">
        <v>4395</v>
      </c>
      <c r="B1008" s="1" t="s">
        <v>4399</v>
      </c>
      <c r="C1008" s="1" t="s">
        <v>4400</v>
      </c>
      <c r="D1008" s="1" t="s">
        <v>4401</v>
      </c>
      <c r="E1008" t="str">
        <f t="shared" si="122"/>
        <v/>
      </c>
      <c r="F1008" s="1" t="s">
        <v>4</v>
      </c>
      <c r="G1008" s="2" t="s">
        <v>4402</v>
      </c>
    </row>
    <row r="1009">
      <c r="A1009" s="1" t="s">
        <v>4403</v>
      </c>
      <c r="B1009" s="1" t="s">
        <v>608</v>
      </c>
      <c r="C1009" s="3" t="s">
        <v>4404</v>
      </c>
      <c r="D1009" s="2" t="s">
        <v>4405</v>
      </c>
      <c r="E1009" t="str">
        <f>IMAGE("http://ift.tt/1Klm41G",1)</f>
        <v/>
      </c>
      <c r="F1009" s="1" t="s">
        <v>4</v>
      </c>
      <c r="G1009" s="2" t="s">
        <v>4406</v>
      </c>
    </row>
    <row r="1010">
      <c r="A1010" s="1" t="s">
        <v>4407</v>
      </c>
      <c r="B1010" s="1" t="s">
        <v>4408</v>
      </c>
      <c r="C1010" s="1" t="s">
        <v>4409</v>
      </c>
      <c r="D1010" s="2" t="s">
        <v>4410</v>
      </c>
      <c r="E1010" t="str">
        <f>IMAGE("http://ift.tt/1FYgtIb",1)</f>
        <v/>
      </c>
      <c r="F1010" s="1" t="s">
        <v>4</v>
      </c>
      <c r="G1010" s="2" t="s">
        <v>4411</v>
      </c>
    </row>
    <row r="1011">
      <c r="A1011" s="1" t="s">
        <v>4412</v>
      </c>
      <c r="B1011" s="1" t="s">
        <v>1493</v>
      </c>
      <c r="C1011" s="1" t="s">
        <v>4413</v>
      </c>
      <c r="D1011" s="2" t="s">
        <v>4414</v>
      </c>
      <c r="E1011" t="str">
        <f>IMAGE("http://ift.tt/1KlqhSW",1)</f>
        <v/>
      </c>
      <c r="F1011" s="1" t="s">
        <v>4</v>
      </c>
      <c r="G1011" s="2" t="s">
        <v>4415</v>
      </c>
    </row>
    <row r="1012">
      <c r="A1012" s="1" t="s">
        <v>4416</v>
      </c>
      <c r="B1012" s="1" t="s">
        <v>4417</v>
      </c>
      <c r="C1012" s="1" t="s">
        <v>4418</v>
      </c>
      <c r="D1012" s="2" t="s">
        <v>4419</v>
      </c>
      <c r="E1012" t="str">
        <f>IMAGE("https://coinblender.net/img/logo.png",1)</f>
        <v/>
      </c>
      <c r="F1012" s="1" t="s">
        <v>4</v>
      </c>
      <c r="G1012" s="2" t="s">
        <v>4420</v>
      </c>
    </row>
    <row r="1013">
      <c r="A1013" s="1" t="s">
        <v>4421</v>
      </c>
      <c r="B1013" s="1" t="s">
        <v>4422</v>
      </c>
      <c r="C1013" s="1" t="s">
        <v>4423</v>
      </c>
      <c r="D1013" s="2" t="s">
        <v>4424</v>
      </c>
      <c r="E1013" t="str">
        <f>IMAGE("http://www.coinsetter.com/bitcoin-news/wp-content/uploads/2015/03/Bitcoin-Derivatives-Exchange-Tera.jpg",1)</f>
        <v/>
      </c>
      <c r="F1013" s="1" t="s">
        <v>4</v>
      </c>
      <c r="G1013" s="2" t="s">
        <v>4425</v>
      </c>
    </row>
    <row r="1014">
      <c r="A1014" s="1" t="s">
        <v>4403</v>
      </c>
      <c r="B1014" s="1" t="s">
        <v>608</v>
      </c>
      <c r="C1014" s="3" t="s">
        <v>4404</v>
      </c>
      <c r="D1014" s="2" t="s">
        <v>4426</v>
      </c>
      <c r="E1014" t="str">
        <f>IMAGE("http://media.coindesk.com/2015/03/shutterstock_58441444.jpg",1)</f>
        <v/>
      </c>
      <c r="F1014" s="1" t="s">
        <v>4</v>
      </c>
      <c r="G1014" s="2" t="s">
        <v>4427</v>
      </c>
    </row>
    <row r="1015">
      <c r="A1015" s="1" t="s">
        <v>4407</v>
      </c>
      <c r="B1015" s="1" t="s">
        <v>4408</v>
      </c>
      <c r="C1015" s="1" t="s">
        <v>4409</v>
      </c>
      <c r="D1015" s="2" t="s">
        <v>4428</v>
      </c>
      <c r="E1015" t="str">
        <f>IMAGE("http://www.zerohedge.com/sites/default/files/images/user3303/imageroot/2015/03/20150304_china2.jpg",1)</f>
        <v/>
      </c>
      <c r="F1015" s="1" t="s">
        <v>4</v>
      </c>
      <c r="G1015" s="2" t="s">
        <v>4429</v>
      </c>
    </row>
    <row r="1016">
      <c r="A1016" s="1" t="s">
        <v>4430</v>
      </c>
      <c r="B1016" s="1" t="s">
        <v>4431</v>
      </c>
      <c r="C1016" s="1" t="s">
        <v>4432</v>
      </c>
      <c r="D1016" s="1" t="s">
        <v>4433</v>
      </c>
      <c r="E1016" t="str">
        <f>IMAGE("http://ifttt.com/images/no_image_card.png",1)</f>
        <v/>
      </c>
      <c r="F1016" s="1" t="s">
        <v>4</v>
      </c>
      <c r="G1016" s="2" t="s">
        <v>4434</v>
      </c>
    </row>
    <row r="1017">
      <c r="A1017" s="1" t="s">
        <v>4435</v>
      </c>
      <c r="B1017" s="1" t="s">
        <v>3649</v>
      </c>
      <c r="C1017" s="1" t="s">
        <v>4436</v>
      </c>
      <c r="D1017" s="2" t="s">
        <v>4437</v>
      </c>
      <c r="E1017" t="str">
        <f>IMAGE("http://media.coindesk.com/2015/03/shutterstock_164650385.jpg",1)</f>
        <v/>
      </c>
      <c r="F1017" s="1" t="s">
        <v>4</v>
      </c>
      <c r="G1017" s="2" t="s">
        <v>4438</v>
      </c>
    </row>
    <row r="1018">
      <c r="A1018" s="1" t="s">
        <v>4435</v>
      </c>
      <c r="B1018" s="1" t="s">
        <v>3872</v>
      </c>
      <c r="C1018" s="1" t="s">
        <v>4439</v>
      </c>
      <c r="D1018" s="2" t="s">
        <v>4440</v>
      </c>
      <c r="E1018" t="str">
        <f>IMAGE("http://i.imgur.com/vcuYQFF.jpg?fb",1)</f>
        <v/>
      </c>
      <c r="F1018" s="1" t="s">
        <v>4</v>
      </c>
      <c r="G1018" s="2" t="s">
        <v>4441</v>
      </c>
    </row>
    <row r="1019">
      <c r="A1019" s="1" t="s">
        <v>4442</v>
      </c>
      <c r="B1019" s="1" t="s">
        <v>4443</v>
      </c>
      <c r="C1019" s="1" t="s">
        <v>4444</v>
      </c>
      <c r="D1019" s="2" t="s">
        <v>4445</v>
      </c>
      <c r="E1019" t="str">
        <f>IMAGE("http://grandchallenges.org/../images/grants/Fredros_Okumu.3e1cbac0.jpg",1)</f>
        <v/>
      </c>
      <c r="F1019" s="1" t="s">
        <v>4</v>
      </c>
      <c r="G1019" s="2" t="s">
        <v>4446</v>
      </c>
    </row>
    <row r="1020">
      <c r="A1020" s="1" t="s">
        <v>4447</v>
      </c>
      <c r="B1020" s="1" t="s">
        <v>395</v>
      </c>
      <c r="C1020" s="1" t="s">
        <v>4448</v>
      </c>
      <c r="D1020" s="2" t="s">
        <v>4449</v>
      </c>
      <c r="E1020" t="str">
        <f>IMAGE("http://www.btcfeed.net/wp-content/uploads/2015/03/BTCcenterLOGO.jpg",1)</f>
        <v/>
      </c>
      <c r="F1020" s="1" t="s">
        <v>4</v>
      </c>
      <c r="G1020" s="2" t="s">
        <v>4450</v>
      </c>
    </row>
    <row r="1021">
      <c r="A1021" s="1" t="s">
        <v>4451</v>
      </c>
      <c r="B1021" s="1" t="s">
        <v>4452</v>
      </c>
      <c r="C1021" s="1" t="s">
        <v>4453</v>
      </c>
      <c r="D1021" s="2" t="s">
        <v>4454</v>
      </c>
      <c r="E1021" t="str">
        <f>IMAGE("https://i.ytimg.com/vi/wg_LrVAilFE/maxresdefault.jpg",1)</f>
        <v/>
      </c>
      <c r="F1021" s="1" t="s">
        <v>4</v>
      </c>
      <c r="G1021" s="2" t="s">
        <v>4455</v>
      </c>
    </row>
    <row r="1022">
      <c r="A1022" s="1" t="s">
        <v>4456</v>
      </c>
      <c r="B1022" s="1" t="s">
        <v>135</v>
      </c>
      <c r="C1022" s="1" t="s">
        <v>4457</v>
      </c>
      <c r="D1022" s="2" t="s">
        <v>4458</v>
      </c>
      <c r="E1022" t="str">
        <f>IMAGE("https://www.goabra.com/img/hero-graphic.png",1)</f>
        <v/>
      </c>
      <c r="F1022" s="1" t="s">
        <v>4</v>
      </c>
      <c r="G1022" s="2" t="s">
        <v>4459</v>
      </c>
    </row>
    <row r="1023">
      <c r="A1023" s="1" t="s">
        <v>4460</v>
      </c>
      <c r="B1023" s="1" t="s">
        <v>4461</v>
      </c>
      <c r="C1023" s="1" t="s">
        <v>4462</v>
      </c>
      <c r="D1023" s="2" t="s">
        <v>4463</v>
      </c>
      <c r="E1023" t="str">
        <f>IMAGE("http://zdnet4.cbsistatic.com/hub/i/r/2015/03/04/13ca8d00-d04f-4885-937b-a6301cd0aacc/thumbnail/770x578/abe31cd2ab0d83204522eb6a1fb9a209/bitcoins.jpg",1)</f>
        <v/>
      </c>
      <c r="F1023" s="1" t="s">
        <v>4</v>
      </c>
      <c r="G1023" s="2" t="s">
        <v>4464</v>
      </c>
    </row>
    <row r="1024">
      <c r="A1024" s="1" t="s">
        <v>4465</v>
      </c>
      <c r="B1024" s="1" t="s">
        <v>4466</v>
      </c>
      <c r="C1024" s="1" t="s">
        <v>4467</v>
      </c>
      <c r="D1024" s="1" t="s">
        <v>63</v>
      </c>
      <c r="E1024" t="str">
        <f t="shared" ref="E1024:E1031" si="123">IMAGE("http://ifttt.com/images/no_image_card.png",1)</f>
        <v/>
      </c>
      <c r="F1024" s="1" t="s">
        <v>4</v>
      </c>
      <c r="G1024" s="2" t="s">
        <v>4468</v>
      </c>
    </row>
    <row r="1025">
      <c r="A1025" s="1" t="s">
        <v>4469</v>
      </c>
      <c r="B1025" s="1" t="s">
        <v>3538</v>
      </c>
      <c r="C1025" s="1" t="s">
        <v>4470</v>
      </c>
      <c r="D1025" s="2" t="s">
        <v>4471</v>
      </c>
      <c r="E1025" t="str">
        <f t="shared" si="123"/>
        <v/>
      </c>
      <c r="F1025" s="1" t="s">
        <v>4</v>
      </c>
      <c r="G1025" s="2" t="s">
        <v>4472</v>
      </c>
    </row>
    <row r="1026">
      <c r="A1026" s="1" t="s">
        <v>4473</v>
      </c>
      <c r="B1026" s="1" t="s">
        <v>4474</v>
      </c>
      <c r="C1026" s="1" t="s">
        <v>4475</v>
      </c>
      <c r="D1026" s="1" t="s">
        <v>4476</v>
      </c>
      <c r="E1026" t="str">
        <f t="shared" si="123"/>
        <v/>
      </c>
      <c r="F1026" s="1" t="s">
        <v>4</v>
      </c>
      <c r="G1026" s="2" t="s">
        <v>4477</v>
      </c>
    </row>
    <row r="1027">
      <c r="A1027" s="1" t="s">
        <v>4478</v>
      </c>
      <c r="B1027" s="1" t="s">
        <v>1001</v>
      </c>
      <c r="C1027" s="1" t="s">
        <v>4479</v>
      </c>
      <c r="D1027" s="1" t="s">
        <v>4480</v>
      </c>
      <c r="E1027" t="str">
        <f t="shared" si="123"/>
        <v/>
      </c>
      <c r="F1027" s="1" t="s">
        <v>4</v>
      </c>
      <c r="G1027" s="2" t="s">
        <v>4481</v>
      </c>
    </row>
    <row r="1028">
      <c r="A1028" s="1" t="s">
        <v>4482</v>
      </c>
      <c r="B1028" s="1" t="s">
        <v>4483</v>
      </c>
      <c r="C1028" s="1" t="s">
        <v>4484</v>
      </c>
      <c r="D1028" s="1" t="s">
        <v>4485</v>
      </c>
      <c r="E1028" t="str">
        <f t="shared" si="123"/>
        <v/>
      </c>
      <c r="F1028" s="1" t="s">
        <v>4</v>
      </c>
      <c r="G1028" s="2" t="s">
        <v>4486</v>
      </c>
    </row>
    <row r="1029">
      <c r="A1029" s="1" t="s">
        <v>4487</v>
      </c>
      <c r="B1029" s="1" t="s">
        <v>4488</v>
      </c>
      <c r="C1029" s="1" t="s">
        <v>4489</v>
      </c>
      <c r="D1029" s="1" t="s">
        <v>4490</v>
      </c>
      <c r="E1029" t="str">
        <f t="shared" si="123"/>
        <v/>
      </c>
      <c r="F1029" s="1" t="s">
        <v>4</v>
      </c>
      <c r="G1029" s="2" t="s">
        <v>4491</v>
      </c>
    </row>
    <row r="1030">
      <c r="A1030" s="1" t="s">
        <v>4487</v>
      </c>
      <c r="B1030" s="1" t="s">
        <v>4492</v>
      </c>
      <c r="C1030" s="1" t="s">
        <v>4493</v>
      </c>
      <c r="D1030" s="1" t="s">
        <v>4494</v>
      </c>
      <c r="E1030" t="str">
        <f t="shared" si="123"/>
        <v/>
      </c>
      <c r="F1030" s="1" t="s">
        <v>4</v>
      </c>
      <c r="G1030" s="2" t="s">
        <v>4495</v>
      </c>
    </row>
    <row r="1031">
      <c r="A1031" s="1" t="s">
        <v>4496</v>
      </c>
      <c r="B1031" s="1" t="s">
        <v>4497</v>
      </c>
      <c r="C1031" s="1" t="s">
        <v>4498</v>
      </c>
      <c r="D1031" s="2" t="s">
        <v>4499</v>
      </c>
      <c r="E1031" t="str">
        <f t="shared" si="123"/>
        <v/>
      </c>
      <c r="F1031" s="1" t="s">
        <v>4</v>
      </c>
      <c r="G1031" s="2" t="s">
        <v>4500</v>
      </c>
    </row>
    <row r="1032">
      <c r="A1032" s="1" t="s">
        <v>4496</v>
      </c>
      <c r="B1032" s="1" t="s">
        <v>135</v>
      </c>
      <c r="C1032" s="1" t="s">
        <v>4501</v>
      </c>
      <c r="D1032" s="2" t="s">
        <v>4502</v>
      </c>
      <c r="E1032" t="str">
        <f>IMAGE("http://i.imgur.com/zK9NLQM.jpg",1)</f>
        <v/>
      </c>
      <c r="F1032" s="1" t="s">
        <v>4</v>
      </c>
      <c r="G1032" s="2" t="s">
        <v>4503</v>
      </c>
    </row>
    <row r="1033">
      <c r="A1033" s="1" t="s">
        <v>4504</v>
      </c>
      <c r="B1033" s="1" t="s">
        <v>4505</v>
      </c>
      <c r="C1033" s="1" t="s">
        <v>4506</v>
      </c>
      <c r="D1033" s="1" t="s">
        <v>4507</v>
      </c>
      <c r="E1033" t="str">
        <f t="shared" ref="E1033:E1036" si="124">IMAGE("http://ifttt.com/images/no_image_card.png",1)</f>
        <v/>
      </c>
      <c r="F1033" s="1" t="s">
        <v>4</v>
      </c>
      <c r="G1033" s="2" t="s">
        <v>4508</v>
      </c>
    </row>
    <row r="1034">
      <c r="A1034" s="1" t="s">
        <v>4509</v>
      </c>
      <c r="B1034" s="1" t="s">
        <v>4510</v>
      </c>
      <c r="C1034" s="1" t="s">
        <v>4511</v>
      </c>
      <c r="D1034" s="1" t="s">
        <v>4512</v>
      </c>
      <c r="E1034" t="str">
        <f t="shared" si="124"/>
        <v/>
      </c>
      <c r="F1034" s="1" t="s">
        <v>4</v>
      </c>
      <c r="G1034" s="2" t="s">
        <v>4513</v>
      </c>
    </row>
    <row r="1035">
      <c r="A1035" s="1" t="s">
        <v>4514</v>
      </c>
      <c r="B1035" s="1" t="s">
        <v>4515</v>
      </c>
      <c r="C1035" s="1" t="s">
        <v>4516</v>
      </c>
      <c r="D1035" s="1" t="s">
        <v>4517</v>
      </c>
      <c r="E1035" t="str">
        <f t="shared" si="124"/>
        <v/>
      </c>
      <c r="F1035" s="1" t="s">
        <v>4</v>
      </c>
      <c r="G1035" s="2" t="s">
        <v>4518</v>
      </c>
    </row>
    <row r="1036">
      <c r="A1036" s="1" t="s">
        <v>4519</v>
      </c>
      <c r="B1036" s="1" t="s">
        <v>2499</v>
      </c>
      <c r="C1036" s="1" t="s">
        <v>4520</v>
      </c>
      <c r="D1036" s="1" t="s">
        <v>4521</v>
      </c>
      <c r="E1036" t="str">
        <f t="shared" si="124"/>
        <v/>
      </c>
      <c r="F1036" s="1" t="s">
        <v>4</v>
      </c>
      <c r="G1036" s="2" t="s">
        <v>4522</v>
      </c>
    </row>
    <row r="1037">
      <c r="A1037" s="1" t="s">
        <v>4523</v>
      </c>
      <c r="B1037" s="1" t="s">
        <v>2044</v>
      </c>
      <c r="C1037" s="1" t="s">
        <v>4524</v>
      </c>
      <c r="D1037" s="2" t="s">
        <v>4525</v>
      </c>
      <c r="E1037" t="str">
        <f>IMAGE("/static/img/fold/fold_logo_white.png",1)</f>
        <v/>
      </c>
      <c r="F1037" s="1" t="s">
        <v>4</v>
      </c>
      <c r="G1037" s="2" t="s">
        <v>4526</v>
      </c>
    </row>
    <row r="1038">
      <c r="A1038" s="1" t="s">
        <v>4527</v>
      </c>
      <c r="B1038" s="1" t="s">
        <v>4528</v>
      </c>
      <c r="C1038" s="1" t="s">
        <v>4529</v>
      </c>
      <c r="D1038" s="1" t="s">
        <v>4530</v>
      </c>
      <c r="E1038" t="str">
        <f>IMAGE("http://ifttt.com/images/no_image_card.png",1)</f>
        <v/>
      </c>
      <c r="F1038" s="1" t="s">
        <v>4</v>
      </c>
      <c r="G1038" s="2" t="s">
        <v>4531</v>
      </c>
    </row>
    <row r="1039">
      <c r="A1039" s="1" t="s">
        <v>4532</v>
      </c>
      <c r="B1039" s="1" t="s">
        <v>3324</v>
      </c>
      <c r="C1039" s="1" t="s">
        <v>4533</v>
      </c>
      <c r="D1039" s="2" t="s">
        <v>4534</v>
      </c>
      <c r="E1039" t="str">
        <f>IMAGE("http://media.coindesk.com/2015/03/Screen-Shot-2015-03-04-at-6.04.14-PM.png",1)</f>
        <v/>
      </c>
      <c r="F1039" s="1" t="s">
        <v>4</v>
      </c>
      <c r="G1039" s="2" t="s">
        <v>4535</v>
      </c>
    </row>
    <row r="1040">
      <c r="A1040" s="1" t="s">
        <v>4536</v>
      </c>
      <c r="B1040" s="1" t="s">
        <v>4537</v>
      </c>
      <c r="C1040" s="1" t="s">
        <v>4538</v>
      </c>
      <c r="D1040" s="1" t="s">
        <v>4539</v>
      </c>
      <c r="E1040" t="str">
        <f t="shared" ref="E1040:E1041" si="125">IMAGE("http://ifttt.com/images/no_image_card.png",1)</f>
        <v/>
      </c>
      <c r="F1040" s="1" t="s">
        <v>4</v>
      </c>
      <c r="G1040" s="2" t="s">
        <v>4540</v>
      </c>
    </row>
    <row r="1041">
      <c r="A1041" s="1" t="s">
        <v>4541</v>
      </c>
      <c r="B1041" s="1" t="s">
        <v>4542</v>
      </c>
      <c r="C1041" s="1" t="s">
        <v>4543</v>
      </c>
      <c r="D1041" s="1" t="s">
        <v>4544</v>
      </c>
      <c r="E1041" t="str">
        <f t="shared" si="125"/>
        <v/>
      </c>
      <c r="F1041" s="1" t="s">
        <v>4</v>
      </c>
      <c r="G1041" s="2" t="s">
        <v>4545</v>
      </c>
    </row>
    <row r="1042">
      <c r="A1042" s="1" t="s">
        <v>4546</v>
      </c>
      <c r="B1042" s="1" t="s">
        <v>4547</v>
      </c>
      <c r="C1042" s="1" t="s">
        <v>4548</v>
      </c>
      <c r="D1042" s="2" t="s">
        <v>4549</v>
      </c>
      <c r="E1042" t="str">
        <f>IMAGE("https://www.dropbox.com/s/z2eyoibv6u7lqls/Screenshot%202015-03-04%2020.29.17.png",1)</f>
        <v/>
      </c>
      <c r="F1042" s="1" t="s">
        <v>4</v>
      </c>
      <c r="G1042" s="2" t="s">
        <v>4550</v>
      </c>
    </row>
    <row r="1043">
      <c r="A1043" s="1" t="s">
        <v>4551</v>
      </c>
      <c r="B1043" s="1" t="s">
        <v>4552</v>
      </c>
      <c r="C1043" s="1" t="s">
        <v>4553</v>
      </c>
      <c r="D1043" s="2" t="s">
        <v>4554</v>
      </c>
      <c r="E1043" t="str">
        <f>IMAGE("http://i.cdn.turner.com/money/infographic/technology/mobile-payment-comparison/mobile-payment.png",1)</f>
        <v/>
      </c>
      <c r="F1043" s="1" t="s">
        <v>4</v>
      </c>
      <c r="G1043" s="2" t="s">
        <v>4555</v>
      </c>
    </row>
    <row r="1044">
      <c r="A1044" s="1" t="s">
        <v>4556</v>
      </c>
      <c r="B1044" s="1" t="s">
        <v>1940</v>
      </c>
      <c r="C1044" s="1" t="s">
        <v>4557</v>
      </c>
      <c r="D1044" s="2" t="s">
        <v>4558</v>
      </c>
      <c r="E1044" t="str">
        <f>IMAGE("http://i.imgur.com/XCFDDa6.jpg",1)</f>
        <v/>
      </c>
      <c r="F1044" s="1" t="s">
        <v>4</v>
      </c>
      <c r="G1044" s="2" t="s">
        <v>4559</v>
      </c>
    </row>
    <row r="1045">
      <c r="A1045" s="1" t="s">
        <v>4560</v>
      </c>
      <c r="B1045" s="1" t="s">
        <v>4561</v>
      </c>
      <c r="C1045" s="1" t="s">
        <v>4562</v>
      </c>
      <c r="D1045" s="2" t="s">
        <v>4563</v>
      </c>
      <c r="E1045" t="str">
        <f>IMAGE("https://i.ytimg.com/vd?id=VMvraSQEW5w&amp;amp;ats=101000&amp;amp;w=960&amp;amp;h=720&amp;amp;sigh=AZDjY69CCNu4FL80dAGWeG-sZ9w",1)</f>
        <v/>
      </c>
      <c r="F1045" s="1" t="s">
        <v>4</v>
      </c>
      <c r="G1045" s="2" t="s">
        <v>4564</v>
      </c>
    </row>
    <row r="1046">
      <c r="A1046" s="1" t="s">
        <v>4560</v>
      </c>
      <c r="B1046" s="1" t="s">
        <v>12</v>
      </c>
      <c r="C1046" s="1" t="s">
        <v>4565</v>
      </c>
      <c r="D1046" s="2" t="s">
        <v>4428</v>
      </c>
      <c r="E1046" t="str">
        <f>IMAGE("http://www.zerohedge.com/sites/default/files/images/user3303/imageroot/2015/03/20150304_china2.jpg",1)</f>
        <v/>
      </c>
      <c r="F1046" s="1" t="s">
        <v>4</v>
      </c>
      <c r="G1046" s="2" t="s">
        <v>4566</v>
      </c>
    </row>
    <row r="1047">
      <c r="A1047" s="1" t="s">
        <v>4567</v>
      </c>
      <c r="B1047" s="1" t="s">
        <v>12</v>
      </c>
      <c r="C1047" s="1" t="s">
        <v>4568</v>
      </c>
      <c r="D1047" s="1" t="s">
        <v>63</v>
      </c>
      <c r="E1047" t="str">
        <f>IMAGE("http://ifttt.com/images/no_image_card.png",1)</f>
        <v/>
      </c>
      <c r="F1047" s="1" t="s">
        <v>4</v>
      </c>
      <c r="G1047" s="2" t="s">
        <v>4569</v>
      </c>
    </row>
    <row r="1048">
      <c r="A1048" s="1" t="s">
        <v>4570</v>
      </c>
      <c r="B1048" s="1" t="s">
        <v>2658</v>
      </c>
      <c r="C1048" s="1" t="s">
        <v>141</v>
      </c>
      <c r="D1048" s="2" t="s">
        <v>4571</v>
      </c>
      <c r="E1048" t="str">
        <f>IMAGE("https://socialmediawidgets.files.wordpress.com/2014/03/01_twitter1.png",1)</f>
        <v/>
      </c>
      <c r="F1048" s="1" t="s">
        <v>4</v>
      </c>
      <c r="G1048" s="2" t="s">
        <v>4572</v>
      </c>
    </row>
    <row r="1049">
      <c r="A1049" s="1" t="s">
        <v>4573</v>
      </c>
      <c r="B1049" s="1" t="s">
        <v>4574</v>
      </c>
      <c r="C1049" s="1" t="s">
        <v>4575</v>
      </c>
      <c r="D1049" s="1" t="s">
        <v>4576</v>
      </c>
      <c r="E1049" t="str">
        <f t="shared" ref="E1049:E1050" si="126">IMAGE("http://ifttt.com/images/no_image_card.png",1)</f>
        <v/>
      </c>
      <c r="F1049" s="1" t="s">
        <v>4</v>
      </c>
      <c r="G1049" s="2" t="s">
        <v>4577</v>
      </c>
    </row>
    <row r="1050">
      <c r="A1050" s="1" t="s">
        <v>4578</v>
      </c>
      <c r="B1050" s="1" t="s">
        <v>4579</v>
      </c>
      <c r="C1050" s="1" t="s">
        <v>4580</v>
      </c>
      <c r="D1050" s="2" t="s">
        <v>4581</v>
      </c>
      <c r="E1050" t="str">
        <f t="shared" si="126"/>
        <v/>
      </c>
      <c r="F1050" s="1" t="s">
        <v>4</v>
      </c>
      <c r="G1050" s="2" t="s">
        <v>4582</v>
      </c>
    </row>
    <row r="1051">
      <c r="A1051" s="1" t="s">
        <v>4583</v>
      </c>
      <c r="B1051" s="1" t="s">
        <v>1584</v>
      </c>
      <c r="C1051" s="1" t="s">
        <v>4584</v>
      </c>
      <c r="D1051" s="2" t="s">
        <v>4585</v>
      </c>
      <c r="E1051" t="str">
        <f>IMAGE("https://i.ytimg.com/vi/yUln0N55XJ0/hqdefault.jpg",1)</f>
        <v/>
      </c>
      <c r="F1051" s="1" t="s">
        <v>4</v>
      </c>
      <c r="G1051" s="2" t="s">
        <v>4586</v>
      </c>
    </row>
    <row r="1052">
      <c r="A1052" s="1" t="s">
        <v>4587</v>
      </c>
      <c r="B1052" s="1" t="s">
        <v>4588</v>
      </c>
      <c r="C1052" s="1" t="s">
        <v>4589</v>
      </c>
      <c r="D1052" s="1" t="s">
        <v>4590</v>
      </c>
      <c r="E1052" t="str">
        <f>IMAGE("http://ifttt.com/images/no_image_card.png",1)</f>
        <v/>
      </c>
      <c r="F1052" s="1" t="s">
        <v>4</v>
      </c>
      <c r="G1052" s="2" t="s">
        <v>4591</v>
      </c>
    </row>
    <row r="1053">
      <c r="A1053" s="1" t="s">
        <v>4592</v>
      </c>
      <c r="B1053" s="1" t="s">
        <v>4593</v>
      </c>
      <c r="C1053" s="1" t="s">
        <v>4594</v>
      </c>
      <c r="D1053" s="2" t="s">
        <v>4595</v>
      </c>
      <c r="E1053" t="str">
        <f>IMAGE("https://pbs.twimg.com/media/B_THa8cUwAA92jr.jpg:large",1)</f>
        <v/>
      </c>
      <c r="F1053" s="1" t="s">
        <v>4</v>
      </c>
      <c r="G1053" s="2" t="s">
        <v>4596</v>
      </c>
    </row>
    <row r="1054">
      <c r="A1054" s="1" t="s">
        <v>4597</v>
      </c>
      <c r="B1054" s="1" t="s">
        <v>4598</v>
      </c>
      <c r="C1054" s="1" t="s">
        <v>4599</v>
      </c>
      <c r="D1054" s="1" t="s">
        <v>4600</v>
      </c>
      <c r="E1054" t="str">
        <f t="shared" ref="E1054:E1056" si="127">IMAGE("http://ifttt.com/images/no_image_card.png",1)</f>
        <v/>
      </c>
      <c r="F1054" s="1" t="s">
        <v>4</v>
      </c>
      <c r="G1054" s="2" t="s">
        <v>4601</v>
      </c>
    </row>
    <row r="1055">
      <c r="A1055" s="1" t="s">
        <v>4602</v>
      </c>
      <c r="B1055" s="1" t="s">
        <v>4588</v>
      </c>
      <c r="C1055" s="1" t="s">
        <v>4603</v>
      </c>
      <c r="D1055" s="1" t="s">
        <v>4590</v>
      </c>
      <c r="E1055" t="str">
        <f t="shared" si="127"/>
        <v/>
      </c>
      <c r="F1055" s="1" t="s">
        <v>4</v>
      </c>
      <c r="G1055" s="2" t="s">
        <v>4604</v>
      </c>
    </row>
    <row r="1056">
      <c r="A1056" s="1" t="s">
        <v>4605</v>
      </c>
      <c r="B1056" s="1" t="s">
        <v>4606</v>
      </c>
      <c r="C1056" s="1" t="s">
        <v>4607</v>
      </c>
      <c r="D1056" s="1" t="s">
        <v>4608</v>
      </c>
      <c r="E1056" t="str">
        <f t="shared" si="127"/>
        <v/>
      </c>
      <c r="F1056" s="1" t="s">
        <v>4</v>
      </c>
      <c r="G1056" s="2" t="s">
        <v>4609</v>
      </c>
    </row>
    <row r="1057">
      <c r="A1057" s="1" t="s">
        <v>4610</v>
      </c>
      <c r="B1057" s="1" t="s">
        <v>4417</v>
      </c>
      <c r="C1057" s="1" t="s">
        <v>4611</v>
      </c>
      <c r="D1057" s="2" t="s">
        <v>4612</v>
      </c>
      <c r="E1057" t="str">
        <f>IMAGE("https://coinblender.net/img/logo.png",1)</f>
        <v/>
      </c>
      <c r="F1057" s="1" t="s">
        <v>4</v>
      </c>
      <c r="G1057" s="2" t="s">
        <v>4613</v>
      </c>
    </row>
    <row r="1058">
      <c r="A1058" s="1" t="s">
        <v>4614</v>
      </c>
      <c r="B1058" s="1" t="s">
        <v>783</v>
      </c>
      <c r="C1058" s="1" t="s">
        <v>4615</v>
      </c>
      <c r="D1058" s="1" t="s">
        <v>4616</v>
      </c>
      <c r="E1058" t="str">
        <f t="shared" ref="E1058:E1065" si="128">IMAGE("http://ifttt.com/images/no_image_card.png",1)</f>
        <v/>
      </c>
      <c r="F1058" s="1" t="s">
        <v>4</v>
      </c>
      <c r="G1058" s="2" t="s">
        <v>4617</v>
      </c>
    </row>
    <row r="1059">
      <c r="A1059" s="1" t="s">
        <v>4618</v>
      </c>
      <c r="B1059" s="1" t="s">
        <v>4619</v>
      </c>
      <c r="C1059" s="1" t="s">
        <v>4620</v>
      </c>
      <c r="D1059" s="1" t="s">
        <v>4621</v>
      </c>
      <c r="E1059" t="str">
        <f t="shared" si="128"/>
        <v/>
      </c>
      <c r="F1059" s="1" t="s">
        <v>4</v>
      </c>
      <c r="G1059" s="2" t="s">
        <v>4622</v>
      </c>
    </row>
    <row r="1060">
      <c r="A1060" s="1" t="s">
        <v>4618</v>
      </c>
      <c r="B1060" s="1" t="s">
        <v>1699</v>
      </c>
      <c r="C1060" s="1" t="s">
        <v>4623</v>
      </c>
      <c r="D1060" s="1" t="s">
        <v>4624</v>
      </c>
      <c r="E1060" t="str">
        <f t="shared" si="128"/>
        <v/>
      </c>
      <c r="F1060" s="1" t="s">
        <v>4</v>
      </c>
      <c r="G1060" s="2" t="s">
        <v>4625</v>
      </c>
    </row>
    <row r="1061">
      <c r="A1061" s="1" t="s">
        <v>4626</v>
      </c>
      <c r="B1061" s="1" t="s">
        <v>593</v>
      </c>
      <c r="C1061" s="1" t="s">
        <v>4627</v>
      </c>
      <c r="D1061" s="1" t="s">
        <v>4628</v>
      </c>
      <c r="E1061" t="str">
        <f t="shared" si="128"/>
        <v/>
      </c>
      <c r="F1061" s="1" t="s">
        <v>4</v>
      </c>
      <c r="G1061" s="2" t="s">
        <v>4629</v>
      </c>
    </row>
    <row r="1062">
      <c r="A1062" s="1" t="s">
        <v>4630</v>
      </c>
      <c r="B1062" s="1" t="s">
        <v>4631</v>
      </c>
      <c r="C1062" s="1" t="s">
        <v>4632</v>
      </c>
      <c r="D1062" s="1" t="s">
        <v>63</v>
      </c>
      <c r="E1062" t="str">
        <f t="shared" si="128"/>
        <v/>
      </c>
      <c r="F1062" s="1" t="s">
        <v>4</v>
      </c>
      <c r="G1062" s="2" t="s">
        <v>4633</v>
      </c>
    </row>
    <row r="1063">
      <c r="A1063" s="1" t="s">
        <v>4634</v>
      </c>
      <c r="B1063" s="1" t="s">
        <v>4635</v>
      </c>
      <c r="C1063" s="1" t="s">
        <v>4636</v>
      </c>
      <c r="D1063" s="1" t="s">
        <v>4637</v>
      </c>
      <c r="E1063" t="str">
        <f t="shared" si="128"/>
        <v/>
      </c>
      <c r="F1063" s="1" t="s">
        <v>4</v>
      </c>
      <c r="G1063" s="2" t="s">
        <v>4638</v>
      </c>
    </row>
    <row r="1064">
      <c r="A1064" s="1" t="s">
        <v>4639</v>
      </c>
      <c r="B1064" s="1" t="s">
        <v>4640</v>
      </c>
      <c r="C1064" s="1" t="s">
        <v>4641</v>
      </c>
      <c r="D1064" s="1" t="s">
        <v>4642</v>
      </c>
      <c r="E1064" t="str">
        <f t="shared" si="128"/>
        <v/>
      </c>
      <c r="F1064" s="1" t="s">
        <v>4</v>
      </c>
      <c r="G1064" s="2" t="s">
        <v>4643</v>
      </c>
    </row>
    <row r="1065">
      <c r="A1065" s="1" t="s">
        <v>4644</v>
      </c>
      <c r="B1065" s="1" t="s">
        <v>495</v>
      </c>
      <c r="C1065" s="1" t="s">
        <v>4645</v>
      </c>
      <c r="D1065" s="1" t="s">
        <v>4646</v>
      </c>
      <c r="E1065" t="str">
        <f t="shared" si="128"/>
        <v/>
      </c>
      <c r="F1065" s="1" t="s">
        <v>4</v>
      </c>
      <c r="G1065" s="2" t="s">
        <v>4647</v>
      </c>
    </row>
    <row r="1066">
      <c r="A1066" s="1" t="s">
        <v>4648</v>
      </c>
      <c r="B1066" s="1" t="s">
        <v>4649</v>
      </c>
      <c r="C1066" s="1" t="s">
        <v>4650</v>
      </c>
      <c r="D1066" s="2" t="s">
        <v>4651</v>
      </c>
      <c r="E1066" t="str">
        <f>IMAGE("http://www.sovereignman.com/wp-content/uploads/2015/03/China-rmb-world-currency.png",1)</f>
        <v/>
      </c>
      <c r="F1066" s="1" t="s">
        <v>4</v>
      </c>
      <c r="G1066" s="2" t="s">
        <v>4652</v>
      </c>
    </row>
    <row r="1067">
      <c r="A1067" s="1" t="s">
        <v>4653</v>
      </c>
      <c r="B1067" s="1" t="s">
        <v>4654</v>
      </c>
      <c r="C1067" s="1" t="s">
        <v>4655</v>
      </c>
      <c r="D1067" s="1" t="s">
        <v>4656</v>
      </c>
      <c r="E1067" t="str">
        <f t="shared" ref="E1067:E1069" si="129">IMAGE("http://ifttt.com/images/no_image_card.png",1)</f>
        <v/>
      </c>
      <c r="F1067" s="1" t="s">
        <v>4</v>
      </c>
      <c r="G1067" s="2" t="s">
        <v>4657</v>
      </c>
    </row>
    <row r="1068">
      <c r="A1068" s="1" t="s">
        <v>4658</v>
      </c>
      <c r="B1068" s="1" t="s">
        <v>3291</v>
      </c>
      <c r="C1068" s="1" t="s">
        <v>4659</v>
      </c>
      <c r="D1068" s="2" t="s">
        <v>4660</v>
      </c>
      <c r="E1068" t="str">
        <f t="shared" si="129"/>
        <v/>
      </c>
      <c r="F1068" s="1" t="s">
        <v>4</v>
      </c>
      <c r="G1068" s="2" t="s">
        <v>4661</v>
      </c>
    </row>
    <row r="1069">
      <c r="A1069" s="1" t="s">
        <v>4662</v>
      </c>
      <c r="B1069" s="1" t="s">
        <v>4663</v>
      </c>
      <c r="C1069" s="1" t="s">
        <v>4664</v>
      </c>
      <c r="D1069" s="1" t="s">
        <v>4665</v>
      </c>
      <c r="E1069" t="str">
        <f t="shared" si="129"/>
        <v/>
      </c>
      <c r="F1069" s="1" t="s">
        <v>4</v>
      </c>
      <c r="G1069" s="2" t="s">
        <v>4666</v>
      </c>
    </row>
    <row r="1070">
      <c r="A1070" s="1" t="s">
        <v>4667</v>
      </c>
      <c r="B1070" s="1" t="s">
        <v>4668</v>
      </c>
      <c r="C1070" s="1" t="s">
        <v>4669</v>
      </c>
      <c r="D1070" s="2" t="s">
        <v>4670</v>
      </c>
      <c r="E1070" t="str">
        <f>IMAGE("https://d15chbti7ht62o.cloudfront.net/projects/1618667/photo-main.jpg?1422126693",1)</f>
        <v/>
      </c>
      <c r="F1070" s="1" t="s">
        <v>4</v>
      </c>
      <c r="G1070" s="2" t="s">
        <v>4671</v>
      </c>
    </row>
    <row r="1071">
      <c r="A1071" s="1" t="s">
        <v>4672</v>
      </c>
      <c r="B1071" s="1" t="s">
        <v>2035</v>
      </c>
      <c r="C1071" s="1" t="s">
        <v>4673</v>
      </c>
      <c r="D1071" s="2" t="s">
        <v>4674</v>
      </c>
      <c r="E1071" t="str">
        <f>IMAGE("http://www.mail-archive.com/logo.png",1)</f>
        <v/>
      </c>
      <c r="F1071" s="1" t="s">
        <v>4</v>
      </c>
      <c r="G1071" s="2" t="s">
        <v>4675</v>
      </c>
    </row>
    <row r="1072">
      <c r="A1072" s="1" t="s">
        <v>4676</v>
      </c>
      <c r="B1072" s="1" t="s">
        <v>4677</v>
      </c>
      <c r="C1072" s="1" t="s">
        <v>4678</v>
      </c>
      <c r="D1072" s="1" t="s">
        <v>63</v>
      </c>
      <c r="E1072" t="str">
        <f t="shared" ref="E1072:E1073" si="130">IMAGE("http://ifttt.com/images/no_image_card.png",1)</f>
        <v/>
      </c>
      <c r="F1072" s="1" t="s">
        <v>4</v>
      </c>
      <c r="G1072" s="2" t="s">
        <v>4679</v>
      </c>
    </row>
    <row r="1073">
      <c r="A1073" s="1" t="s">
        <v>4680</v>
      </c>
      <c r="B1073" s="1" t="s">
        <v>1903</v>
      </c>
      <c r="C1073" s="1" t="s">
        <v>4681</v>
      </c>
      <c r="D1073" s="1" t="s">
        <v>63</v>
      </c>
      <c r="E1073" t="str">
        <f t="shared" si="130"/>
        <v/>
      </c>
      <c r="F1073" s="1" t="s">
        <v>4</v>
      </c>
      <c r="G1073" s="2" t="s">
        <v>4682</v>
      </c>
    </row>
    <row r="1074">
      <c r="A1074" s="1" t="s">
        <v>4683</v>
      </c>
      <c r="B1074" s="1" t="s">
        <v>208</v>
      </c>
      <c r="C1074" s="1" t="s">
        <v>4684</v>
      </c>
      <c r="D1074" s="2" t="s">
        <v>4685</v>
      </c>
      <c r="E1074" t="str">
        <f>IMAGE("https://bitcoinmagazine.com/wp-content/uploads/2015/03/nychero.jpg",1)</f>
        <v/>
      </c>
      <c r="F1074" s="1" t="s">
        <v>4</v>
      </c>
      <c r="G1074" s="2" t="s">
        <v>4686</v>
      </c>
    </row>
    <row r="1075">
      <c r="A1075" s="1" t="s">
        <v>4687</v>
      </c>
      <c r="B1075" s="1" t="s">
        <v>4688</v>
      </c>
      <c r="C1075" s="1" t="s">
        <v>4689</v>
      </c>
      <c r="D1075" s="2" t="s">
        <v>4690</v>
      </c>
      <c r="E1075" t="str">
        <f>IMAGE("https://i.ytimg.com/vi/x2zXtlcXzmU/hqdefault.jpg",1)</f>
        <v/>
      </c>
      <c r="F1075" s="1" t="s">
        <v>4</v>
      </c>
      <c r="G1075" s="2" t="s">
        <v>4691</v>
      </c>
    </row>
    <row r="1076">
      <c r="A1076" s="1" t="s">
        <v>4692</v>
      </c>
      <c r="B1076" s="1" t="s">
        <v>4693</v>
      </c>
      <c r="C1076" s="1" t="s">
        <v>4694</v>
      </c>
      <c r="D1076" s="1" t="s">
        <v>4695</v>
      </c>
      <c r="E1076" t="str">
        <f>IMAGE("http://ifttt.com/images/no_image_card.png",1)</f>
        <v/>
      </c>
      <c r="F1076" s="1" t="s">
        <v>4</v>
      </c>
      <c r="G1076" s="2" t="s">
        <v>4696</v>
      </c>
    </row>
    <row r="1077">
      <c r="A1077" s="1" t="s">
        <v>4697</v>
      </c>
      <c r="B1077" s="1" t="s">
        <v>1515</v>
      </c>
      <c r="C1077" s="1" t="s">
        <v>4698</v>
      </c>
      <c r="D1077" s="2" t="s">
        <v>4699</v>
      </c>
      <c r="E1077" t="str">
        <f>IMAGE("http://img.youtube.com/vi/x8FCRZ0BUCw/default.jpg",1)</f>
        <v/>
      </c>
      <c r="F1077" s="1" t="s">
        <v>4</v>
      </c>
      <c r="G1077" s="2" t="s">
        <v>4700</v>
      </c>
    </row>
    <row r="1078">
      <c r="A1078" s="1" t="s">
        <v>4701</v>
      </c>
      <c r="B1078" s="1" t="s">
        <v>2333</v>
      </c>
      <c r="C1078" s="1" t="s">
        <v>4702</v>
      </c>
      <c r="D1078" s="1" t="s">
        <v>4703</v>
      </c>
      <c r="E1078" t="str">
        <f>IMAGE("http://ifttt.com/images/no_image_card.png",1)</f>
        <v/>
      </c>
      <c r="F1078" s="1" t="s">
        <v>4</v>
      </c>
      <c r="G1078" s="2" t="s">
        <v>4704</v>
      </c>
    </row>
    <row r="1079">
      <c r="A1079" s="1" t="s">
        <v>4705</v>
      </c>
      <c r="B1079" s="1" t="s">
        <v>208</v>
      </c>
      <c r="C1079" s="1" t="s">
        <v>4706</v>
      </c>
      <c r="D1079" s="2" t="s">
        <v>4707</v>
      </c>
      <c r="E1079" t="str">
        <f>IMAGE("https://blockchain.info/Resources/flags/no.png",1)</f>
        <v/>
      </c>
      <c r="F1079" s="1" t="s">
        <v>4</v>
      </c>
      <c r="G1079" s="2" t="s">
        <v>4708</v>
      </c>
    </row>
    <row r="1080">
      <c r="A1080" s="1" t="s">
        <v>4709</v>
      </c>
      <c r="B1080" s="1" t="s">
        <v>4710</v>
      </c>
      <c r="C1080" s="1" t="s">
        <v>4711</v>
      </c>
      <c r="D1080" s="2" t="s">
        <v>4712</v>
      </c>
      <c r="E1080" t="str">
        <f>IMAGE("http://cdn0.nflximg.net/images/7740/11957740.jpg",1)</f>
        <v/>
      </c>
      <c r="F1080" s="1" t="s">
        <v>4</v>
      </c>
      <c r="G1080" s="2" t="s">
        <v>4713</v>
      </c>
    </row>
    <row r="1081">
      <c r="A1081" s="1" t="s">
        <v>4714</v>
      </c>
      <c r="B1081" s="1" t="s">
        <v>4715</v>
      </c>
      <c r="C1081" s="1" t="s">
        <v>4716</v>
      </c>
      <c r="D1081" s="2" t="s">
        <v>4717</v>
      </c>
      <c r="E1081" t="str">
        <f>IMAGE("http://web.lawgives.com/hs-fs/hub/422605/file-2540744871-jpeg/bitcoin.jpeg#keepProtocol",1)</f>
        <v/>
      </c>
      <c r="F1081" s="1" t="s">
        <v>4</v>
      </c>
      <c r="G1081" s="2" t="s">
        <v>4718</v>
      </c>
    </row>
    <row r="1082">
      <c r="A1082" s="1" t="s">
        <v>4719</v>
      </c>
      <c r="B1082" s="1" t="s">
        <v>4720</v>
      </c>
      <c r="C1082" s="1" t="s">
        <v>4721</v>
      </c>
      <c r="D1082" s="1" t="s">
        <v>4722</v>
      </c>
      <c r="E1082" t="str">
        <f>IMAGE("http://ifttt.com/images/no_image_card.png",1)</f>
        <v/>
      </c>
      <c r="F1082" s="1" t="s">
        <v>4</v>
      </c>
      <c r="G1082" s="2" t="s">
        <v>4723</v>
      </c>
    </row>
    <row r="1083">
      <c r="A1083" s="1" t="s">
        <v>4724</v>
      </c>
      <c r="B1083" s="1" t="s">
        <v>4725</v>
      </c>
      <c r="C1083" s="1" t="s">
        <v>4726</v>
      </c>
      <c r="D1083" s="2" t="s">
        <v>4727</v>
      </c>
      <c r="E1083" t="str">
        <f>IMAGE("http://wrte.io/img/wrte_facebook.png",1)</f>
        <v/>
      </c>
      <c r="F1083" s="1" t="s">
        <v>4</v>
      </c>
      <c r="G1083" s="2" t="s">
        <v>4728</v>
      </c>
    </row>
    <row r="1084">
      <c r="A1084" s="1" t="s">
        <v>4729</v>
      </c>
      <c r="B1084" s="1" t="s">
        <v>4730</v>
      </c>
      <c r="C1084" s="1" t="s">
        <v>4731</v>
      </c>
      <c r="D1084" s="2" t="s">
        <v>4732</v>
      </c>
      <c r="E1084" t="str">
        <f t="shared" ref="E1084:E1087" si="131">IMAGE("http://ifttt.com/images/no_image_card.png",1)</f>
        <v/>
      </c>
      <c r="F1084" s="1" t="s">
        <v>4</v>
      </c>
      <c r="G1084" s="2" t="s">
        <v>4733</v>
      </c>
    </row>
    <row r="1085">
      <c r="A1085" s="1" t="s">
        <v>4734</v>
      </c>
      <c r="B1085" s="1" t="s">
        <v>4735</v>
      </c>
      <c r="C1085" s="1" t="s">
        <v>4736</v>
      </c>
      <c r="D1085" s="1" t="s">
        <v>4737</v>
      </c>
      <c r="E1085" t="str">
        <f t="shared" si="131"/>
        <v/>
      </c>
      <c r="F1085" s="1" t="s">
        <v>4</v>
      </c>
      <c r="G1085" s="2" t="s">
        <v>4738</v>
      </c>
    </row>
    <row r="1086">
      <c r="A1086" s="1" t="s">
        <v>4739</v>
      </c>
      <c r="B1086" s="1" t="s">
        <v>4574</v>
      </c>
      <c r="C1086" s="1" t="s">
        <v>4740</v>
      </c>
      <c r="D1086" s="1" t="s">
        <v>4741</v>
      </c>
      <c r="E1086" t="str">
        <f t="shared" si="131"/>
        <v/>
      </c>
      <c r="F1086" s="1" t="s">
        <v>4</v>
      </c>
      <c r="G1086" s="2" t="s">
        <v>4742</v>
      </c>
    </row>
    <row r="1087">
      <c r="A1087" s="1" t="s">
        <v>4739</v>
      </c>
      <c r="B1087" s="1" t="s">
        <v>4743</v>
      </c>
      <c r="C1087" s="1" t="s">
        <v>4744</v>
      </c>
      <c r="D1087" s="1" t="s">
        <v>4745</v>
      </c>
      <c r="E1087" t="str">
        <f t="shared" si="131"/>
        <v/>
      </c>
      <c r="F1087" s="1" t="s">
        <v>4</v>
      </c>
      <c r="G1087" s="2" t="s">
        <v>4746</v>
      </c>
    </row>
    <row r="1088">
      <c r="A1088" s="1" t="s">
        <v>4747</v>
      </c>
      <c r="B1088" s="1" t="s">
        <v>4748</v>
      </c>
      <c r="C1088" s="1" t="s">
        <v>4749</v>
      </c>
      <c r="D1088" s="2" t="s">
        <v>4750</v>
      </c>
      <c r="E1088" t="str">
        <f>IMAGE("https://lh3.ggpht.com/QkiVr6i3YgijLgL-thsj4Wdoqft9xuGdy0xhkBV348I_i5j4FubxXQxZylpArM2cPQ=h900-rw",1)</f>
        <v/>
      </c>
      <c r="F1088" s="1" t="s">
        <v>4</v>
      </c>
      <c r="G1088" s="2" t="s">
        <v>4751</v>
      </c>
    </row>
    <row r="1089">
      <c r="A1089" s="1" t="s">
        <v>4752</v>
      </c>
      <c r="B1089" s="1" t="s">
        <v>4753</v>
      </c>
      <c r="C1089" s="1" t="s">
        <v>4754</v>
      </c>
      <c r="D1089" s="2" t="s">
        <v>4755</v>
      </c>
      <c r="E1089" t="str">
        <f>IMAGE("https://i.ytimg.com/vi/9a9tSL_4NeI/hqdefault.jpg",1)</f>
        <v/>
      </c>
      <c r="F1089" s="1" t="s">
        <v>4</v>
      </c>
      <c r="G1089" s="2" t="s">
        <v>4756</v>
      </c>
    </row>
    <row r="1090">
      <c r="A1090" s="1" t="s">
        <v>4757</v>
      </c>
      <c r="B1090" s="1" t="s">
        <v>4753</v>
      </c>
      <c r="C1090" s="1" t="s">
        <v>4758</v>
      </c>
      <c r="D1090" s="2" t="s">
        <v>4759</v>
      </c>
      <c r="E1090" t="str">
        <f>IMAGE("https://i.vimeocdn.com/video/509410452_1280x720.jpg",1)</f>
        <v/>
      </c>
      <c r="F1090" s="1" t="s">
        <v>4</v>
      </c>
      <c r="G1090" s="2" t="s">
        <v>4760</v>
      </c>
    </row>
    <row r="1091">
      <c r="A1091" s="1" t="s">
        <v>4761</v>
      </c>
      <c r="B1091" s="1" t="s">
        <v>4762</v>
      </c>
      <c r="C1091" s="1" t="s">
        <v>4763</v>
      </c>
      <c r="D1091" s="2" t="s">
        <v>4764</v>
      </c>
      <c r="E1091" t="str">
        <f>IMAGE("http://www.emmasofia.org/wp-content/uploads/2015/02/EmmaSofianewcolor3.png?115a76",1)</f>
        <v/>
      </c>
      <c r="F1091" s="1" t="s">
        <v>4</v>
      </c>
      <c r="G1091" s="2" t="s">
        <v>4765</v>
      </c>
    </row>
    <row r="1092">
      <c r="A1092" s="1" t="s">
        <v>4766</v>
      </c>
      <c r="B1092" s="1" t="s">
        <v>4767</v>
      </c>
      <c r="C1092" s="1" t="s">
        <v>4768</v>
      </c>
      <c r="D1092" s="2" t="s">
        <v>4769</v>
      </c>
      <c r="E1092" t="str">
        <f>IMAGE("http://horoscope.cex.io/img/social/1200x630.png",1)</f>
        <v/>
      </c>
      <c r="F1092" s="1" t="s">
        <v>4</v>
      </c>
      <c r="G1092" s="2" t="s">
        <v>4770</v>
      </c>
    </row>
    <row r="1093">
      <c r="A1093" s="1" t="s">
        <v>4771</v>
      </c>
      <c r="B1093" s="1" t="s">
        <v>4772</v>
      </c>
      <c r="C1093" s="1" t="s">
        <v>4773</v>
      </c>
      <c r="D1093" s="2" t="s">
        <v>4774</v>
      </c>
      <c r="E1093" t="str">
        <f>IMAGE("http://3.bp.blogspot.com/-u4EhV5VKmEA/VPQnaYRs5WI/AAAAAAAATL4/AcNqI8xEDGU/s72-c/r0JYy6q.gif",1)</f>
        <v/>
      </c>
      <c r="F1093" s="1" t="s">
        <v>4</v>
      </c>
      <c r="G1093" s="2" t="s">
        <v>4775</v>
      </c>
    </row>
    <row r="1094">
      <c r="A1094" s="1" t="s">
        <v>4776</v>
      </c>
      <c r="B1094" s="1" t="s">
        <v>4777</v>
      </c>
      <c r="C1094" s="1" t="s">
        <v>4778</v>
      </c>
      <c r="D1094" s="2" t="s">
        <v>4779</v>
      </c>
      <c r="E1094" t="str">
        <f t="shared" ref="E1094:E1096" si="132">IMAGE("http://ifttt.com/images/no_image_card.png",1)</f>
        <v/>
      </c>
      <c r="F1094" s="1" t="s">
        <v>4</v>
      </c>
      <c r="G1094" s="2" t="s">
        <v>4780</v>
      </c>
    </row>
    <row r="1095">
      <c r="A1095" s="1" t="s">
        <v>4781</v>
      </c>
      <c r="B1095" s="1" t="s">
        <v>150</v>
      </c>
      <c r="C1095" s="1" t="s">
        <v>4782</v>
      </c>
      <c r="D1095" s="1" t="s">
        <v>152</v>
      </c>
      <c r="E1095" t="str">
        <f t="shared" si="132"/>
        <v/>
      </c>
      <c r="F1095" s="1" t="s">
        <v>4</v>
      </c>
      <c r="G1095" s="2" t="s">
        <v>4783</v>
      </c>
    </row>
    <row r="1096">
      <c r="A1096" s="1" t="s">
        <v>4784</v>
      </c>
      <c r="B1096" s="1" t="s">
        <v>4785</v>
      </c>
      <c r="C1096" s="1" t="s">
        <v>4786</v>
      </c>
      <c r="D1096" s="1" t="s">
        <v>4787</v>
      </c>
      <c r="E1096" t="str">
        <f t="shared" si="132"/>
        <v/>
      </c>
      <c r="F1096" s="1" t="s">
        <v>4</v>
      </c>
      <c r="G1096" s="2" t="s">
        <v>4788</v>
      </c>
    </row>
    <row r="1097">
      <c r="A1097" s="1" t="s">
        <v>4789</v>
      </c>
      <c r="B1097" s="1" t="s">
        <v>4790</v>
      </c>
      <c r="C1097" s="1" t="s">
        <v>4791</v>
      </c>
      <c r="D1097" s="2" t="s">
        <v>4792</v>
      </c>
      <c r="E1097" t="str">
        <f>IMAGE("https://31.media.tumblr.com/0c0b792261670c6e03b990c876078e25/tumblr_inline_nkmuzujjQY1smzy9s.jpg",1)</f>
        <v/>
      </c>
      <c r="F1097" s="1" t="s">
        <v>4</v>
      </c>
      <c r="G1097" s="2" t="s">
        <v>4793</v>
      </c>
    </row>
    <row r="1098">
      <c r="A1098" s="1" t="s">
        <v>4794</v>
      </c>
      <c r="B1098" s="1" t="s">
        <v>254</v>
      </c>
      <c r="C1098" s="1" t="s">
        <v>4795</v>
      </c>
      <c r="D1098" s="1" t="s">
        <v>4796</v>
      </c>
      <c r="E1098" t="str">
        <f>IMAGE("http://ifttt.com/images/no_image_card.png",1)</f>
        <v/>
      </c>
      <c r="F1098" s="1" t="s">
        <v>4</v>
      </c>
      <c r="G1098" s="2" t="s">
        <v>4797</v>
      </c>
    </row>
    <row r="1099">
      <c r="A1099" s="1" t="s">
        <v>4798</v>
      </c>
      <c r="B1099" s="1" t="s">
        <v>850</v>
      </c>
      <c r="C1099" s="1" t="s">
        <v>4799</v>
      </c>
      <c r="D1099" s="2" t="s">
        <v>4800</v>
      </c>
      <c r="E1099" t="str">
        <f>IMAGE("http://bit-post.com/wp-content/uploads/2014/10/5BP.jpg",1)</f>
        <v/>
      </c>
      <c r="F1099" s="1" t="s">
        <v>4</v>
      </c>
      <c r="G1099" s="2" t="s">
        <v>4801</v>
      </c>
    </row>
    <row r="1100">
      <c r="A1100" s="1" t="s">
        <v>4802</v>
      </c>
      <c r="B1100" s="1" t="s">
        <v>2634</v>
      </c>
      <c r="C1100" s="1" t="s">
        <v>4803</v>
      </c>
      <c r="D1100" s="1" t="s">
        <v>4804</v>
      </c>
      <c r="E1100" t="str">
        <f>IMAGE("http://ifttt.com/images/no_image_card.png",1)</f>
        <v/>
      </c>
      <c r="F1100" s="1" t="s">
        <v>4</v>
      </c>
      <c r="G1100" s="2" t="s">
        <v>4805</v>
      </c>
    </row>
    <row r="1101">
      <c r="A1101" s="1" t="s">
        <v>4806</v>
      </c>
      <c r="B1101" s="1" t="s">
        <v>254</v>
      </c>
      <c r="C1101" s="1" t="s">
        <v>4807</v>
      </c>
      <c r="D1101" s="2" t="s">
        <v>4808</v>
      </c>
      <c r="E1101" t="str">
        <f>IMAGE("http://s3-static-ak.buzzfed.com/static/2015-03/4/15/campaign_images/webdr05/teenage-bitcoin-afficionado-reportedly-arrested-f-2-11495-1425502754-0_dblbig.jpg",1)</f>
        <v/>
      </c>
      <c r="F1101" s="1" t="s">
        <v>4</v>
      </c>
      <c r="G1101" s="2" t="s">
        <v>4809</v>
      </c>
    </row>
    <row r="1102">
      <c r="A1102" s="1" t="s">
        <v>4810</v>
      </c>
      <c r="B1102" s="1" t="s">
        <v>4811</v>
      </c>
      <c r="C1102" s="1" t="s">
        <v>4812</v>
      </c>
      <c r="D1102" s="1" t="s">
        <v>4813</v>
      </c>
      <c r="E1102" t="str">
        <f>IMAGE("http://ifttt.com/images/no_image_card.png",1)</f>
        <v/>
      </c>
      <c r="F1102" s="1" t="s">
        <v>4</v>
      </c>
      <c r="G1102" s="2" t="s">
        <v>4814</v>
      </c>
    </row>
    <row r="1103">
      <c r="A1103" s="1" t="s">
        <v>4815</v>
      </c>
      <c r="B1103" s="1" t="s">
        <v>254</v>
      </c>
      <c r="C1103" s="1" t="s">
        <v>4816</v>
      </c>
      <c r="D1103" s="2" t="s">
        <v>4817</v>
      </c>
      <c r="E1103" t="str">
        <f>IMAGE("https://i.ytimg.com/vi/AlW-sBgXK6Y/maxresdefault.jpg",1)</f>
        <v/>
      </c>
      <c r="F1103" s="1" t="s">
        <v>4</v>
      </c>
      <c r="G1103" s="2" t="s">
        <v>4818</v>
      </c>
    </row>
    <row r="1104">
      <c r="A1104" s="1" t="s">
        <v>4819</v>
      </c>
      <c r="B1104" s="1" t="s">
        <v>254</v>
      </c>
      <c r="C1104" s="1" t="s">
        <v>4820</v>
      </c>
      <c r="D1104" s="2" t="s">
        <v>4821</v>
      </c>
      <c r="E1104" t="str">
        <f>IMAGE("https://i.ytimg.com/vi/hHavLeL5zYw/maxresdefault.jpg",1)</f>
        <v/>
      </c>
      <c r="F1104" s="1" t="s">
        <v>4</v>
      </c>
      <c r="G1104" s="2" t="s">
        <v>4822</v>
      </c>
    </row>
    <row r="1105">
      <c r="A1105" s="1" t="s">
        <v>4823</v>
      </c>
      <c r="B1105" s="1" t="s">
        <v>254</v>
      </c>
      <c r="C1105" s="1" t="s">
        <v>4824</v>
      </c>
      <c r="D1105" s="2" t="s">
        <v>4825</v>
      </c>
      <c r="E1105" t="str">
        <f>IMAGE("https://i.ytimg.com/vi/NOd-elUg1Uw/hqdefault.jpg",1)</f>
        <v/>
      </c>
      <c r="F1105" s="1" t="s">
        <v>4</v>
      </c>
      <c r="G1105" s="2" t="s">
        <v>4826</v>
      </c>
    </row>
    <row r="1106">
      <c r="A1106" s="1" t="s">
        <v>4827</v>
      </c>
      <c r="B1106" s="1" t="s">
        <v>208</v>
      </c>
      <c r="C1106" s="1" t="s">
        <v>4828</v>
      </c>
      <c r="D1106" s="2" t="s">
        <v>4829</v>
      </c>
      <c r="E1106" t="str">
        <f>IMAGE("http://www.newsbtc.com/wp-content/uploads/2015/03/MegaBigPower-to-buy-ASICs-from-failing-Bitcoin-Miners.png",1)</f>
        <v/>
      </c>
      <c r="F1106" s="1" t="s">
        <v>4</v>
      </c>
      <c r="G1106" s="2" t="s">
        <v>4830</v>
      </c>
    </row>
    <row r="1107">
      <c r="A1107" s="1" t="s">
        <v>4827</v>
      </c>
      <c r="B1107" s="1" t="s">
        <v>461</v>
      </c>
      <c r="C1107" s="1" t="s">
        <v>4831</v>
      </c>
      <c r="D1107" s="2" t="s">
        <v>4832</v>
      </c>
      <c r="E1107" t="str">
        <f>IMAGE("http://i2.cdn.turner.com/cnnnext/dam/assets/140926100216-bergen-schneider-isis-fighters-large-169.jpg",1)</f>
        <v/>
      </c>
      <c r="F1107" s="1" t="s">
        <v>4</v>
      </c>
      <c r="G1107" s="2" t="s">
        <v>4833</v>
      </c>
    </row>
    <row r="1108">
      <c r="A1108" s="1" t="s">
        <v>4834</v>
      </c>
      <c r="B1108" s="1" t="s">
        <v>208</v>
      </c>
      <c r="C1108" s="1" t="s">
        <v>4835</v>
      </c>
      <c r="D1108" s="2" t="s">
        <v>4836</v>
      </c>
      <c r="E1108" t="str">
        <f>IMAGE("https://www.cryptocoinsnews.com/wp-content/uploads/2015/03/womensday.jpg",1)</f>
        <v/>
      </c>
      <c r="F1108" s="1" t="s">
        <v>4</v>
      </c>
      <c r="G1108" s="2" t="s">
        <v>4837</v>
      </c>
    </row>
    <row r="1109">
      <c r="A1109" s="1" t="s">
        <v>4838</v>
      </c>
      <c r="B1109" s="1" t="s">
        <v>4839</v>
      </c>
      <c r="C1109" s="1" t="s">
        <v>4840</v>
      </c>
      <c r="D1109" s="1" t="s">
        <v>4841</v>
      </c>
      <c r="E1109" t="str">
        <f>IMAGE("http://ifttt.com/images/no_image_card.png",1)</f>
        <v/>
      </c>
      <c r="F1109" s="1" t="s">
        <v>4</v>
      </c>
      <c r="G1109" s="2" t="s">
        <v>4842</v>
      </c>
    </row>
    <row r="1110">
      <c r="A1110" s="1" t="s">
        <v>4843</v>
      </c>
      <c r="B1110" s="1" t="s">
        <v>934</v>
      </c>
      <c r="C1110" s="1" t="s">
        <v>4844</v>
      </c>
      <c r="D1110" s="2" t="s">
        <v>4845</v>
      </c>
      <c r="E1110" t="str">
        <f>IMAGE("http://i.telegraph.co.uk/multimedia/archive/02691/ross-ulbricht_2691143k.jpg",1)</f>
        <v/>
      </c>
      <c r="F1110" s="1" t="s">
        <v>4</v>
      </c>
      <c r="G1110" s="2" t="s">
        <v>4846</v>
      </c>
    </row>
    <row r="1111">
      <c r="A1111" s="1" t="s">
        <v>4847</v>
      </c>
      <c r="B1111" s="1" t="s">
        <v>1261</v>
      </c>
      <c r="C1111" s="1" t="s">
        <v>4848</v>
      </c>
      <c r="D1111" s="1" t="s">
        <v>4849</v>
      </c>
      <c r="E1111" t="str">
        <f>IMAGE("http://ifttt.com/images/no_image_card.png",1)</f>
        <v/>
      </c>
      <c r="F1111" s="1" t="s">
        <v>4</v>
      </c>
      <c r="G1111" s="2" t="s">
        <v>4850</v>
      </c>
    </row>
    <row r="1112">
      <c r="A1112" s="1" t="s">
        <v>4851</v>
      </c>
      <c r="B1112" s="1" t="s">
        <v>208</v>
      </c>
      <c r="C1112" s="1" t="s">
        <v>4852</v>
      </c>
      <c r="D1112" s="2" t="s">
        <v>4853</v>
      </c>
      <c r="E1112" t="str">
        <f>IMAGE("http://cointelegraph.com/images/787_aHR0cDovL2NvaW50ZWxlZ3JhcGguY29tL3N0b3JhZ2UvdXBsb2Fkcy92aWV3LzAwMWZiNDRlM2NmZmY0NTI4N2ViZmE4NDNiNTY2MzFhLnBuZw==.jpg",1)</f>
        <v/>
      </c>
      <c r="F1112" s="1" t="s">
        <v>4</v>
      </c>
      <c r="G1112" s="2" t="s">
        <v>4854</v>
      </c>
    </row>
    <row r="1113">
      <c r="A1113" s="1" t="s">
        <v>4855</v>
      </c>
      <c r="B1113" s="1" t="s">
        <v>4856</v>
      </c>
      <c r="C1113" s="1" t="s">
        <v>4857</v>
      </c>
      <c r="D1113" s="1" t="s">
        <v>4858</v>
      </c>
      <c r="E1113" t="str">
        <f>IMAGE("http://ifttt.com/images/no_image_card.png",1)</f>
        <v/>
      </c>
      <c r="F1113" s="1" t="s">
        <v>4</v>
      </c>
      <c r="G1113" s="2" t="s">
        <v>4859</v>
      </c>
    </row>
    <row r="1114">
      <c r="A1114" s="1" t="s">
        <v>4860</v>
      </c>
      <c r="B1114" s="1" t="s">
        <v>4206</v>
      </c>
      <c r="C1114" s="1" t="s">
        <v>4861</v>
      </c>
      <c r="D1114" s="2" t="s">
        <v>4862</v>
      </c>
      <c r="E1114" t="str">
        <f>IMAGE("http://cointelegraph.com/images/787_aHR0cDovL2NvaW50ZWxlZ3JhcGguaXQvc3RvcmFnZS91cGxvYWRzL3ZpZXcvYTVlZjFiNTE2MjQ2Mjk0NjdiNTk1ODgzOGYzZjAyYTIuanBn.jpg",1)</f>
        <v/>
      </c>
      <c r="F1114" s="1" t="s">
        <v>4</v>
      </c>
      <c r="G1114" s="2" t="s">
        <v>4863</v>
      </c>
    </row>
    <row r="1115">
      <c r="A1115" s="1" t="s">
        <v>4864</v>
      </c>
      <c r="B1115" s="1" t="s">
        <v>4092</v>
      </c>
      <c r="C1115" s="1" t="s">
        <v>4865</v>
      </c>
      <c r="D1115" s="2" t="s">
        <v>4866</v>
      </c>
      <c r="E1115" t="str">
        <f>IMAGE("http://cointelegraph.com/images/787_aHR0cDovL2NvaW50ZWxlZ3JhcGgudWsvc3RvcmFnZS91cGxvYWRzL3ZpZXcvMWEwMDI1MDMwNzViODNlOTkxNDYwNjU1YmY5YzEyYmYuanBn.jpg",1)</f>
        <v/>
      </c>
      <c r="F1115" s="1" t="s">
        <v>4</v>
      </c>
      <c r="G1115" s="2" t="s">
        <v>4867</v>
      </c>
    </row>
    <row r="1116">
      <c r="A1116" s="1" t="s">
        <v>4868</v>
      </c>
      <c r="B1116" s="1" t="s">
        <v>4869</v>
      </c>
      <c r="C1116" s="1" t="s">
        <v>4870</v>
      </c>
      <c r="D1116" s="1" t="s">
        <v>4871</v>
      </c>
      <c r="E1116" t="str">
        <f>IMAGE("http://ifttt.com/images/no_image_card.png",1)</f>
        <v/>
      </c>
      <c r="F1116" s="1" t="s">
        <v>4</v>
      </c>
      <c r="G1116" s="2" t="s">
        <v>4872</v>
      </c>
    </row>
    <row r="1117">
      <c r="A1117" s="1" t="s">
        <v>4873</v>
      </c>
      <c r="B1117" s="1" t="s">
        <v>1341</v>
      </c>
      <c r="C1117" s="1" t="s">
        <v>4874</v>
      </c>
      <c r="D1117" s="2" t="s">
        <v>4875</v>
      </c>
      <c r="E1117" t="str">
        <f>IMAGE("https://www.cryptocoinsnews.com/wp-content/uploads/2015/03/messages.jpg",1)</f>
        <v/>
      </c>
      <c r="F1117" s="1" t="s">
        <v>4</v>
      </c>
      <c r="G1117" s="2" t="s">
        <v>4876</v>
      </c>
    </row>
    <row r="1118">
      <c r="A1118" s="1" t="s">
        <v>4877</v>
      </c>
      <c r="B1118" s="1" t="s">
        <v>2527</v>
      </c>
      <c r="C1118" s="1" t="s">
        <v>4878</v>
      </c>
      <c r="D1118" s="2" t="s">
        <v>4879</v>
      </c>
      <c r="E1118" t="str">
        <f>IMAGE("https://i.ytimg.com/vi/O305BmU1VgQ/maxresdefault.jpg",1)</f>
        <v/>
      </c>
      <c r="F1118" s="1" t="s">
        <v>4</v>
      </c>
      <c r="G1118" s="2" t="s">
        <v>4880</v>
      </c>
    </row>
    <row r="1119">
      <c r="A1119" s="1" t="s">
        <v>4881</v>
      </c>
      <c r="B1119" s="1" t="s">
        <v>4882</v>
      </c>
      <c r="C1119" s="1" t="s">
        <v>4883</v>
      </c>
      <c r="D1119" s="1" t="s">
        <v>4884</v>
      </c>
      <c r="E1119" t="str">
        <f>IMAGE("http://ifttt.com/images/no_image_card.png",1)</f>
        <v/>
      </c>
      <c r="F1119" s="1" t="s">
        <v>4</v>
      </c>
      <c r="G1119" s="2" t="s">
        <v>4885</v>
      </c>
    </row>
    <row r="1120">
      <c r="A1120" s="1" t="s">
        <v>4886</v>
      </c>
      <c r="B1120" s="1" t="s">
        <v>3872</v>
      </c>
      <c r="C1120" s="1" t="s">
        <v>4887</v>
      </c>
      <c r="D1120" s="2" t="s">
        <v>4888</v>
      </c>
      <c r="E1120" t="str">
        <f>IMAGE("http://media.coindesk.com/2015/03/shutterstock_221208910.jpg",1)</f>
        <v/>
      </c>
      <c r="F1120" s="1" t="s">
        <v>4</v>
      </c>
      <c r="G1120" s="2" t="s">
        <v>4889</v>
      </c>
    </row>
    <row r="1121">
      <c r="A1121" s="1" t="s">
        <v>4890</v>
      </c>
      <c r="B1121" s="1" t="s">
        <v>4891</v>
      </c>
      <c r="C1121" s="1" t="s">
        <v>4892</v>
      </c>
      <c r="D1121" s="2" t="s">
        <v>4893</v>
      </c>
      <c r="E1121" t="str">
        <f>IMAGE("https://www.kraken.com/img/kraken_preview.jpg",1)</f>
        <v/>
      </c>
      <c r="F1121" s="1" t="s">
        <v>4</v>
      </c>
      <c r="G1121" s="2" t="s">
        <v>4894</v>
      </c>
    </row>
    <row r="1122">
      <c r="A1122" s="1" t="s">
        <v>4895</v>
      </c>
      <c r="B1122" s="1" t="s">
        <v>4896</v>
      </c>
      <c r="C1122" s="1" t="s">
        <v>4897</v>
      </c>
      <c r="D1122" s="1" t="s">
        <v>4898</v>
      </c>
      <c r="E1122" t="str">
        <f>IMAGE("http://ifttt.com/images/no_image_card.png",1)</f>
        <v/>
      </c>
      <c r="F1122" s="1" t="s">
        <v>4</v>
      </c>
      <c r="G1122" s="2" t="s">
        <v>4899</v>
      </c>
    </row>
    <row r="1123">
      <c r="A1123" s="1" t="s">
        <v>4900</v>
      </c>
      <c r="B1123" s="1" t="s">
        <v>4901</v>
      </c>
      <c r="C1123" s="1" t="s">
        <v>4902</v>
      </c>
      <c r="D1123" s="2" t="s">
        <v>4903</v>
      </c>
      <c r="E1123" t="str">
        <f>IMAGE("https://s0.wp.com/i/blank.jpg",1)</f>
        <v/>
      </c>
      <c r="F1123" s="1" t="s">
        <v>4</v>
      </c>
      <c r="G1123" s="2" t="s">
        <v>4904</v>
      </c>
    </row>
    <row r="1124">
      <c r="A1124" s="1" t="s">
        <v>4905</v>
      </c>
      <c r="B1124" s="1" t="s">
        <v>4906</v>
      </c>
      <c r="C1124" s="1" t="s">
        <v>4907</v>
      </c>
      <c r="D1124" s="2" t="s">
        <v>4908</v>
      </c>
      <c r="E1124" t="str">
        <f>IMAGE("https://i.ytimg.com/vd?id=o-ZDnwzse_4&amp;amp;ats=2429000&amp;amp;w=960&amp;amp;h=720&amp;amp;sigh=kf0nTW1Q8-UgshHZWRY84OmsEhU",1)</f>
        <v/>
      </c>
      <c r="F1124" s="1" t="s">
        <v>4</v>
      </c>
      <c r="G1124" s="2" t="s">
        <v>4909</v>
      </c>
    </row>
    <row r="1125">
      <c r="A1125" s="1" t="s">
        <v>4910</v>
      </c>
      <c r="B1125" s="1" t="s">
        <v>4911</v>
      </c>
      <c r="C1125" s="2" t="s">
        <v>4912</v>
      </c>
      <c r="D1125" s="2" t="s">
        <v>4912</v>
      </c>
      <c r="E1125" t="str">
        <f>IMAGE("http://www.coinspeaker.com/wp-content/uploads/2015/03/utah-passes-bitcoin-bill-7387-01.jpg",1)</f>
        <v/>
      </c>
      <c r="F1125" s="1" t="s">
        <v>4</v>
      </c>
      <c r="G1125" s="2" t="s">
        <v>4913</v>
      </c>
    </row>
    <row r="1126">
      <c r="A1126" s="1" t="s">
        <v>4914</v>
      </c>
      <c r="B1126" s="1" t="s">
        <v>4915</v>
      </c>
      <c r="C1126" s="1" t="s">
        <v>4916</v>
      </c>
      <c r="D1126" s="1" t="s">
        <v>4917</v>
      </c>
      <c r="E1126" t="str">
        <f>IMAGE("http://ifttt.com/images/no_image_card.png",1)</f>
        <v/>
      </c>
      <c r="F1126" s="1" t="s">
        <v>4</v>
      </c>
      <c r="G1126" s="2" t="s">
        <v>4918</v>
      </c>
    </row>
    <row r="1127">
      <c r="A1127" s="1" t="s">
        <v>4919</v>
      </c>
      <c r="B1127" s="1" t="s">
        <v>4920</v>
      </c>
      <c r="C1127" s="1" t="s">
        <v>4921</v>
      </c>
      <c r="D1127" s="2" t="s">
        <v>4922</v>
      </c>
      <c r="E1127" t="str">
        <f>IMAGE("http://img.washingtonpost.com/pb/resources/img/twp-2048x1024.jpg",1)</f>
        <v/>
      </c>
      <c r="F1127" s="1" t="s">
        <v>4</v>
      </c>
      <c r="G1127" s="2" t="s">
        <v>4923</v>
      </c>
    </row>
    <row r="1128">
      <c r="A1128" s="1" t="s">
        <v>4924</v>
      </c>
      <c r="B1128" s="1" t="s">
        <v>4925</v>
      </c>
      <c r="C1128" s="1" t="s">
        <v>4926</v>
      </c>
      <c r="D1128" s="1" t="s">
        <v>4927</v>
      </c>
      <c r="E1128" t="str">
        <f t="shared" ref="E1128:E1131" si="133">IMAGE("http://ifttt.com/images/no_image_card.png",1)</f>
        <v/>
      </c>
      <c r="F1128" s="1" t="s">
        <v>4</v>
      </c>
      <c r="G1128" s="2" t="s">
        <v>4928</v>
      </c>
    </row>
    <row r="1129">
      <c r="A1129" s="1" t="s">
        <v>4929</v>
      </c>
      <c r="B1129" s="1" t="s">
        <v>4930</v>
      </c>
      <c r="C1129" s="1" t="s">
        <v>4931</v>
      </c>
      <c r="D1129" s="2" t="s">
        <v>4932</v>
      </c>
      <c r="E1129" t="str">
        <f t="shared" si="133"/>
        <v/>
      </c>
      <c r="F1129" s="1" t="s">
        <v>4</v>
      </c>
      <c r="G1129" s="2" t="s">
        <v>4933</v>
      </c>
    </row>
    <row r="1130">
      <c r="A1130" s="1" t="s">
        <v>4934</v>
      </c>
      <c r="B1130" s="1" t="s">
        <v>4935</v>
      </c>
      <c r="C1130" s="1" t="s">
        <v>4936</v>
      </c>
      <c r="D1130" s="2" t="s">
        <v>4937</v>
      </c>
      <c r="E1130" t="str">
        <f t="shared" si="133"/>
        <v/>
      </c>
      <c r="F1130" s="1" t="s">
        <v>4</v>
      </c>
      <c r="G1130" s="2" t="s">
        <v>4938</v>
      </c>
    </row>
    <row r="1131">
      <c r="A1131" s="1" t="s">
        <v>4939</v>
      </c>
      <c r="B1131" s="1" t="s">
        <v>4940</v>
      </c>
      <c r="C1131" s="1" t="s">
        <v>4941</v>
      </c>
      <c r="D1131" s="2" t="s">
        <v>4942</v>
      </c>
      <c r="E1131" t="str">
        <f t="shared" si="133"/>
        <v/>
      </c>
      <c r="F1131" s="1" t="s">
        <v>4</v>
      </c>
      <c r="G1131" s="2" t="s">
        <v>4943</v>
      </c>
    </row>
    <row r="1132">
      <c r="A1132" s="1" t="s">
        <v>4944</v>
      </c>
      <c r="B1132" s="1" t="s">
        <v>4945</v>
      </c>
      <c r="C1132" s="1" t="s">
        <v>4946</v>
      </c>
      <c r="D1132" s="2" t="s">
        <v>4947</v>
      </c>
      <c r="E1132" t="str">
        <f>IMAGE("http://ww1.prweb.com/prfiles/2015/03/04/12563247/global_434897653.jpeg",1)</f>
        <v/>
      </c>
      <c r="F1132" s="1" t="s">
        <v>4</v>
      </c>
      <c r="G1132" s="2" t="s">
        <v>4948</v>
      </c>
    </row>
    <row r="1133">
      <c r="A1133" s="1" t="s">
        <v>4944</v>
      </c>
      <c r="B1133" s="1" t="s">
        <v>4949</v>
      </c>
      <c r="C1133" s="1" t="s">
        <v>4950</v>
      </c>
      <c r="D1133" s="2" t="s">
        <v>4951</v>
      </c>
      <c r="E1133" t="str">
        <f>IMAGE("https://en.bitcoin.it/w/skins/common/images/poweredby_mediawiki_88x31.png",1)</f>
        <v/>
      </c>
      <c r="F1133" s="1" t="s">
        <v>4</v>
      </c>
      <c r="G1133" s="2" t="s">
        <v>4952</v>
      </c>
    </row>
    <row r="1134">
      <c r="A1134" s="1" t="s">
        <v>4953</v>
      </c>
      <c r="B1134" s="1" t="s">
        <v>4954</v>
      </c>
      <c r="C1134" s="1" t="s">
        <v>4955</v>
      </c>
      <c r="D1134" s="1" t="s">
        <v>4956</v>
      </c>
      <c r="E1134" t="str">
        <f t="shared" ref="E1134:E1135" si="134">IMAGE("http://ifttt.com/images/no_image_card.png",1)</f>
        <v/>
      </c>
      <c r="F1134" s="1" t="s">
        <v>4</v>
      </c>
      <c r="G1134" s="2" t="s">
        <v>4957</v>
      </c>
    </row>
    <row r="1135">
      <c r="A1135" s="1" t="s">
        <v>4958</v>
      </c>
      <c r="B1135" s="1" t="s">
        <v>4959</v>
      </c>
      <c r="C1135" s="1" t="s">
        <v>4960</v>
      </c>
      <c r="D1135" s="1" t="s">
        <v>4961</v>
      </c>
      <c r="E1135" t="str">
        <f t="shared" si="134"/>
        <v/>
      </c>
      <c r="F1135" s="1" t="s">
        <v>4</v>
      </c>
      <c r="G1135" s="2" t="s">
        <v>4962</v>
      </c>
    </row>
    <row r="1136">
      <c r="A1136" s="1" t="s">
        <v>4963</v>
      </c>
      <c r="B1136" s="1" t="s">
        <v>3142</v>
      </c>
      <c r="C1136" s="1" t="s">
        <v>4964</v>
      </c>
      <c r="D1136" s="2" t="s">
        <v>4965</v>
      </c>
      <c r="E1136" t="str">
        <f>IMAGE("https://www.cryptocoinsnews.com/wp-content/uploads/2015/03/womensday.jpg",1)</f>
        <v/>
      </c>
      <c r="F1136" s="1" t="s">
        <v>4</v>
      </c>
      <c r="G1136" s="2" t="s">
        <v>4966</v>
      </c>
    </row>
    <row r="1137">
      <c r="A1137" s="1" t="s">
        <v>4967</v>
      </c>
      <c r="B1137" s="1" t="s">
        <v>470</v>
      </c>
      <c r="C1137" s="1" t="s">
        <v>4968</v>
      </c>
      <c r="D1137" s="1" t="s">
        <v>63</v>
      </c>
      <c r="E1137" t="str">
        <f t="shared" ref="E1137:E1141" si="135">IMAGE("http://ifttt.com/images/no_image_card.png",1)</f>
        <v/>
      </c>
      <c r="F1137" s="1" t="s">
        <v>4</v>
      </c>
      <c r="G1137" s="2" t="s">
        <v>4969</v>
      </c>
    </row>
    <row r="1138">
      <c r="A1138" s="1" t="s">
        <v>4970</v>
      </c>
      <c r="B1138" s="1" t="s">
        <v>4971</v>
      </c>
      <c r="C1138" s="1" t="s">
        <v>4972</v>
      </c>
      <c r="D1138" s="1" t="s">
        <v>4973</v>
      </c>
      <c r="E1138" t="str">
        <f t="shared" si="135"/>
        <v/>
      </c>
      <c r="F1138" s="1" t="s">
        <v>4</v>
      </c>
      <c r="G1138" s="2" t="s">
        <v>4974</v>
      </c>
    </row>
    <row r="1139">
      <c r="A1139" s="1" t="s">
        <v>4975</v>
      </c>
      <c r="B1139" s="1" t="s">
        <v>1944</v>
      </c>
      <c r="C1139" s="1" t="s">
        <v>4976</v>
      </c>
      <c r="D1139" s="1" t="s">
        <v>4977</v>
      </c>
      <c r="E1139" t="str">
        <f t="shared" si="135"/>
        <v/>
      </c>
      <c r="F1139" s="1" t="s">
        <v>4</v>
      </c>
      <c r="G1139" s="2" t="s">
        <v>4978</v>
      </c>
    </row>
    <row r="1140">
      <c r="A1140" s="1" t="s">
        <v>4979</v>
      </c>
      <c r="B1140" s="1" t="s">
        <v>4980</v>
      </c>
      <c r="C1140" s="1" t="s">
        <v>4981</v>
      </c>
      <c r="D1140" s="1" t="s">
        <v>4982</v>
      </c>
      <c r="E1140" t="str">
        <f t="shared" si="135"/>
        <v/>
      </c>
      <c r="F1140" s="1" t="s">
        <v>4</v>
      </c>
      <c r="G1140" s="2" t="s">
        <v>4983</v>
      </c>
    </row>
    <row r="1141">
      <c r="A1141" s="1" t="s">
        <v>4984</v>
      </c>
      <c r="B1141" s="1" t="s">
        <v>3393</v>
      </c>
      <c r="C1141" s="1" t="s">
        <v>4985</v>
      </c>
      <c r="D1141" s="1" t="s">
        <v>63</v>
      </c>
      <c r="E1141" t="str">
        <f t="shared" si="135"/>
        <v/>
      </c>
      <c r="F1141" s="1" t="s">
        <v>4</v>
      </c>
      <c r="G1141" s="2" t="s">
        <v>4986</v>
      </c>
    </row>
    <row r="1142">
      <c r="A1142" s="1" t="s">
        <v>4987</v>
      </c>
      <c r="B1142" s="1" t="s">
        <v>4988</v>
      </c>
      <c r="C1142" s="1" t="s">
        <v>4989</v>
      </c>
      <c r="D1142" s="2" t="s">
        <v>4990</v>
      </c>
      <c r="E1142" t="str">
        <f>IMAGE("http://bitcoin-betting-guide.com/wp-content/uploads/2015/03/Be-The-Change.jpg",1)</f>
        <v/>
      </c>
      <c r="F1142" s="1" t="s">
        <v>4</v>
      </c>
      <c r="G1142" s="2" t="s">
        <v>4991</v>
      </c>
    </row>
    <row r="1143">
      <c r="A1143" s="1" t="s">
        <v>4992</v>
      </c>
      <c r="B1143" s="1" t="s">
        <v>4993</v>
      </c>
      <c r="C1143" s="1" t="s">
        <v>4994</v>
      </c>
      <c r="D1143" s="2" t="s">
        <v>4995</v>
      </c>
      <c r="E1143" t="str">
        <f>IMAGE("http://www.freebanking.org/avatars/selgin.png",1)</f>
        <v/>
      </c>
      <c r="F1143" s="1" t="s">
        <v>4</v>
      </c>
      <c r="G1143" s="2" t="s">
        <v>4996</v>
      </c>
    </row>
    <row r="1144">
      <c r="A1144" s="1" t="s">
        <v>4997</v>
      </c>
      <c r="B1144" s="1" t="s">
        <v>4998</v>
      </c>
      <c r="C1144" s="1" t="s">
        <v>4999</v>
      </c>
      <c r="D1144" s="1" t="s">
        <v>5000</v>
      </c>
      <c r="E1144" t="str">
        <f>IMAGE("http://ifttt.com/images/no_image_card.png",1)</f>
        <v/>
      </c>
      <c r="F1144" s="1" t="s">
        <v>4</v>
      </c>
      <c r="G1144" s="2" t="s">
        <v>5001</v>
      </c>
    </row>
    <row r="1145">
      <c r="A1145" s="1" t="s">
        <v>5002</v>
      </c>
      <c r="B1145" s="1" t="s">
        <v>5003</v>
      </c>
      <c r="C1145" s="1" t="s">
        <v>5004</v>
      </c>
      <c r="D1145" s="2" t="s">
        <v>5005</v>
      </c>
      <c r="E1145" t="str">
        <f>IMAGE("http://i.imgur.com/Ezrg7fl.jpg",1)</f>
        <v/>
      </c>
      <c r="F1145" s="1" t="s">
        <v>4</v>
      </c>
      <c r="G1145" s="2" t="s">
        <v>5006</v>
      </c>
    </row>
    <row r="1146">
      <c r="A1146" s="1" t="s">
        <v>5007</v>
      </c>
      <c r="B1146" s="1" t="s">
        <v>5008</v>
      </c>
      <c r="C1146" s="1" t="s">
        <v>5009</v>
      </c>
      <c r="D1146" s="1" t="s">
        <v>5010</v>
      </c>
      <c r="E1146" t="str">
        <f t="shared" ref="E1146:E1151" si="136">IMAGE("http://ifttt.com/images/no_image_card.png",1)</f>
        <v/>
      </c>
      <c r="F1146" s="1" t="s">
        <v>4</v>
      </c>
      <c r="G1146" s="2" t="s">
        <v>5011</v>
      </c>
    </row>
    <row r="1147">
      <c r="A1147" s="1" t="s">
        <v>5012</v>
      </c>
      <c r="B1147" s="1" t="s">
        <v>4336</v>
      </c>
      <c r="C1147" s="1" t="s">
        <v>5013</v>
      </c>
      <c r="D1147" s="1" t="s">
        <v>5014</v>
      </c>
      <c r="E1147" t="str">
        <f t="shared" si="136"/>
        <v/>
      </c>
      <c r="F1147" s="1" t="s">
        <v>4</v>
      </c>
      <c r="G1147" s="2" t="s">
        <v>5015</v>
      </c>
    </row>
    <row r="1148">
      <c r="A1148" s="1" t="s">
        <v>5016</v>
      </c>
      <c r="B1148" s="1" t="s">
        <v>5017</v>
      </c>
      <c r="C1148" s="1" t="s">
        <v>5018</v>
      </c>
      <c r="D1148" s="1" t="s">
        <v>5019</v>
      </c>
      <c r="E1148" t="str">
        <f t="shared" si="136"/>
        <v/>
      </c>
      <c r="F1148" s="1" t="s">
        <v>4</v>
      </c>
      <c r="G1148" s="2" t="s">
        <v>5020</v>
      </c>
    </row>
    <row r="1149">
      <c r="A1149" s="1" t="s">
        <v>5021</v>
      </c>
      <c r="B1149" s="1" t="s">
        <v>5022</v>
      </c>
      <c r="C1149" s="1" t="s">
        <v>5023</v>
      </c>
      <c r="D1149" s="1" t="s">
        <v>5024</v>
      </c>
      <c r="E1149" t="str">
        <f t="shared" si="136"/>
        <v/>
      </c>
      <c r="F1149" s="1" t="s">
        <v>4</v>
      </c>
      <c r="G1149" s="2" t="s">
        <v>5025</v>
      </c>
    </row>
    <row r="1150">
      <c r="A1150" s="1" t="s">
        <v>5026</v>
      </c>
      <c r="B1150" s="1" t="s">
        <v>4935</v>
      </c>
      <c r="C1150" s="1" t="s">
        <v>4936</v>
      </c>
      <c r="D1150" s="2" t="s">
        <v>4937</v>
      </c>
      <c r="E1150" t="str">
        <f t="shared" si="136"/>
        <v/>
      </c>
      <c r="F1150" s="1" t="s">
        <v>4</v>
      </c>
      <c r="G1150" s="2" t="s">
        <v>5027</v>
      </c>
    </row>
    <row r="1151">
      <c r="A1151" s="1" t="s">
        <v>5028</v>
      </c>
      <c r="B1151" s="1" t="s">
        <v>249</v>
      </c>
      <c r="C1151" s="1" t="s">
        <v>5029</v>
      </c>
      <c r="D1151" s="1" t="s">
        <v>5030</v>
      </c>
      <c r="E1151" t="str">
        <f t="shared" si="136"/>
        <v/>
      </c>
      <c r="F1151" s="1" t="s">
        <v>4</v>
      </c>
      <c r="G1151" s="2" t="s">
        <v>5031</v>
      </c>
    </row>
    <row r="1152">
      <c r="A1152" s="1" t="s">
        <v>5032</v>
      </c>
      <c r="B1152" s="1" t="s">
        <v>783</v>
      </c>
      <c r="C1152" s="1" t="s">
        <v>5033</v>
      </c>
      <c r="D1152" s="2" t="s">
        <v>5034</v>
      </c>
      <c r="E1152" t="str">
        <f>IMAGE("http://cointelegraph.com/images/787_aHR0cDovL2NvaW50ZWxlZ3JhcGguY29tL3N0b3JhZ2UvdXBsb2Fkcy92aWV3LzllZTJlYTZhYmE2MjVhZGUwMDdmZmM5YWE5M2VmMzQ5LnBuZw==.jpg",1)</f>
        <v/>
      </c>
      <c r="F1152" s="1" t="s">
        <v>4</v>
      </c>
      <c r="G1152" s="2" t="s">
        <v>5035</v>
      </c>
    </row>
    <row r="1153">
      <c r="A1153" s="1" t="s">
        <v>5036</v>
      </c>
      <c r="B1153" s="1" t="s">
        <v>783</v>
      </c>
      <c r="C1153" s="1" t="s">
        <v>5037</v>
      </c>
      <c r="D1153" s="2" t="s">
        <v>5038</v>
      </c>
      <c r="E1153" t="str">
        <f>IMAGE("http://media.coindesk.com/2014/08/Aug-26-flickr-nicmcphee-miner.jpg",1)</f>
        <v/>
      </c>
      <c r="F1153" s="1" t="s">
        <v>4</v>
      </c>
      <c r="G1153" s="2" t="s">
        <v>5039</v>
      </c>
    </row>
    <row r="1154">
      <c r="A1154" s="1" t="s">
        <v>5040</v>
      </c>
      <c r="B1154" s="1" t="s">
        <v>3664</v>
      </c>
      <c r="C1154" s="1" t="s">
        <v>5041</v>
      </c>
      <c r="D1154" s="2" t="s">
        <v>5042</v>
      </c>
      <c r="E1154" t="str">
        <f>IMAGE("http://rmhcofalbany.org/htmlareapics/bitcoindonatebutton-none-z0-w125-h125.jpg",1)</f>
        <v/>
      </c>
      <c r="F1154" s="1" t="s">
        <v>4</v>
      </c>
      <c r="G1154" s="2" t="s">
        <v>5043</v>
      </c>
    </row>
    <row r="1155">
      <c r="A1155" s="1" t="s">
        <v>5044</v>
      </c>
      <c r="B1155" s="1" t="s">
        <v>5045</v>
      </c>
      <c r="C1155" s="1" t="s">
        <v>5046</v>
      </c>
      <c r="D1155" s="2" t="s">
        <v>5047</v>
      </c>
      <c r="E1155" t="str">
        <f>IMAGE("http://www.coinbuzz.com/wp-content/uploads/2015/03/mercury-exchange.jpg",1)</f>
        <v/>
      </c>
      <c r="F1155" s="1" t="s">
        <v>4</v>
      </c>
      <c r="G1155" s="2" t="s">
        <v>5048</v>
      </c>
    </row>
    <row r="1156">
      <c r="A1156" s="1" t="s">
        <v>5049</v>
      </c>
      <c r="B1156" s="1" t="s">
        <v>783</v>
      </c>
      <c r="C1156" s="1" t="s">
        <v>5050</v>
      </c>
      <c r="D1156" s="2" t="s">
        <v>5051</v>
      </c>
      <c r="E1156" t="str">
        <f>IMAGE("http://cointelegraph.com/images/787_aHR0cDovL2NvaW50ZWxlZ3JhcGguY29tL3N0b3JhZ2UvdXBsb2Fkcy92aWV3LzRkNGI2ZmRiODdjZjgzOWZhNDA1MTA1YjNiOTYwYjljLnBuZw==.jpg",1)</f>
        <v/>
      </c>
      <c r="F1156" s="1" t="s">
        <v>4</v>
      </c>
      <c r="G1156" s="2" t="s">
        <v>5052</v>
      </c>
    </row>
    <row r="1157">
      <c r="A1157" s="1" t="s">
        <v>5053</v>
      </c>
      <c r="B1157" s="1" t="s">
        <v>5054</v>
      </c>
      <c r="C1157" s="1" t="s">
        <v>5055</v>
      </c>
      <c r="D1157" s="2" t="s">
        <v>5056</v>
      </c>
      <c r="E1157" t="str">
        <f>IMAGE("https://fbcdn-profile-a.akamaihd.net/hprofile-ak-xpf1/v/t1.0-1/p32x32/1502503_10151899863827807_1499864483_n.png?oh=55b55597c9ffbd79d86d9c2f42311a48&amp;oe=557F1DAC&amp;__gda__=1433881222_973af5882f77e2433780f9677ba55b91",1)</f>
        <v/>
      </c>
      <c r="F1157" s="1" t="s">
        <v>4</v>
      </c>
      <c r="G1157" s="2" t="s">
        <v>5057</v>
      </c>
    </row>
    <row r="1158">
      <c r="A1158" s="1" t="s">
        <v>5058</v>
      </c>
      <c r="B1158" s="1" t="s">
        <v>3362</v>
      </c>
      <c r="C1158" s="1" t="s">
        <v>5059</v>
      </c>
      <c r="D1158" s="2" t="s">
        <v>5060</v>
      </c>
      <c r="E1158" t="str">
        <f>IMAGE("https://i.ytimg.com/vi/MzGOAQJ6_9o/maxresdefault.jpg",1)</f>
        <v/>
      </c>
      <c r="F1158" s="1" t="s">
        <v>4</v>
      </c>
      <c r="G1158" s="2" t="s">
        <v>5061</v>
      </c>
    </row>
    <row r="1159">
      <c r="A1159" s="1" t="s">
        <v>5062</v>
      </c>
      <c r="B1159" s="1" t="s">
        <v>5063</v>
      </c>
      <c r="C1159" s="1" t="s">
        <v>5064</v>
      </c>
      <c r="D1159" s="2" t="s">
        <v>5065</v>
      </c>
      <c r="E1159" t="str">
        <f>IMAGE("http://blog.coin.co/wp-content/uploads/2015/03/billpay1.png",1)</f>
        <v/>
      </c>
      <c r="F1159" s="1" t="s">
        <v>4</v>
      </c>
      <c r="G1159" s="2" t="s">
        <v>5066</v>
      </c>
    </row>
    <row r="1160">
      <c r="A1160" s="1" t="s">
        <v>5067</v>
      </c>
      <c r="B1160" s="1" t="s">
        <v>1584</v>
      </c>
      <c r="C1160" s="1" t="s">
        <v>5068</v>
      </c>
      <c r="D1160" s="2" t="s">
        <v>5069</v>
      </c>
      <c r="E1160" t="str">
        <f>IMAGE("https://i.ytimg.com/vd?id=tKQ214Ghdhw&amp;amp;ats=57000&amp;amp;w=960&amp;amp;h=720&amp;amp;sigh=rIkUwoV_VK0FizyDqgxo3DvcsDc",1)</f>
        <v/>
      </c>
      <c r="F1160" s="1" t="s">
        <v>4</v>
      </c>
      <c r="G1160" s="2" t="s">
        <v>5070</v>
      </c>
    </row>
    <row r="1161">
      <c r="A1161" s="1" t="s">
        <v>5071</v>
      </c>
      <c r="B1161" s="1" t="s">
        <v>1584</v>
      </c>
      <c r="C1161" s="1" t="s">
        <v>5072</v>
      </c>
      <c r="D1161" s="2" t="s">
        <v>5073</v>
      </c>
      <c r="E1161" t="str">
        <f>IMAGE("http://photos4.meetupstatic.com/photos/event/4/4/f/5/highres_434897653.jpeg",1)</f>
        <v/>
      </c>
      <c r="F1161" s="1" t="s">
        <v>4</v>
      </c>
      <c r="G1161" s="2" t="s">
        <v>5074</v>
      </c>
    </row>
    <row r="1162">
      <c r="A1162" s="1" t="s">
        <v>5075</v>
      </c>
      <c r="B1162" s="1" t="s">
        <v>5076</v>
      </c>
      <c r="C1162" s="1" t="s">
        <v>5077</v>
      </c>
      <c r="D1162" s="1" t="s">
        <v>5078</v>
      </c>
      <c r="E1162" t="str">
        <f>IMAGE("http://ifttt.com/images/no_image_card.png",1)</f>
        <v/>
      </c>
      <c r="F1162" s="1" t="s">
        <v>4</v>
      </c>
      <c r="G1162" s="2" t="s">
        <v>5079</v>
      </c>
    </row>
    <row r="1163">
      <c r="A1163" s="1" t="s">
        <v>5080</v>
      </c>
      <c r="B1163" s="1" t="s">
        <v>1493</v>
      </c>
      <c r="C1163" s="1" t="s">
        <v>5081</v>
      </c>
      <c r="D1163" s="2" t="s">
        <v>5082</v>
      </c>
      <c r="E1163" t="str">
        <f>IMAGE("http://blog.bitpay.com/img/bitpay-blog.png",1)</f>
        <v/>
      </c>
      <c r="F1163" s="1" t="s">
        <v>4</v>
      </c>
      <c r="G1163" s="2" t="s">
        <v>5083</v>
      </c>
    </row>
    <row r="1164">
      <c r="A1164" s="1" t="s">
        <v>5084</v>
      </c>
      <c r="B1164" s="1" t="s">
        <v>1038</v>
      </c>
      <c r="C1164" s="1" t="s">
        <v>5085</v>
      </c>
      <c r="D1164" s="1" t="s">
        <v>5086</v>
      </c>
      <c r="E1164" t="str">
        <f>IMAGE("http://ifttt.com/images/no_image_card.png",1)</f>
        <v/>
      </c>
      <c r="F1164" s="1" t="s">
        <v>4</v>
      </c>
      <c r="G1164" s="2" t="s">
        <v>5087</v>
      </c>
    </row>
    <row r="1165">
      <c r="A1165" s="1" t="s">
        <v>5088</v>
      </c>
      <c r="B1165" s="1" t="s">
        <v>447</v>
      </c>
      <c r="C1165" s="1" t="s">
        <v>5089</v>
      </c>
      <c r="D1165" s="2" t="s">
        <v>5090</v>
      </c>
      <c r="E1165" t="str">
        <f>IMAGE("http://bitcoinist.net/wp-content/uploads/2015/03/virtex.com_.png",1)</f>
        <v/>
      </c>
      <c r="F1165" s="1" t="s">
        <v>4</v>
      </c>
      <c r="G1165" s="2" t="s">
        <v>5091</v>
      </c>
    </row>
    <row r="1166">
      <c r="A1166" s="1" t="s">
        <v>5092</v>
      </c>
      <c r="B1166" s="1" t="s">
        <v>5093</v>
      </c>
      <c r="C1166" s="1" t="s">
        <v>5094</v>
      </c>
      <c r="D1166" s="1" t="s">
        <v>5095</v>
      </c>
      <c r="E1166" t="str">
        <f t="shared" ref="E1166:E1171" si="137">IMAGE("http://ifttt.com/images/no_image_card.png",1)</f>
        <v/>
      </c>
      <c r="F1166" s="1" t="s">
        <v>4</v>
      </c>
      <c r="G1166" s="2" t="s">
        <v>5096</v>
      </c>
    </row>
    <row r="1167">
      <c r="A1167" s="1" t="s">
        <v>5097</v>
      </c>
      <c r="B1167" s="1" t="s">
        <v>2231</v>
      </c>
      <c r="C1167" s="1" t="s">
        <v>5098</v>
      </c>
      <c r="D1167" s="2" t="s">
        <v>5099</v>
      </c>
      <c r="E1167" t="str">
        <f t="shared" si="137"/>
        <v/>
      </c>
      <c r="F1167" s="1" t="s">
        <v>4</v>
      </c>
      <c r="G1167" s="2" t="s">
        <v>5100</v>
      </c>
    </row>
    <row r="1168">
      <c r="A1168" s="1" t="s">
        <v>5101</v>
      </c>
      <c r="B1168" s="1" t="s">
        <v>4515</v>
      </c>
      <c r="C1168" s="1" t="s">
        <v>5102</v>
      </c>
      <c r="D1168" s="1" t="s">
        <v>5103</v>
      </c>
      <c r="E1168" t="str">
        <f t="shared" si="137"/>
        <v/>
      </c>
      <c r="F1168" s="1" t="s">
        <v>4</v>
      </c>
      <c r="G1168" s="2" t="s">
        <v>5104</v>
      </c>
    </row>
    <row r="1169">
      <c r="A1169" s="1" t="s">
        <v>5105</v>
      </c>
      <c r="B1169" s="1" t="s">
        <v>5106</v>
      </c>
      <c r="C1169" s="1" t="s">
        <v>5107</v>
      </c>
      <c r="D1169" s="1" t="s">
        <v>5108</v>
      </c>
      <c r="E1169" t="str">
        <f t="shared" si="137"/>
        <v/>
      </c>
      <c r="F1169" s="1" t="s">
        <v>4</v>
      </c>
      <c r="G1169" s="2" t="s">
        <v>5109</v>
      </c>
    </row>
    <row r="1170">
      <c r="A1170" s="1" t="s">
        <v>5110</v>
      </c>
      <c r="B1170" s="1" t="s">
        <v>5111</v>
      </c>
      <c r="C1170" s="1" t="s">
        <v>5112</v>
      </c>
      <c r="D1170" s="1" t="s">
        <v>5113</v>
      </c>
      <c r="E1170" t="str">
        <f t="shared" si="137"/>
        <v/>
      </c>
      <c r="F1170" s="1" t="s">
        <v>4</v>
      </c>
      <c r="G1170" s="2" t="s">
        <v>5114</v>
      </c>
    </row>
    <row r="1171">
      <c r="A1171" s="1" t="s">
        <v>5115</v>
      </c>
      <c r="B1171" s="1" t="s">
        <v>2231</v>
      </c>
      <c r="C1171" s="1" t="s">
        <v>5116</v>
      </c>
      <c r="D1171" s="1" t="s">
        <v>5117</v>
      </c>
      <c r="E1171" t="str">
        <f t="shared" si="137"/>
        <v/>
      </c>
      <c r="F1171" s="1" t="s">
        <v>4</v>
      </c>
      <c r="G1171" s="2" t="s">
        <v>5118</v>
      </c>
    </row>
    <row r="1172">
      <c r="A1172" s="1" t="s">
        <v>5119</v>
      </c>
      <c r="B1172" s="1" t="s">
        <v>254</v>
      </c>
      <c r="C1172" s="1" t="s">
        <v>5120</v>
      </c>
      <c r="D1172" s="2" t="s">
        <v>5121</v>
      </c>
      <c r="E1172" t="str">
        <f>IMAGE("https://i.ytimg.com/vi/KYFhcBEzxGQ/maxresdefault.jpg",1)</f>
        <v/>
      </c>
      <c r="F1172" s="1" t="s">
        <v>4</v>
      </c>
      <c r="G1172" s="2" t="s">
        <v>5122</v>
      </c>
    </row>
    <row r="1173">
      <c r="A1173" s="1" t="s">
        <v>5123</v>
      </c>
      <c r="B1173" s="1" t="s">
        <v>5124</v>
      </c>
      <c r="C1173" s="1" t="s">
        <v>5125</v>
      </c>
      <c r="D1173" s="2" t="s">
        <v>5126</v>
      </c>
      <c r="E1173" t="str">
        <f t="shared" ref="E1173:E1174" si="138">IMAGE("http://ifttt.com/images/no_image_card.png",1)</f>
        <v/>
      </c>
      <c r="F1173" s="1" t="s">
        <v>4</v>
      </c>
      <c r="G1173" s="2" t="s">
        <v>5127</v>
      </c>
    </row>
    <row r="1174">
      <c r="A1174" s="1" t="s">
        <v>5128</v>
      </c>
      <c r="B1174" s="1" t="s">
        <v>5129</v>
      </c>
      <c r="C1174" s="1" t="s">
        <v>5130</v>
      </c>
      <c r="D1174" s="1" t="s">
        <v>5131</v>
      </c>
      <c r="E1174" t="str">
        <f t="shared" si="138"/>
        <v/>
      </c>
      <c r="F1174" s="1" t="s">
        <v>4</v>
      </c>
      <c r="G1174" s="2" t="s">
        <v>5132</v>
      </c>
    </row>
    <row r="1175">
      <c r="A1175" s="1" t="s">
        <v>5133</v>
      </c>
      <c r="B1175" s="1" t="s">
        <v>5134</v>
      </c>
      <c r="C1175" s="1" t="s">
        <v>5135</v>
      </c>
      <c r="D1175" s="2" t="s">
        <v>5136</v>
      </c>
      <c r="E1175" t="str">
        <f>IMAGE("http://www.eluniversal.com.mx//img/2015/03/Car/aa8945a55343365a9d768d2173e4ffc1-th.jpg",1)</f>
        <v/>
      </c>
      <c r="F1175" s="1" t="s">
        <v>4</v>
      </c>
      <c r="G1175" s="2" t="s">
        <v>5137</v>
      </c>
    </row>
    <row r="1176">
      <c r="A1176" s="1" t="s">
        <v>5138</v>
      </c>
      <c r="B1176" s="1" t="s">
        <v>5139</v>
      </c>
      <c r="C1176" s="1" t="s">
        <v>5140</v>
      </c>
      <c r="D1176" s="1" t="s">
        <v>5141</v>
      </c>
      <c r="E1176" t="str">
        <f>IMAGE("http://ifttt.com/images/no_image_card.png",1)</f>
        <v/>
      </c>
      <c r="F1176" s="1" t="s">
        <v>4</v>
      </c>
      <c r="G1176" s="2" t="s">
        <v>5142</v>
      </c>
    </row>
    <row r="1177">
      <c r="A1177" s="1" t="s">
        <v>5143</v>
      </c>
      <c r="B1177" s="1" t="s">
        <v>5144</v>
      </c>
      <c r="C1177" s="1" t="s">
        <v>5145</v>
      </c>
      <c r="D1177" s="2" t="s">
        <v>5146</v>
      </c>
      <c r="E1177" t="str">
        <f>IMAGE("http://s3.reutersmedia.net/resources/r/?m=02&amp;amp;d=20150305&amp;amp;t=2&amp;amp;i=1029859663&amp;amp;w=130&amp;amp;fh=&amp;amp;fw=&amp;amp;ll=&amp;amp;pl=&amp;amp;r=LYNXMPEB240R5",1)</f>
        <v/>
      </c>
      <c r="F1177" s="1" t="s">
        <v>4</v>
      </c>
      <c r="G1177" s="2" t="s">
        <v>5147</v>
      </c>
    </row>
    <row r="1178">
      <c r="A1178" s="1" t="s">
        <v>5084</v>
      </c>
      <c r="B1178" s="1" t="s">
        <v>5148</v>
      </c>
      <c r="C1178" s="1" t="s">
        <v>5149</v>
      </c>
      <c r="D1178" s="1" t="s">
        <v>5150</v>
      </c>
      <c r="E1178" t="str">
        <f t="shared" ref="E1178:E1181" si="139">IMAGE("http://ifttt.com/images/no_image_card.png",1)</f>
        <v/>
      </c>
      <c r="F1178" s="1" t="s">
        <v>4</v>
      </c>
      <c r="G1178" s="2" t="s">
        <v>5151</v>
      </c>
    </row>
    <row r="1179">
      <c r="A1179" s="1" t="s">
        <v>5084</v>
      </c>
      <c r="B1179" s="1" t="s">
        <v>1038</v>
      </c>
      <c r="C1179" s="1" t="s">
        <v>5085</v>
      </c>
      <c r="D1179" s="1" t="s">
        <v>5152</v>
      </c>
      <c r="E1179" t="str">
        <f t="shared" si="139"/>
        <v/>
      </c>
      <c r="F1179" s="1" t="s">
        <v>4</v>
      </c>
      <c r="G1179" s="2" t="s">
        <v>5087</v>
      </c>
    </row>
    <row r="1180">
      <c r="A1180" s="1" t="s">
        <v>5153</v>
      </c>
      <c r="B1180" s="1" t="s">
        <v>5154</v>
      </c>
      <c r="C1180" s="1" t="s">
        <v>5155</v>
      </c>
      <c r="D1180" s="1" t="s">
        <v>5156</v>
      </c>
      <c r="E1180" t="str">
        <f t="shared" si="139"/>
        <v/>
      </c>
      <c r="F1180" s="1" t="s">
        <v>4</v>
      </c>
      <c r="G1180" s="2" t="s">
        <v>5157</v>
      </c>
    </row>
    <row r="1181">
      <c r="A1181" s="1" t="s">
        <v>5158</v>
      </c>
      <c r="B1181" s="1" t="s">
        <v>2118</v>
      </c>
      <c r="C1181" s="1" t="s">
        <v>5159</v>
      </c>
      <c r="D1181" s="1" t="s">
        <v>5160</v>
      </c>
      <c r="E1181" t="str">
        <f t="shared" si="139"/>
        <v/>
      </c>
      <c r="F1181" s="1" t="s">
        <v>4</v>
      </c>
      <c r="G1181" s="2" t="s">
        <v>5161</v>
      </c>
    </row>
    <row r="1182">
      <c r="A1182" s="1" t="s">
        <v>5162</v>
      </c>
      <c r="B1182" s="1" t="s">
        <v>12</v>
      </c>
      <c r="C1182" s="1" t="s">
        <v>5163</v>
      </c>
      <c r="D1182" s="2" t="s">
        <v>5164</v>
      </c>
      <c r="E1182" t="str">
        <f>IMAGE("http://cdn03.androidauthority.net/wp-content/uploads/2015/03/Softcard.png",1)</f>
        <v/>
      </c>
      <c r="F1182" s="1" t="s">
        <v>4</v>
      </c>
      <c r="G1182" s="2" t="s">
        <v>5165</v>
      </c>
    </row>
    <row r="1183">
      <c r="A1183" s="1" t="s">
        <v>5166</v>
      </c>
      <c r="B1183" s="1" t="s">
        <v>1493</v>
      </c>
      <c r="C1183" s="1" t="s">
        <v>5167</v>
      </c>
      <c r="D1183" s="1" t="s">
        <v>5168</v>
      </c>
      <c r="E1183" t="str">
        <f>IMAGE("http://ifttt.com/images/no_image_card.png",1)</f>
        <v/>
      </c>
      <c r="F1183" s="1" t="s">
        <v>4</v>
      </c>
      <c r="G1183" s="2" t="s">
        <v>5169</v>
      </c>
    </row>
    <row r="1184">
      <c r="A1184" s="1" t="s">
        <v>5166</v>
      </c>
      <c r="B1184" s="1" t="s">
        <v>2485</v>
      </c>
      <c r="C1184" s="1" t="s">
        <v>5170</v>
      </c>
      <c r="D1184" s="2" t="s">
        <v>5171</v>
      </c>
      <c r="E1184" t="str">
        <f>IMAGE("https://v.cdn.vine.co/r/thumbs/3B45E7BF391185339956873388032_3.1.5.5852776466206568045.mp4.jpg?versionId=_Wo9Udtdsold8zyRAt3jCKQjRwqeZbvZ",1)</f>
        <v/>
      </c>
      <c r="F1184" s="1" t="s">
        <v>4</v>
      </c>
      <c r="G1184" s="2" t="s">
        <v>5172</v>
      </c>
    </row>
    <row r="1185">
      <c r="A1185" s="1" t="s">
        <v>5173</v>
      </c>
      <c r="B1185" s="1" t="s">
        <v>5174</v>
      </c>
      <c r="C1185" s="1" t="s">
        <v>5175</v>
      </c>
      <c r="D1185" s="1" t="s">
        <v>5176</v>
      </c>
      <c r="E1185" t="str">
        <f t="shared" ref="E1185:E1188" si="140">IMAGE("http://ifttt.com/images/no_image_card.png",1)</f>
        <v/>
      </c>
      <c r="F1185" s="1" t="s">
        <v>4</v>
      </c>
      <c r="G1185" s="2" t="s">
        <v>5177</v>
      </c>
    </row>
    <row r="1186">
      <c r="A1186" s="1" t="s">
        <v>5178</v>
      </c>
      <c r="B1186" s="1" t="s">
        <v>5179</v>
      </c>
      <c r="C1186" s="1" t="s">
        <v>5180</v>
      </c>
      <c r="D1186" s="1" t="s">
        <v>5181</v>
      </c>
      <c r="E1186" t="str">
        <f t="shared" si="140"/>
        <v/>
      </c>
      <c r="F1186" s="1" t="s">
        <v>4</v>
      </c>
      <c r="G1186" s="2" t="s">
        <v>5182</v>
      </c>
    </row>
    <row r="1187">
      <c r="A1187" s="1" t="s">
        <v>5183</v>
      </c>
      <c r="B1187" s="1" t="s">
        <v>5184</v>
      </c>
      <c r="C1187" s="1" t="s">
        <v>5185</v>
      </c>
      <c r="D1187" s="1" t="s">
        <v>5186</v>
      </c>
      <c r="E1187" t="str">
        <f t="shared" si="140"/>
        <v/>
      </c>
      <c r="F1187" s="1" t="s">
        <v>4</v>
      </c>
      <c r="G1187" s="2" t="s">
        <v>5187</v>
      </c>
    </row>
    <row r="1188">
      <c r="A1188" s="1" t="s">
        <v>5188</v>
      </c>
      <c r="B1188" s="1" t="s">
        <v>1261</v>
      </c>
      <c r="C1188" s="1" t="s">
        <v>5189</v>
      </c>
      <c r="D1188" s="1" t="s">
        <v>5190</v>
      </c>
      <c r="E1188" t="str">
        <f t="shared" si="140"/>
        <v/>
      </c>
      <c r="F1188" s="1" t="s">
        <v>4</v>
      </c>
      <c r="G1188" s="2" t="s">
        <v>5191</v>
      </c>
    </row>
    <row r="1189">
      <c r="A1189" s="1" t="s">
        <v>5192</v>
      </c>
      <c r="B1189" s="1" t="s">
        <v>2485</v>
      </c>
      <c r="C1189" s="1" t="s">
        <v>5193</v>
      </c>
      <c r="D1189" s="2" t="s">
        <v>5194</v>
      </c>
      <c r="E1189" t="str">
        <f>IMAGE("https://pbs.twimg.com/profile_images/526194984798527488/UC1vQR_A_400x400.png",1)</f>
        <v/>
      </c>
      <c r="F1189" s="1" t="s">
        <v>4</v>
      </c>
      <c r="G1189" s="2" t="s">
        <v>5195</v>
      </c>
    </row>
    <row r="1190">
      <c r="A1190" s="1" t="s">
        <v>5196</v>
      </c>
      <c r="B1190" s="1" t="s">
        <v>5197</v>
      </c>
      <c r="C1190" s="1" t="s">
        <v>5198</v>
      </c>
      <c r="D1190" s="2" t="s">
        <v>5199</v>
      </c>
      <c r="E1190" t="str">
        <f>IMAGE("http://www.zerohedge.com/sites/default/files/images/user3303/imageroot/2015/03/20150305_EUR2.jpg",1)</f>
        <v/>
      </c>
      <c r="F1190" s="1" t="s">
        <v>4</v>
      </c>
      <c r="G1190" s="2" t="s">
        <v>5200</v>
      </c>
    </row>
    <row r="1191">
      <c r="A1191" s="1" t="s">
        <v>5196</v>
      </c>
      <c r="B1191" s="1" t="s">
        <v>5201</v>
      </c>
      <c r="C1191" s="1" t="s">
        <v>5202</v>
      </c>
      <c r="D1191" s="1" t="s">
        <v>5203</v>
      </c>
      <c r="E1191" t="str">
        <f>IMAGE("http://ifttt.com/images/no_image_card.png",1)</f>
        <v/>
      </c>
      <c r="F1191" s="1" t="s">
        <v>4</v>
      </c>
      <c r="G1191" s="2" t="s">
        <v>5204</v>
      </c>
    </row>
    <row r="1192">
      <c r="A1192" s="1" t="s">
        <v>5205</v>
      </c>
      <c r="B1192" s="1" t="s">
        <v>2216</v>
      </c>
      <c r="C1192" s="1" t="s">
        <v>5206</v>
      </c>
      <c r="D1192" s="2" t="s">
        <v>5207</v>
      </c>
      <c r="E1192" t="str">
        <f>IMAGE("http://ablogaboutnothinginparticular.com/wp-content/uploads/2015/02/bitcoin-300x169.png",1)</f>
        <v/>
      </c>
      <c r="F1192" s="1" t="s">
        <v>4</v>
      </c>
      <c r="G1192" s="2" t="s">
        <v>5208</v>
      </c>
    </row>
    <row r="1193">
      <c r="A1193" s="1" t="s">
        <v>5209</v>
      </c>
      <c r="B1193" s="1" t="s">
        <v>5210</v>
      </c>
      <c r="C1193" s="1" t="s">
        <v>5211</v>
      </c>
      <c r="D1193" s="2" t="s">
        <v>5212</v>
      </c>
      <c r="E1193" t="str">
        <f>IMAGE("https://pbs.twimg.com/media/B_W0GrRUsAAxAwo.jpg:large",1)</f>
        <v/>
      </c>
      <c r="F1193" s="1" t="s">
        <v>4</v>
      </c>
      <c r="G1193" s="2" t="s">
        <v>5213</v>
      </c>
    </row>
    <row r="1194">
      <c r="A1194" s="1" t="s">
        <v>5214</v>
      </c>
      <c r="B1194" s="1" t="s">
        <v>5215</v>
      </c>
      <c r="C1194" s="1" t="s">
        <v>5216</v>
      </c>
      <c r="D1194" s="2" t="s">
        <v>5217</v>
      </c>
      <c r="E1194" t="str">
        <f>IMAGE("https://www.spoonrocket.com/images/og-image-91d8f5ff.jpg",1)</f>
        <v/>
      </c>
      <c r="F1194" s="1" t="s">
        <v>4</v>
      </c>
      <c r="G1194" s="2" t="s">
        <v>5218</v>
      </c>
    </row>
    <row r="1195">
      <c r="A1195" s="1" t="s">
        <v>5219</v>
      </c>
      <c r="B1195" s="1" t="s">
        <v>5220</v>
      </c>
      <c r="C1195" s="1" t="s">
        <v>5221</v>
      </c>
      <c r="D1195" s="2" t="s">
        <v>5222</v>
      </c>
      <c r="E1195" t="str">
        <f>IMAGE("https://graph.facebook.com/10152248539881883/picture?type=large",1)</f>
        <v/>
      </c>
      <c r="F1195" s="1" t="s">
        <v>4</v>
      </c>
      <c r="G1195" s="2" t="s">
        <v>5223</v>
      </c>
    </row>
    <row r="1196">
      <c r="A1196" s="1" t="s">
        <v>5224</v>
      </c>
      <c r="B1196" s="1" t="s">
        <v>1247</v>
      </c>
      <c r="C1196" s="1" t="s">
        <v>5225</v>
      </c>
      <c r="D1196" s="2" t="s">
        <v>5226</v>
      </c>
      <c r="E1196" t="str">
        <f>IMAGE("https://i.ytimg.com/vi/Xpw7b-zsnKw/maxresdefault.jpg",1)</f>
        <v/>
      </c>
      <c r="F1196" s="1" t="s">
        <v>4</v>
      </c>
      <c r="G1196" s="2" t="s">
        <v>5227</v>
      </c>
    </row>
    <row r="1197">
      <c r="A1197" s="1" t="s">
        <v>5228</v>
      </c>
      <c r="B1197" s="1" t="s">
        <v>5229</v>
      </c>
      <c r="C1197" s="1" t="s">
        <v>5230</v>
      </c>
      <c r="D1197" s="1" t="s">
        <v>5231</v>
      </c>
      <c r="E1197" t="str">
        <f>IMAGE("http://ifttt.com/images/no_image_card.png",1)</f>
        <v/>
      </c>
      <c r="F1197" s="1" t="s">
        <v>4</v>
      </c>
      <c r="G1197" s="2" t="s">
        <v>5232</v>
      </c>
    </row>
    <row r="1198">
      <c r="A1198" s="1" t="s">
        <v>5233</v>
      </c>
      <c r="B1198" s="1" t="s">
        <v>5234</v>
      </c>
      <c r="C1198" s="1" t="s">
        <v>5235</v>
      </c>
      <c r="D1198" s="2" t="s">
        <v>5236</v>
      </c>
      <c r="E1198" t="str">
        <f>IMAGE("https://i.ytimg.com/vd?id=jxQPTNwbNAI&amp;amp;ats=23010000&amp;amp;w=960&amp;amp;h=720&amp;amp;sigh=10tKo7u-0duUrUDKCj2lkHGC-UY",1)</f>
        <v/>
      </c>
      <c r="F1198" s="1" t="s">
        <v>4</v>
      </c>
      <c r="G1198" s="2" t="s">
        <v>5237</v>
      </c>
    </row>
    <row r="1199">
      <c r="A1199" s="1" t="s">
        <v>5238</v>
      </c>
      <c r="B1199" s="1" t="s">
        <v>517</v>
      </c>
      <c r="C1199" s="1" t="s">
        <v>5239</v>
      </c>
      <c r="D1199" s="1" t="s">
        <v>5240</v>
      </c>
      <c r="E1199" t="str">
        <f t="shared" ref="E1199:E1200" si="141">IMAGE("http://ifttt.com/images/no_image_card.png",1)</f>
        <v/>
      </c>
      <c r="F1199" s="1" t="s">
        <v>4</v>
      </c>
      <c r="G1199" s="2" t="s">
        <v>5241</v>
      </c>
    </row>
    <row r="1200">
      <c r="A1200" s="1" t="s">
        <v>5242</v>
      </c>
      <c r="B1200" s="1" t="s">
        <v>5243</v>
      </c>
      <c r="C1200" s="1" t="s">
        <v>5244</v>
      </c>
      <c r="D1200" s="1" t="s">
        <v>5245</v>
      </c>
      <c r="E1200" t="str">
        <f t="shared" si="141"/>
        <v/>
      </c>
      <c r="F1200" s="1" t="s">
        <v>4</v>
      </c>
      <c r="G1200" s="2" t="s">
        <v>5246</v>
      </c>
    </row>
    <row r="1201">
      <c r="A1201" s="1" t="s">
        <v>5247</v>
      </c>
      <c r="B1201" s="1" t="s">
        <v>5248</v>
      </c>
      <c r="C1201" s="1" t="s">
        <v>5249</v>
      </c>
      <c r="D1201" s="2" t="s">
        <v>5250</v>
      </c>
      <c r="E1201" t="str">
        <f>IMAGE("null",1)</f>
        <v/>
      </c>
      <c r="F1201" s="1" t="s">
        <v>4</v>
      </c>
      <c r="G1201" s="2" t="s">
        <v>5251</v>
      </c>
    </row>
    <row r="1202">
      <c r="A1202" s="1" t="s">
        <v>5252</v>
      </c>
      <c r="B1202" s="1" t="s">
        <v>5253</v>
      </c>
      <c r="C1202" s="1" t="s">
        <v>5254</v>
      </c>
      <c r="D1202" s="1" t="s">
        <v>5255</v>
      </c>
      <c r="E1202" t="str">
        <f>IMAGE("http://ifttt.com/images/no_image_card.png",1)</f>
        <v/>
      </c>
      <c r="F1202" s="1" t="s">
        <v>4</v>
      </c>
      <c r="G1202" s="2" t="s">
        <v>5256</v>
      </c>
    </row>
    <row r="1203">
      <c r="A1203" s="1" t="s">
        <v>5257</v>
      </c>
      <c r="B1203" s="1" t="s">
        <v>4488</v>
      </c>
      <c r="C1203" s="1" t="s">
        <v>5258</v>
      </c>
      <c r="D1203" s="2" t="s">
        <v>5259</v>
      </c>
      <c r="E1203" t="str">
        <f>IMAGE("https://d262ilb51hltx0.cloudfront.net/max/800/1*cFB4KlbEVeJ0J4HAZRyXrQ.jpeg",1)</f>
        <v/>
      </c>
      <c r="F1203" s="1" t="s">
        <v>4</v>
      </c>
      <c r="G1203" s="2" t="s">
        <v>5260</v>
      </c>
    </row>
    <row r="1204">
      <c r="A1204" s="1" t="s">
        <v>5261</v>
      </c>
      <c r="B1204" s="1" t="s">
        <v>5262</v>
      </c>
      <c r="C1204" s="1" t="s">
        <v>5263</v>
      </c>
      <c r="D1204" s="2" t="s">
        <v>5264</v>
      </c>
      <c r="E1204" t="str">
        <f>IMAGE("https://lh5.googleusercontent.com/-GpgfL1y8hmY/VPWjTXbGtWI/AAAAAAAAAAA/yO-DYk6dGqg/w940-h280-n/event_theme.jpg",1)</f>
        <v/>
      </c>
      <c r="F1204" s="1" t="s">
        <v>4</v>
      </c>
      <c r="G1204" s="2" t="s">
        <v>5265</v>
      </c>
    </row>
    <row r="1205">
      <c r="A1205" s="1" t="s">
        <v>5266</v>
      </c>
      <c r="B1205" s="1" t="s">
        <v>3324</v>
      </c>
      <c r="C1205" s="1" t="s">
        <v>5267</v>
      </c>
      <c r="D1205" s="2" t="s">
        <v>5268</v>
      </c>
      <c r="E1205" t="str">
        <f>IMAGE("https://lh6.googleusercontent.com/RyGBHtPeM2gBURvXrXCV8KsbNPrvibE6lHHS1DatwZ43fK3Z_StwCT-MyGyLa1DeiSYKJh-7oSWSagVNCH2w0xVC27A0svV7MyOKXJd7ZWRYzpPbzg5yge0A6g4QFSpoHgdi5ivPGOA-htjv",1)</f>
        <v/>
      </c>
      <c r="F1205" s="1" t="s">
        <v>4</v>
      </c>
      <c r="G1205" s="2" t="s">
        <v>5269</v>
      </c>
    </row>
    <row r="1206">
      <c r="A1206" s="1" t="s">
        <v>5270</v>
      </c>
      <c r="B1206" s="1" t="s">
        <v>653</v>
      </c>
      <c r="C1206" s="1" t="s">
        <v>5271</v>
      </c>
      <c r="D1206" s="2" t="s">
        <v>5272</v>
      </c>
      <c r="E1206" t="str">
        <f>IMAGE("https://nyoobserver.files.wordpress.com/2015/03/tas-15-copy.jpg?w=1200",1)</f>
        <v/>
      </c>
      <c r="F1206" s="1" t="s">
        <v>4</v>
      </c>
      <c r="G1206" s="2" t="s">
        <v>5273</v>
      </c>
    </row>
    <row r="1207">
      <c r="A1207" s="1" t="s">
        <v>5274</v>
      </c>
      <c r="B1207" s="1" t="s">
        <v>1206</v>
      </c>
      <c r="C1207" s="1" t="s">
        <v>5275</v>
      </c>
      <c r="D1207" s="2" t="s">
        <v>5276</v>
      </c>
      <c r="E1207" t="str">
        <f>IMAGE("https://i.ytimg.com/vi/NsatqEd3QsM/hqdefault.jpg",1)</f>
        <v/>
      </c>
      <c r="F1207" s="1" t="s">
        <v>4</v>
      </c>
      <c r="G1207" s="2" t="s">
        <v>5277</v>
      </c>
    </row>
    <row r="1208">
      <c r="A1208" s="1" t="s">
        <v>5274</v>
      </c>
      <c r="B1208" s="1" t="s">
        <v>5278</v>
      </c>
      <c r="C1208" s="1" t="s">
        <v>5279</v>
      </c>
      <c r="D1208" s="1" t="s">
        <v>5280</v>
      </c>
      <c r="E1208" t="str">
        <f>IMAGE("http://ifttt.com/images/no_image_card.png",1)</f>
        <v/>
      </c>
      <c r="F1208" s="1" t="s">
        <v>4</v>
      </c>
      <c r="G1208" s="2" t="s">
        <v>5281</v>
      </c>
    </row>
    <row r="1209">
      <c r="A1209" s="1" t="s">
        <v>5282</v>
      </c>
      <c r="B1209" s="1" t="s">
        <v>5283</v>
      </c>
      <c r="C1209" s="1" t="s">
        <v>5284</v>
      </c>
      <c r="D1209" s="2" t="s">
        <v>5285</v>
      </c>
      <c r="E1209" t="str">
        <f>IMAGE("https://pbs.twimg.com/profile_images/456678514628907008/VUVeozik_400x400.png",1)</f>
        <v/>
      </c>
      <c r="F1209" s="1" t="s">
        <v>4</v>
      </c>
      <c r="G1209" s="2" t="s">
        <v>5286</v>
      </c>
    </row>
    <row r="1210">
      <c r="A1210" s="1" t="s">
        <v>5287</v>
      </c>
      <c r="B1210" s="1" t="s">
        <v>5288</v>
      </c>
      <c r="C1210" s="1" t="s">
        <v>5289</v>
      </c>
      <c r="D1210" s="1" t="s">
        <v>5290</v>
      </c>
      <c r="E1210" t="str">
        <f>IMAGE("http://ifttt.com/images/no_image_card.png",1)</f>
        <v/>
      </c>
      <c r="F1210" s="1" t="s">
        <v>4</v>
      </c>
      <c r="G1210" s="2" t="s">
        <v>5291</v>
      </c>
    </row>
    <row r="1211">
      <c r="A1211" s="1" t="s">
        <v>5292</v>
      </c>
      <c r="B1211" s="1" t="s">
        <v>3362</v>
      </c>
      <c r="C1211" s="1" t="s">
        <v>5293</v>
      </c>
      <c r="D1211" s="2" t="s">
        <v>5294</v>
      </c>
      <c r="E1211" t="str">
        <f>IMAGE("http://moneyandtech.com/moneyandtech/wp-content/uploads/2015/03/Net-Neutralit.jpg",1)</f>
        <v/>
      </c>
      <c r="F1211" s="1" t="s">
        <v>4</v>
      </c>
      <c r="G1211" s="2" t="s">
        <v>5295</v>
      </c>
    </row>
    <row r="1212">
      <c r="A1212" s="1" t="s">
        <v>5296</v>
      </c>
      <c r="B1212" s="1" t="s">
        <v>5297</v>
      </c>
      <c r="C1212" s="1" t="s">
        <v>5298</v>
      </c>
      <c r="D1212" s="2" t="s">
        <v>5299</v>
      </c>
      <c r="E1212" t="str">
        <f>IMAGE("http://media.coindesk.com/2014/11/shutterstock_200353580.jpg",1)</f>
        <v/>
      </c>
      <c r="F1212" s="1" t="s">
        <v>4</v>
      </c>
      <c r="G1212" s="2" t="s">
        <v>5300</v>
      </c>
    </row>
    <row r="1213">
      <c r="A1213" s="1" t="s">
        <v>5301</v>
      </c>
      <c r="B1213" s="1" t="s">
        <v>3244</v>
      </c>
      <c r="C1213" s="1" t="s">
        <v>5302</v>
      </c>
      <c r="D1213" s="2" t="s">
        <v>5303</v>
      </c>
      <c r="E1213" t="str">
        <f>IMAGE("http://www.electricrenaissance.com/wp-content/uploads/2015/03/ELECTRICRENAISSANCEHEADER-copy-1024x925.jpg",1)</f>
        <v/>
      </c>
      <c r="F1213" s="1" t="s">
        <v>4</v>
      </c>
      <c r="G1213" s="2" t="s">
        <v>5304</v>
      </c>
    </row>
    <row r="1214">
      <c r="A1214" s="1" t="s">
        <v>5301</v>
      </c>
      <c r="B1214" s="1" t="s">
        <v>5305</v>
      </c>
      <c r="C1214" s="1" t="s">
        <v>5306</v>
      </c>
      <c r="D1214" s="2" t="s">
        <v>5307</v>
      </c>
      <c r="E1214" t="str">
        <f>IMAGE("http://ifttt.com/images/no_image_card.png",1)</f>
        <v/>
      </c>
      <c r="F1214" s="1" t="s">
        <v>4</v>
      </c>
      <c r="G1214" s="2" t="s">
        <v>5308</v>
      </c>
    </row>
    <row r="1215">
      <c r="A1215" s="1" t="s">
        <v>5301</v>
      </c>
      <c r="B1215" s="1" t="s">
        <v>653</v>
      </c>
      <c r="C1215" s="1" t="s">
        <v>5309</v>
      </c>
      <c r="D1215" s="2" t="s">
        <v>5310</v>
      </c>
      <c r="E1215" t="str">
        <f>IMAGE("http://www.scmp.com/sites/default/files/styles/620x356/public/2015/03/05/bc-investment.jpg?itok=EKotXgvv",1)</f>
        <v/>
      </c>
      <c r="F1215" s="1" t="s">
        <v>4</v>
      </c>
      <c r="G1215" s="2" t="s">
        <v>5311</v>
      </c>
    </row>
    <row r="1216">
      <c r="A1216" s="1" t="s">
        <v>5312</v>
      </c>
      <c r="B1216" s="1" t="s">
        <v>3316</v>
      </c>
      <c r="C1216" s="1" t="s">
        <v>5313</v>
      </c>
      <c r="D1216" s="2" t="s">
        <v>5314</v>
      </c>
      <c r="E1216" t="str">
        <f>IMAGE("https://i.imgur.com/5yHXUSd.png",1)</f>
        <v/>
      </c>
      <c r="F1216" s="1" t="s">
        <v>4</v>
      </c>
      <c r="G1216" s="2" t="s">
        <v>5315</v>
      </c>
    </row>
    <row r="1217">
      <c r="A1217" s="1" t="s">
        <v>5316</v>
      </c>
      <c r="B1217" s="1" t="s">
        <v>1618</v>
      </c>
      <c r="C1217" s="1" t="s">
        <v>5317</v>
      </c>
      <c r="D1217" s="2" t="s">
        <v>5318</v>
      </c>
      <c r="E1217" t="str">
        <f>IMAGE("https://i.ytimg.com/vi/Ee5GMqMSMzM/maxresdefault.jpg",1)</f>
        <v/>
      </c>
      <c r="F1217" s="1" t="s">
        <v>4</v>
      </c>
      <c r="G1217" s="2" t="s">
        <v>5319</v>
      </c>
    </row>
    <row r="1218">
      <c r="A1218" s="1" t="s">
        <v>5320</v>
      </c>
      <c r="B1218" s="1" t="s">
        <v>5321</v>
      </c>
      <c r="C1218" s="1" t="s">
        <v>5322</v>
      </c>
      <c r="D1218" s="2" t="s">
        <v>5323</v>
      </c>
      <c r="E1218" t="str">
        <f>IMAGE("http://mises.org/sites/default/files/PressPage%20FlexBlock.jpg",1)</f>
        <v/>
      </c>
      <c r="F1218" s="1" t="s">
        <v>4</v>
      </c>
      <c r="G1218" s="2" t="s">
        <v>5324</v>
      </c>
    </row>
    <row r="1219">
      <c r="A1219" s="1" t="s">
        <v>5325</v>
      </c>
      <c r="B1219" s="1" t="s">
        <v>5326</v>
      </c>
      <c r="C1219" s="1" t="s">
        <v>5327</v>
      </c>
      <c r="D1219" s="2" t="s">
        <v>5328</v>
      </c>
      <c r="E1219" t="str">
        <f>IMAGE("https://d262ilb51hltx0.cloudfront.net/max/800/1*Y3Ia6QfMwHCplZjGzAA4VQ.png",1)</f>
        <v/>
      </c>
      <c r="F1219" s="1" t="s">
        <v>4</v>
      </c>
      <c r="G1219" s="2" t="s">
        <v>5329</v>
      </c>
    </row>
    <row r="1220">
      <c r="A1220" s="1" t="s">
        <v>5330</v>
      </c>
      <c r="B1220" s="1" t="s">
        <v>5331</v>
      </c>
      <c r="C1220" s="1" t="s">
        <v>5332</v>
      </c>
      <c r="D1220" s="1" t="s">
        <v>5333</v>
      </c>
      <c r="E1220" t="str">
        <f>IMAGE("http://ifttt.com/images/no_image_card.png",1)</f>
        <v/>
      </c>
      <c r="F1220" s="1" t="s">
        <v>4</v>
      </c>
      <c r="G1220" s="2" t="s">
        <v>5334</v>
      </c>
    </row>
    <row r="1221">
      <c r="A1221" s="1" t="s">
        <v>5335</v>
      </c>
      <c r="B1221" s="1" t="s">
        <v>3594</v>
      </c>
      <c r="C1221" s="1" t="s">
        <v>5336</v>
      </c>
      <c r="D1221" s="2" t="s">
        <v>5337</v>
      </c>
      <c r="E1221" t="str">
        <f>IMAGE("http://www.uechtelstuecht.de/skins/common/images/poweredby_mediawiki_88x31.png",1)</f>
        <v/>
      </c>
      <c r="F1221" s="1" t="s">
        <v>4</v>
      </c>
      <c r="G1221" s="2" t="s">
        <v>5338</v>
      </c>
    </row>
    <row r="1222">
      <c r="A1222" s="1" t="s">
        <v>5339</v>
      </c>
      <c r="B1222" s="1" t="s">
        <v>5340</v>
      </c>
      <c r="C1222" s="1" t="s">
        <v>5341</v>
      </c>
      <c r="D1222" s="2" t="s">
        <v>5342</v>
      </c>
      <c r="E1222" t="str">
        <f>IMAGE("http://i.imgur.com/4CmztUD.jpg",1)</f>
        <v/>
      </c>
      <c r="F1222" s="1" t="s">
        <v>4</v>
      </c>
      <c r="G1222" s="2" t="s">
        <v>5343</v>
      </c>
    </row>
    <row r="1223">
      <c r="A1223" s="1" t="s">
        <v>5344</v>
      </c>
      <c r="B1223" s="1" t="s">
        <v>254</v>
      </c>
      <c r="C1223" s="1" t="s">
        <v>5345</v>
      </c>
      <c r="D1223" s="2" t="s">
        <v>5346</v>
      </c>
      <c r="E1223" t="str">
        <f>IMAGE("https://pbs.twimg.com/profile_images/378800000391531116/4ae54451cc463781d71a0b0e25b23a49_normal.jpeg",1)</f>
        <v/>
      </c>
      <c r="F1223" s="1" t="s">
        <v>4</v>
      </c>
      <c r="G1223" s="2" t="s">
        <v>5347</v>
      </c>
    </row>
    <row r="1224">
      <c r="A1224" s="1" t="s">
        <v>5344</v>
      </c>
      <c r="B1224" s="1" t="s">
        <v>4049</v>
      </c>
      <c r="C1224" s="1" t="s">
        <v>5348</v>
      </c>
      <c r="D1224" s="2" t="s">
        <v>5349</v>
      </c>
      <c r="E1224" t="str">
        <f>IMAGE("https://i.ytimg.com/vi/6zCnqLWQjbU/hqdefault.jpg",1)</f>
        <v/>
      </c>
      <c r="F1224" s="1" t="s">
        <v>4</v>
      </c>
      <c r="G1224" s="2" t="s">
        <v>5350</v>
      </c>
    </row>
    <row r="1225">
      <c r="A1225" s="1" t="s">
        <v>5351</v>
      </c>
      <c r="B1225" s="1" t="s">
        <v>5352</v>
      </c>
      <c r="C1225" s="1" t="s">
        <v>5353</v>
      </c>
      <c r="D1225" s="2" t="s">
        <v>5354</v>
      </c>
      <c r="E1225" t="str">
        <f>IMAGE("https://btc-e.com/images/1px.png",1)</f>
        <v/>
      </c>
      <c r="F1225" s="1" t="s">
        <v>4</v>
      </c>
      <c r="G1225" s="2" t="s">
        <v>5355</v>
      </c>
    </row>
    <row r="1226">
      <c r="A1226" s="1" t="s">
        <v>5356</v>
      </c>
      <c r="B1226" s="1" t="s">
        <v>5357</v>
      </c>
      <c r="C1226" s="1" t="s">
        <v>5358</v>
      </c>
      <c r="D1226" s="2" t="s">
        <v>5359</v>
      </c>
      <c r="E1226" t="str">
        <f>IMAGE("http://media.coindesk.com/2015/03/shutterstock_248596792.jpg",1)</f>
        <v/>
      </c>
      <c r="F1226" s="1" t="s">
        <v>4</v>
      </c>
      <c r="G1226" s="2" t="s">
        <v>5360</v>
      </c>
    </row>
    <row r="1227">
      <c r="A1227" s="1" t="s">
        <v>5361</v>
      </c>
      <c r="B1227" s="1" t="s">
        <v>1150</v>
      </c>
      <c r="C1227" s="1" t="s">
        <v>5362</v>
      </c>
      <c r="D1227" s="2" t="s">
        <v>5363</v>
      </c>
      <c r="E1227" t="str">
        <f>IMAGE("https://d262ilb51hltx0.cloudfront.net/max/800/1*nPIDox9GRXL3YT_TFmcURw.jpeg",1)</f>
        <v/>
      </c>
      <c r="F1227" s="1" t="s">
        <v>4</v>
      </c>
      <c r="G1227" s="2" t="s">
        <v>5364</v>
      </c>
    </row>
    <row r="1228">
      <c r="A1228" s="1" t="s">
        <v>5365</v>
      </c>
      <c r="B1228" s="1" t="s">
        <v>2494</v>
      </c>
      <c r="C1228" s="1" t="s">
        <v>5366</v>
      </c>
      <c r="D1228" s="2" t="s">
        <v>5367</v>
      </c>
      <c r="E1228" t="str">
        <f>IMAGE("https://abs.twimg.com/errors/logo23x19.png",1)</f>
        <v/>
      </c>
      <c r="F1228" s="1" t="s">
        <v>4</v>
      </c>
      <c r="G1228" s="2" t="s">
        <v>5368</v>
      </c>
    </row>
    <row r="1229">
      <c r="A1229" s="1" t="s">
        <v>5369</v>
      </c>
      <c r="B1229" s="1" t="s">
        <v>5370</v>
      </c>
      <c r="C1229" s="1" t="s">
        <v>5371</v>
      </c>
      <c r="D1229" s="1" t="s">
        <v>5372</v>
      </c>
      <c r="E1229" t="str">
        <f>IMAGE("http://ifttt.com/images/no_image_card.png",1)</f>
        <v/>
      </c>
      <c r="F1229" s="1" t="s">
        <v>4</v>
      </c>
      <c r="G1229" s="2" t="s">
        <v>5373</v>
      </c>
    </row>
    <row r="1230">
      <c r="A1230" s="1" t="s">
        <v>5374</v>
      </c>
      <c r="B1230" s="1" t="s">
        <v>2485</v>
      </c>
      <c r="C1230" s="1" t="s">
        <v>5375</v>
      </c>
      <c r="D1230" s="2" t="s">
        <v>5376</v>
      </c>
      <c r="E1230" t="str">
        <f>IMAGE("https://v.cdn.vine.co/r/thumbs/611F20BC451185380160229507072_3.1.5.3470285511461049312.mp4.jpg?versionId=bX.yfQecAlGA3y.rKQ7XCA.STRcBmfAT",1)</f>
        <v/>
      </c>
      <c r="F1230" s="1" t="s">
        <v>4</v>
      </c>
      <c r="G1230" s="2" t="s">
        <v>5377</v>
      </c>
    </row>
    <row r="1231">
      <c r="A1231" s="1" t="s">
        <v>5374</v>
      </c>
      <c r="B1231" s="1" t="s">
        <v>395</v>
      </c>
      <c r="C1231" s="1" t="s">
        <v>5378</v>
      </c>
      <c r="D1231" s="2" t="s">
        <v>5379</v>
      </c>
      <c r="E1231" t="str">
        <f>IMAGE("http://www.btcfeed.net/wp-content/uploads/2015/03/shutterstock_224068150.jpg",1)</f>
        <v/>
      </c>
      <c r="F1231" s="1" t="s">
        <v>4</v>
      </c>
      <c r="G1231" s="2" t="s">
        <v>5380</v>
      </c>
    </row>
    <row r="1232">
      <c r="A1232" s="1" t="s">
        <v>5381</v>
      </c>
      <c r="B1232" s="1" t="s">
        <v>2658</v>
      </c>
      <c r="C1232" s="1" t="s">
        <v>5382</v>
      </c>
      <c r="D1232" s="2" t="s">
        <v>5383</v>
      </c>
      <c r="E1232" t="str">
        <f>IMAGE("https://socialmediawidgets.files.wordpress.com/2014/03/01_twitter1.png",1)</f>
        <v/>
      </c>
      <c r="F1232" s="1" t="s">
        <v>4</v>
      </c>
      <c r="G1232" s="2" t="s">
        <v>5384</v>
      </c>
    </row>
    <row r="1233">
      <c r="A1233" s="1" t="s">
        <v>5381</v>
      </c>
      <c r="B1233" s="1" t="s">
        <v>5385</v>
      </c>
      <c r="C1233" s="1" t="s">
        <v>5386</v>
      </c>
      <c r="D1233" s="1" t="s">
        <v>5387</v>
      </c>
      <c r="E1233" t="str">
        <f>IMAGE("http://ifttt.com/images/no_image_card.png",1)</f>
        <v/>
      </c>
      <c r="F1233" s="1" t="s">
        <v>4</v>
      </c>
      <c r="G1233" s="2" t="s">
        <v>5388</v>
      </c>
    </row>
    <row r="1234">
      <c r="A1234" s="1" t="s">
        <v>5389</v>
      </c>
      <c r="B1234" s="1" t="s">
        <v>3244</v>
      </c>
      <c r="C1234" s="1" t="s">
        <v>5390</v>
      </c>
      <c r="D1234" s="2" t="s">
        <v>5303</v>
      </c>
      <c r="E1234" t="str">
        <f>IMAGE("http://www.electricrenaissance.com/wp-content/uploads/2015/03/ELECTRICRENAISSANCEHEADER-copy-1024x925.jpg",1)</f>
        <v/>
      </c>
      <c r="F1234" s="1" t="s">
        <v>4</v>
      </c>
      <c r="G1234" s="2" t="s">
        <v>5391</v>
      </c>
    </row>
    <row r="1235">
      <c r="A1235" s="1" t="s">
        <v>5392</v>
      </c>
      <c r="B1235" s="1" t="s">
        <v>5393</v>
      </c>
      <c r="C1235" s="1" t="s">
        <v>5394</v>
      </c>
      <c r="D1235" s="2" t="s">
        <v>5395</v>
      </c>
      <c r="E1235" t="str">
        <f>IMAGE("http://0.gravatar.com/avatar/a8668a0c124a1a9c90dc99a3ef3ab2fb?s=68&amp;d=retro&amp;r=PG",1)</f>
        <v/>
      </c>
      <c r="F1235" s="1" t="s">
        <v>4</v>
      </c>
      <c r="G1235" s="2" t="s">
        <v>5396</v>
      </c>
    </row>
    <row r="1236">
      <c r="A1236" s="1" t="s">
        <v>5397</v>
      </c>
      <c r="B1236" s="1" t="s">
        <v>5398</v>
      </c>
      <c r="C1236" s="1" t="s">
        <v>5399</v>
      </c>
      <c r="D1236" s="2" t="s">
        <v>5400</v>
      </c>
      <c r="E1236" t="str">
        <f>IMAGE("http://www.coinsetter.com/blog/wp-content/uploads/2015/03/coinsetter-bitcoin-trading-customer-referral-1024x339.png",1)</f>
        <v/>
      </c>
      <c r="F1236" s="1" t="s">
        <v>4</v>
      </c>
      <c r="G1236" s="2" t="s">
        <v>5401</v>
      </c>
    </row>
    <row r="1237">
      <c r="A1237" s="1" t="s">
        <v>5402</v>
      </c>
      <c r="B1237" s="1" t="s">
        <v>5403</v>
      </c>
      <c r="C1237" s="1" t="s">
        <v>5404</v>
      </c>
      <c r="D1237" s="1" t="s">
        <v>5405</v>
      </c>
      <c r="E1237" t="str">
        <f>IMAGE("http://ifttt.com/images/no_image_card.png",1)</f>
        <v/>
      </c>
      <c r="F1237" s="1" t="s">
        <v>4</v>
      </c>
      <c r="G1237" s="2" t="s">
        <v>5406</v>
      </c>
    </row>
    <row r="1238">
      <c r="A1238" s="1" t="s">
        <v>5407</v>
      </c>
      <c r="B1238" s="1" t="s">
        <v>22</v>
      </c>
      <c r="C1238" s="1" t="s">
        <v>5408</v>
      </c>
      <c r="D1238" s="2" t="s">
        <v>5409</v>
      </c>
      <c r="E1238" t="str">
        <f>IMAGE("https://i.ytimg.com/vi/8zVzw912wPo/hqdefault.jpg",1)</f>
        <v/>
      </c>
      <c r="F1238" s="1" t="s">
        <v>4</v>
      </c>
      <c r="G1238" s="2" t="s">
        <v>5410</v>
      </c>
    </row>
    <row r="1239">
      <c r="A1239" s="1" t="s">
        <v>5411</v>
      </c>
      <c r="B1239" s="1" t="s">
        <v>5412</v>
      </c>
      <c r="C1239" s="1" t="s">
        <v>5413</v>
      </c>
      <c r="D1239" s="2" t="s">
        <v>5414</v>
      </c>
      <c r="E1239" t="str">
        <f>IMAGE("http://i.imgur.com/FVB2Q7V.jpg?fb",1)</f>
        <v/>
      </c>
      <c r="F1239" s="1" t="s">
        <v>4</v>
      </c>
      <c r="G1239" s="2" t="s">
        <v>5415</v>
      </c>
    </row>
    <row r="1240">
      <c r="A1240" s="1" t="s">
        <v>5416</v>
      </c>
      <c r="B1240" s="1" t="s">
        <v>5417</v>
      </c>
      <c r="C1240" s="1" t="s">
        <v>5418</v>
      </c>
      <c r="D1240" s="1" t="s">
        <v>5419</v>
      </c>
      <c r="E1240" t="str">
        <f t="shared" ref="E1240:E1247" si="142">IMAGE("http://ifttt.com/images/no_image_card.png",1)</f>
        <v/>
      </c>
      <c r="F1240" s="1" t="s">
        <v>4</v>
      </c>
      <c r="G1240" s="2" t="s">
        <v>5420</v>
      </c>
    </row>
    <row r="1241">
      <c r="A1241" s="1" t="s">
        <v>5421</v>
      </c>
      <c r="B1241" s="1" t="s">
        <v>5422</v>
      </c>
      <c r="C1241" s="1" t="s">
        <v>5423</v>
      </c>
      <c r="D1241" s="1" t="s">
        <v>5424</v>
      </c>
      <c r="E1241" t="str">
        <f t="shared" si="142"/>
        <v/>
      </c>
      <c r="F1241" s="1" t="s">
        <v>4</v>
      </c>
      <c r="G1241" s="2" t="s">
        <v>5425</v>
      </c>
    </row>
    <row r="1242">
      <c r="A1242" s="1" t="s">
        <v>5426</v>
      </c>
      <c r="B1242" s="1" t="s">
        <v>5427</v>
      </c>
      <c r="C1242" s="1" t="s">
        <v>5428</v>
      </c>
      <c r="D1242" s="1" t="s">
        <v>5429</v>
      </c>
      <c r="E1242" t="str">
        <f t="shared" si="142"/>
        <v/>
      </c>
      <c r="F1242" s="1" t="s">
        <v>4</v>
      </c>
      <c r="G1242" s="2" t="s">
        <v>5430</v>
      </c>
    </row>
    <row r="1243">
      <c r="A1243" s="1" t="s">
        <v>5431</v>
      </c>
      <c r="B1243" s="1" t="s">
        <v>5432</v>
      </c>
      <c r="C1243" s="1" t="s">
        <v>5433</v>
      </c>
      <c r="D1243" s="2" t="s">
        <v>5434</v>
      </c>
      <c r="E1243" t="str">
        <f t="shared" si="142"/>
        <v/>
      </c>
      <c r="F1243" s="1" t="s">
        <v>4</v>
      </c>
      <c r="G1243" s="2" t="s">
        <v>5435</v>
      </c>
    </row>
    <row r="1244">
      <c r="A1244" s="1" t="s">
        <v>5436</v>
      </c>
      <c r="B1244" s="1" t="s">
        <v>5437</v>
      </c>
      <c r="C1244" s="1" t="s">
        <v>5438</v>
      </c>
      <c r="D1244" s="1" t="s">
        <v>5439</v>
      </c>
      <c r="E1244" t="str">
        <f t="shared" si="142"/>
        <v/>
      </c>
      <c r="F1244" s="1" t="s">
        <v>4</v>
      </c>
      <c r="G1244" s="2" t="s">
        <v>5440</v>
      </c>
    </row>
    <row r="1245">
      <c r="A1245" s="1" t="s">
        <v>5441</v>
      </c>
      <c r="B1245" s="1" t="s">
        <v>5442</v>
      </c>
      <c r="C1245" s="1" t="s">
        <v>5443</v>
      </c>
      <c r="D1245" s="1" t="s">
        <v>5444</v>
      </c>
      <c r="E1245" t="str">
        <f t="shared" si="142"/>
        <v/>
      </c>
      <c r="F1245" s="1" t="s">
        <v>4</v>
      </c>
      <c r="G1245" s="2" t="s">
        <v>5445</v>
      </c>
    </row>
    <row r="1246">
      <c r="A1246" s="1" t="s">
        <v>5446</v>
      </c>
      <c r="B1246" s="1" t="s">
        <v>5447</v>
      </c>
      <c r="C1246" s="1" t="s">
        <v>5448</v>
      </c>
      <c r="D1246" s="1" t="s">
        <v>5449</v>
      </c>
      <c r="E1246" t="str">
        <f t="shared" si="142"/>
        <v/>
      </c>
      <c r="F1246" s="1" t="s">
        <v>4</v>
      </c>
      <c r="G1246" s="2" t="s">
        <v>5450</v>
      </c>
    </row>
    <row r="1247">
      <c r="A1247" s="1" t="s">
        <v>5451</v>
      </c>
      <c r="B1247" s="1" t="s">
        <v>5452</v>
      </c>
      <c r="C1247" s="1" t="s">
        <v>5453</v>
      </c>
      <c r="D1247" s="1" t="s">
        <v>5454</v>
      </c>
      <c r="E1247" t="str">
        <f t="shared" si="142"/>
        <v/>
      </c>
      <c r="F1247" s="1" t="s">
        <v>4</v>
      </c>
      <c r="G1247" s="2" t="s">
        <v>5455</v>
      </c>
    </row>
    <row r="1248">
      <c r="A1248" s="1" t="s">
        <v>5456</v>
      </c>
      <c r="B1248" s="1" t="s">
        <v>5457</v>
      </c>
      <c r="C1248" s="1" t="s">
        <v>5458</v>
      </c>
      <c r="D1248" s="2" t="s">
        <v>5459</v>
      </c>
      <c r="E1248" t="str">
        <f>IMAGE("https://d262ilb51hltx0.cloudfront.net/max/800/1*LeXjT5M5hHLnDvCSU1i_oA.png",1)</f>
        <v/>
      </c>
      <c r="F1248" s="1" t="s">
        <v>4</v>
      </c>
      <c r="G1248" s="2" t="s">
        <v>5460</v>
      </c>
    </row>
    <row r="1249">
      <c r="A1249" s="1" t="s">
        <v>5461</v>
      </c>
      <c r="B1249" s="1" t="s">
        <v>783</v>
      </c>
      <c r="C1249" s="1" t="s">
        <v>5462</v>
      </c>
      <c r="D1249" s="2" t="s">
        <v>5463</v>
      </c>
      <c r="E1249" t="str">
        <f>IMAGE("https://coinreport.net/wp-content/uploads/2014/02/sydney_opera_house_harbor_skyline_australia_photo_robert_wallace-150x150.jpg",1)</f>
        <v/>
      </c>
      <c r="F1249" s="1" t="s">
        <v>4</v>
      </c>
      <c r="G1249" s="2" t="s">
        <v>5464</v>
      </c>
    </row>
    <row r="1250">
      <c r="A1250" s="1" t="s">
        <v>5461</v>
      </c>
      <c r="B1250" s="1" t="s">
        <v>653</v>
      </c>
      <c r="C1250" s="1" t="s">
        <v>5465</v>
      </c>
      <c r="D1250" s="2" t="s">
        <v>5466</v>
      </c>
      <c r="E1250" t="str">
        <f>IMAGE("http://www.btcfeed.net/wp-content/uploads/2015/03/shutterstock_2442893261.jpg",1)</f>
        <v/>
      </c>
      <c r="F1250" s="1" t="s">
        <v>4</v>
      </c>
      <c r="G1250" s="2" t="s">
        <v>5467</v>
      </c>
    </row>
    <row r="1251">
      <c r="A1251" s="1" t="s">
        <v>5468</v>
      </c>
      <c r="B1251" s="1" t="s">
        <v>783</v>
      </c>
      <c r="C1251" s="1" t="s">
        <v>5469</v>
      </c>
      <c r="D1251" s="2" t="s">
        <v>5470</v>
      </c>
      <c r="E1251" t="str">
        <f>IMAGE("http://allcoinsnews.com/wp-content/uploads/2015/01/IB-Berlin-AllCoins.jpg",1)</f>
        <v/>
      </c>
      <c r="F1251" s="1" t="s">
        <v>4</v>
      </c>
      <c r="G1251" s="2" t="s">
        <v>5471</v>
      </c>
    </row>
    <row r="1252">
      <c r="A1252" s="1" t="s">
        <v>5472</v>
      </c>
      <c r="B1252" s="1" t="s">
        <v>5473</v>
      </c>
      <c r="C1252" s="1" t="s">
        <v>5474</v>
      </c>
      <c r="D1252" s="1" t="s">
        <v>5475</v>
      </c>
      <c r="E1252" t="str">
        <f t="shared" ref="E1252:E1254" si="143">IMAGE("http://ifttt.com/images/no_image_card.png",1)</f>
        <v/>
      </c>
      <c r="F1252" s="1" t="s">
        <v>4</v>
      </c>
      <c r="G1252" s="2" t="s">
        <v>5476</v>
      </c>
    </row>
    <row r="1253">
      <c r="A1253" s="1" t="s">
        <v>5477</v>
      </c>
      <c r="B1253" s="1" t="s">
        <v>5478</v>
      </c>
      <c r="C1253" s="1" t="s">
        <v>5479</v>
      </c>
      <c r="D1253" s="1" t="s">
        <v>5480</v>
      </c>
      <c r="E1253" t="str">
        <f t="shared" si="143"/>
        <v/>
      </c>
      <c r="F1253" s="1" t="s">
        <v>4</v>
      </c>
      <c r="G1253" s="2" t="s">
        <v>5481</v>
      </c>
    </row>
    <row r="1254">
      <c r="A1254" s="1" t="s">
        <v>5482</v>
      </c>
      <c r="B1254" s="1" t="s">
        <v>418</v>
      </c>
      <c r="C1254" s="1" t="s">
        <v>5483</v>
      </c>
      <c r="D1254" s="2" t="s">
        <v>5484</v>
      </c>
      <c r="E1254" t="str">
        <f t="shared" si="143"/>
        <v/>
      </c>
      <c r="F1254" s="1" t="s">
        <v>4</v>
      </c>
      <c r="G1254" s="2" t="s">
        <v>5485</v>
      </c>
    </row>
    <row r="1255">
      <c r="A1255" s="1" t="s">
        <v>5486</v>
      </c>
      <c r="B1255" s="1" t="s">
        <v>1853</v>
      </c>
      <c r="C1255" s="1" t="s">
        <v>5487</v>
      </c>
      <c r="D1255" s="2" t="s">
        <v>5488</v>
      </c>
      <c r="E1255" t="str">
        <f>IMAGE("http://www.kpmg.com/Global/en/industry/chemicals-performance-technologies/PublishingImages/chemicals-rollup190.jpg",1)</f>
        <v/>
      </c>
      <c r="F1255" s="1" t="s">
        <v>4</v>
      </c>
      <c r="G1255" s="2" t="s">
        <v>5489</v>
      </c>
    </row>
    <row r="1256">
      <c r="A1256" s="1" t="s">
        <v>5490</v>
      </c>
      <c r="B1256" s="1" t="s">
        <v>783</v>
      </c>
      <c r="C1256" s="1" t="s">
        <v>5491</v>
      </c>
      <c r="D1256" s="2" t="s">
        <v>5492</v>
      </c>
      <c r="E1256" t="str">
        <f>IMAGE("http://satoshisbible.com/wp-content/uploads/2015/03/SatoshisBibleIcon_150px1.png",1)</f>
        <v/>
      </c>
      <c r="F1256" s="1" t="s">
        <v>4</v>
      </c>
      <c r="G1256" s="2" t="s">
        <v>5493</v>
      </c>
    </row>
    <row r="1257">
      <c r="A1257" s="1" t="s">
        <v>5494</v>
      </c>
      <c r="B1257" s="1" t="s">
        <v>5495</v>
      </c>
      <c r="C1257" s="1" t="s">
        <v>5496</v>
      </c>
      <c r="D1257" s="2" t="s">
        <v>5497</v>
      </c>
      <c r="E1257" t="str">
        <f>IMAGE("http://www.scmp.com/sites/default/files/styles/620x356/public/2015/03/05/bc-investment.jpg?itok=EKotXgvv",1)</f>
        <v/>
      </c>
      <c r="F1257" s="1" t="s">
        <v>4</v>
      </c>
      <c r="G1257" s="2" t="s">
        <v>5498</v>
      </c>
    </row>
    <row r="1258">
      <c r="A1258" s="1" t="s">
        <v>5499</v>
      </c>
      <c r="B1258" s="1" t="s">
        <v>5500</v>
      </c>
      <c r="C1258" s="1" t="s">
        <v>5501</v>
      </c>
      <c r="D1258" s="2" t="s">
        <v>5502</v>
      </c>
      <c r="E1258" t="str">
        <f>IMAGE("https://i.ytimg.com/vi/50_NfitNTkI/maxresdefault.jpg",1)</f>
        <v/>
      </c>
      <c r="F1258" s="1" t="s">
        <v>4</v>
      </c>
      <c r="G1258" s="2" t="s">
        <v>5503</v>
      </c>
    </row>
    <row r="1259">
      <c r="A1259" s="1" t="s">
        <v>5504</v>
      </c>
      <c r="B1259" s="1" t="s">
        <v>5505</v>
      </c>
      <c r="C1259" s="1" t="s">
        <v>5506</v>
      </c>
      <c r="D1259" s="1" t="s">
        <v>5507</v>
      </c>
      <c r="E1259" t="str">
        <f>IMAGE("http://ifttt.com/images/no_image_card.png",1)</f>
        <v/>
      </c>
      <c r="F1259" s="1" t="s">
        <v>4</v>
      </c>
      <c r="G1259" s="2" t="s">
        <v>5508</v>
      </c>
    </row>
    <row r="1260">
      <c r="A1260" s="1" t="s">
        <v>5509</v>
      </c>
      <c r="B1260" s="1" t="s">
        <v>12</v>
      </c>
      <c r="C1260" s="1" t="s">
        <v>5510</v>
      </c>
      <c r="D1260" s="2" t="s">
        <v>5511</v>
      </c>
      <c r="E1260" t="str">
        <f>IMAGE("http://www.goldmoney.com/~/media/Images/Banners/Class1/goldmoney-affiliate-web-banners-250x300.ashx",1)</f>
        <v/>
      </c>
      <c r="F1260" s="1" t="s">
        <v>4</v>
      </c>
      <c r="G1260" s="2" t="s">
        <v>5512</v>
      </c>
    </row>
    <row r="1261">
      <c r="A1261" s="1" t="s">
        <v>5513</v>
      </c>
      <c r="B1261" s="1" t="s">
        <v>5514</v>
      </c>
      <c r="C1261" s="1" t="s">
        <v>5515</v>
      </c>
      <c r="D1261" s="2" t="s">
        <v>5516</v>
      </c>
      <c r="E1261" t="str">
        <f>IMAGE("https://btcjamblog.files.wordpress.com/2015/03/4.jpg",1)</f>
        <v/>
      </c>
      <c r="F1261" s="1" t="s">
        <v>4</v>
      </c>
      <c r="G1261" s="2" t="s">
        <v>5517</v>
      </c>
    </row>
    <row r="1262">
      <c r="A1262" s="1" t="s">
        <v>5518</v>
      </c>
      <c r="B1262" s="1" t="s">
        <v>5519</v>
      </c>
      <c r="C1262" s="1" t="s">
        <v>5520</v>
      </c>
      <c r="D1262" s="2" t="s">
        <v>5521</v>
      </c>
      <c r="E1262" t="str">
        <f>IMAGE("https://i.ytimg.com/vi/uJAt66qYfNA/hqdefault.jpg",1)</f>
        <v/>
      </c>
      <c r="F1262" s="1" t="s">
        <v>4</v>
      </c>
      <c r="G1262" s="2" t="s">
        <v>5522</v>
      </c>
    </row>
    <row r="1263">
      <c r="A1263" s="1" t="s">
        <v>5523</v>
      </c>
      <c r="B1263" s="1" t="s">
        <v>1341</v>
      </c>
      <c r="C1263" s="1" t="s">
        <v>5524</v>
      </c>
      <c r="D1263" s="2" t="s">
        <v>5525</v>
      </c>
      <c r="E1263" t="str">
        <f>IMAGE("https://coinreport.net/wp-content/uploads/2014/02/bitcoin-150x150.jpg",1)</f>
        <v/>
      </c>
      <c r="F1263" s="1" t="s">
        <v>4</v>
      </c>
      <c r="G1263" s="2" t="s">
        <v>5526</v>
      </c>
    </row>
    <row r="1264">
      <c r="A1264" s="1" t="s">
        <v>5527</v>
      </c>
      <c r="B1264" s="1" t="s">
        <v>5528</v>
      </c>
      <c r="C1264" s="1" t="s">
        <v>5529</v>
      </c>
      <c r="D1264" s="1" t="s">
        <v>5530</v>
      </c>
      <c r="E1264" t="str">
        <f t="shared" ref="E1264:E1265" si="144">IMAGE("http://ifttt.com/images/no_image_card.png",1)</f>
        <v/>
      </c>
      <c r="F1264" s="1" t="s">
        <v>4</v>
      </c>
      <c r="G1264" s="2" t="s">
        <v>5531</v>
      </c>
    </row>
    <row r="1265">
      <c r="A1265" s="1" t="s">
        <v>5532</v>
      </c>
      <c r="B1265" s="1" t="s">
        <v>5533</v>
      </c>
      <c r="C1265" s="1" t="s">
        <v>5534</v>
      </c>
      <c r="D1265" s="1" t="s">
        <v>63</v>
      </c>
      <c r="E1265" t="str">
        <f t="shared" si="144"/>
        <v/>
      </c>
      <c r="F1265" s="1" t="s">
        <v>4</v>
      </c>
      <c r="G1265" s="2" t="s">
        <v>5535</v>
      </c>
    </row>
    <row r="1266">
      <c r="A1266" s="1" t="s">
        <v>5536</v>
      </c>
      <c r="B1266" s="1" t="s">
        <v>3872</v>
      </c>
      <c r="C1266" s="1" t="s">
        <v>5537</v>
      </c>
      <c r="D1266" s="2" t="s">
        <v>5538</v>
      </c>
      <c r="E1266" t="str">
        <f>IMAGE("http://i.imgur.com/9KJPNIY.png",1)</f>
        <v/>
      </c>
      <c r="F1266" s="1" t="s">
        <v>4</v>
      </c>
      <c r="G1266" s="2" t="s">
        <v>5539</v>
      </c>
    </row>
    <row r="1267">
      <c r="A1267" s="1" t="s">
        <v>5540</v>
      </c>
      <c r="B1267" s="1" t="s">
        <v>5541</v>
      </c>
      <c r="C1267" s="1" t="s">
        <v>5542</v>
      </c>
      <c r="D1267" s="2" t="s">
        <v>5543</v>
      </c>
      <c r="E1267" t="str">
        <f>IMAGE("https://pbs.twimg.com/media/B_VrE2DWEAATK_6.jpg:large",1)</f>
        <v/>
      </c>
      <c r="F1267" s="1" t="s">
        <v>4</v>
      </c>
      <c r="G1267" s="2" t="s">
        <v>5544</v>
      </c>
    </row>
    <row r="1268">
      <c r="A1268" s="1" t="s">
        <v>5545</v>
      </c>
      <c r="B1268" s="1" t="s">
        <v>2485</v>
      </c>
      <c r="C1268" s="1" t="s">
        <v>5546</v>
      </c>
      <c r="D1268" s="2" t="s">
        <v>5547</v>
      </c>
      <c r="E1268" t="str">
        <f>IMAGE("https://pbs.twimg.com/profile_images/526194984798527488/UC1vQR_A_400x400.png",1)</f>
        <v/>
      </c>
      <c r="F1268" s="1" t="s">
        <v>4</v>
      </c>
      <c r="G1268" s="2" t="s">
        <v>5548</v>
      </c>
    </row>
    <row r="1269">
      <c r="A1269" s="1" t="s">
        <v>5549</v>
      </c>
      <c r="B1269" s="1" t="s">
        <v>301</v>
      </c>
      <c r="C1269" s="1" t="s">
        <v>5550</v>
      </c>
      <c r="D1269" s="1" t="s">
        <v>5551</v>
      </c>
      <c r="E1269" t="str">
        <f t="shared" ref="E1269:E1270" si="145">IMAGE("http://ifttt.com/images/no_image_card.png",1)</f>
        <v/>
      </c>
      <c r="F1269" s="1" t="s">
        <v>4</v>
      </c>
      <c r="G1269" s="2" t="s">
        <v>5552</v>
      </c>
    </row>
    <row r="1270">
      <c r="A1270" s="1" t="s">
        <v>5553</v>
      </c>
      <c r="B1270" s="1" t="s">
        <v>5554</v>
      </c>
      <c r="C1270" s="1" t="s">
        <v>5555</v>
      </c>
      <c r="D1270" s="1" t="s">
        <v>5556</v>
      </c>
      <c r="E1270" t="str">
        <f t="shared" si="145"/>
        <v/>
      </c>
      <c r="F1270" s="1" t="s">
        <v>4</v>
      </c>
      <c r="G1270" s="2" t="s">
        <v>5557</v>
      </c>
    </row>
    <row r="1271">
      <c r="A1271" s="1" t="s">
        <v>5558</v>
      </c>
      <c r="B1271" s="1" t="s">
        <v>355</v>
      </c>
      <c r="C1271" s="1" t="s">
        <v>5559</v>
      </c>
      <c r="D1271" s="2" t="s">
        <v>5560</v>
      </c>
      <c r="E1271" t="str">
        <f>IMAGE("http://247cryptonews.com/wp-content/uploads/2015/03/Bitnation-Horison-Blocknet.png",1)</f>
        <v/>
      </c>
      <c r="F1271" s="1" t="s">
        <v>4</v>
      </c>
      <c r="G1271" s="2" t="s">
        <v>5561</v>
      </c>
    </row>
    <row r="1272">
      <c r="A1272" s="1" t="s">
        <v>5562</v>
      </c>
      <c r="B1272" s="1" t="s">
        <v>5563</v>
      </c>
      <c r="C1272" s="1" t="s">
        <v>5564</v>
      </c>
      <c r="D1272" s="1" t="s">
        <v>5565</v>
      </c>
      <c r="E1272" t="str">
        <f>IMAGE("http://ifttt.com/images/no_image_card.png",1)</f>
        <v/>
      </c>
      <c r="F1272" s="1" t="s">
        <v>4</v>
      </c>
      <c r="G1272" s="2" t="s">
        <v>5566</v>
      </c>
    </row>
    <row r="1273">
      <c r="A1273" s="1" t="s">
        <v>5567</v>
      </c>
      <c r="B1273" s="1" t="s">
        <v>5568</v>
      </c>
      <c r="C1273" s="1" t="s">
        <v>5569</v>
      </c>
      <c r="D1273" s="2" t="s">
        <v>5570</v>
      </c>
      <c r="E1273" t="str">
        <f>IMAGE("//www.redditstatic.com/icon.png",1)</f>
        <v/>
      </c>
      <c r="F1273" s="1" t="s">
        <v>4</v>
      </c>
      <c r="G1273" s="2" t="s">
        <v>5571</v>
      </c>
    </row>
    <row r="1274">
      <c r="A1274" s="1" t="s">
        <v>5572</v>
      </c>
      <c r="B1274" s="1" t="s">
        <v>5573</v>
      </c>
      <c r="C1274" s="1" t="s">
        <v>5574</v>
      </c>
      <c r="D1274" s="2" t="s">
        <v>5575</v>
      </c>
      <c r="E1274" t="str">
        <f>IMAGE("https://letstalkbitcoin.com/files/blogs/1053-66fe582e8b725900028d6363475c539ae5123d49d72a803df634c0d086da17d1.jpg",1)</f>
        <v/>
      </c>
      <c r="F1274" s="1" t="s">
        <v>4</v>
      </c>
      <c r="G1274" s="2" t="s">
        <v>5576</v>
      </c>
    </row>
    <row r="1275">
      <c r="A1275" s="1" t="s">
        <v>5572</v>
      </c>
      <c r="B1275" s="1" t="s">
        <v>5577</v>
      </c>
      <c r="C1275" s="1" t="s">
        <v>5578</v>
      </c>
      <c r="D1275" s="2" t="s">
        <v>5579</v>
      </c>
      <c r="E1275" t="str">
        <f>IMAGE("http://ifttt.com/images/no_image_card.png",1)</f>
        <v/>
      </c>
      <c r="F1275" s="1" t="s">
        <v>4</v>
      </c>
      <c r="G1275" s="2" t="s">
        <v>5580</v>
      </c>
    </row>
    <row r="1276">
      <c r="A1276" s="1" t="s">
        <v>5581</v>
      </c>
      <c r="B1276" s="1" t="s">
        <v>2485</v>
      </c>
      <c r="C1276" s="1" t="s">
        <v>5582</v>
      </c>
      <c r="D1276" s="2" t="s">
        <v>5583</v>
      </c>
      <c r="E1276" t="str">
        <f>IMAGE("https://v.cdn.vine.co/r/thumbs/F548D8CF7C1185444920593686528_3.1.5.1207962844550441632.mp4.jpg?versionId=f98RWKPGIIgd.A8NuEmyqbSiL75G6Hum",1)</f>
        <v/>
      </c>
      <c r="F1276" s="1" t="s">
        <v>4</v>
      </c>
      <c r="G1276" s="2" t="s">
        <v>5584</v>
      </c>
    </row>
    <row r="1277">
      <c r="A1277" s="1" t="s">
        <v>5585</v>
      </c>
      <c r="B1277" s="1" t="s">
        <v>5297</v>
      </c>
      <c r="C1277" s="1" t="s">
        <v>5586</v>
      </c>
      <c r="D1277" s="1" t="s">
        <v>5587</v>
      </c>
      <c r="E1277" t="str">
        <f>IMAGE("http://ifttt.com/images/no_image_card.png",1)</f>
        <v/>
      </c>
      <c r="F1277" s="1" t="s">
        <v>4</v>
      </c>
      <c r="G1277" s="2" t="s">
        <v>5588</v>
      </c>
    </row>
    <row r="1278">
      <c r="A1278" s="1" t="s">
        <v>5585</v>
      </c>
      <c r="B1278" s="1" t="s">
        <v>208</v>
      </c>
      <c r="C1278" s="1" t="s">
        <v>5589</v>
      </c>
      <c r="D1278" s="2" t="s">
        <v>5590</v>
      </c>
      <c r="E1278" t="str">
        <f>IMAGE("http://www.newsbtc.com/wp-content/uploads/2015/03/Blockchain-to-sponsor-bitcoin-foundation-DevCore-London.png",1)</f>
        <v/>
      </c>
      <c r="F1278" s="1" t="s">
        <v>4</v>
      </c>
      <c r="G1278" s="2" t="s">
        <v>5591</v>
      </c>
    </row>
    <row r="1279">
      <c r="A1279" s="1" t="s">
        <v>5592</v>
      </c>
      <c r="B1279" s="1" t="s">
        <v>336</v>
      </c>
      <c r="C1279" s="1" t="s">
        <v>5593</v>
      </c>
      <c r="D1279" s="2" t="s">
        <v>5594</v>
      </c>
      <c r="E1279" t="str">
        <f>IMAGE("http://www.zerohedge.com/sites/default/files/pictures/picture-5.jpg",1)</f>
        <v/>
      </c>
      <c r="F1279" s="1" t="s">
        <v>4</v>
      </c>
      <c r="G1279" s="2" t="s">
        <v>5595</v>
      </c>
    </row>
    <row r="1280">
      <c r="A1280" s="1" t="s">
        <v>5596</v>
      </c>
      <c r="B1280" s="1" t="s">
        <v>2494</v>
      </c>
      <c r="C1280" s="1" t="s">
        <v>5597</v>
      </c>
      <c r="D1280" s="1" t="s">
        <v>5598</v>
      </c>
      <c r="E1280" t="str">
        <f t="shared" ref="E1280:E1281" si="146">IMAGE("http://ifttt.com/images/no_image_card.png",1)</f>
        <v/>
      </c>
      <c r="F1280" s="1" t="s">
        <v>4</v>
      </c>
      <c r="G1280" s="2" t="s">
        <v>5599</v>
      </c>
    </row>
    <row r="1281">
      <c r="A1281" s="1" t="s">
        <v>5600</v>
      </c>
      <c r="B1281" s="1" t="s">
        <v>5601</v>
      </c>
      <c r="C1281" s="1" t="s">
        <v>5602</v>
      </c>
      <c r="D1281" s="1" t="s">
        <v>5603</v>
      </c>
      <c r="E1281" t="str">
        <f t="shared" si="146"/>
        <v/>
      </c>
      <c r="F1281" s="1" t="s">
        <v>4</v>
      </c>
      <c r="G1281" s="2" t="s">
        <v>5604</v>
      </c>
    </row>
    <row r="1282">
      <c r="A1282" s="1" t="s">
        <v>5605</v>
      </c>
      <c r="B1282" s="1" t="s">
        <v>2485</v>
      </c>
      <c r="C1282" s="1" t="s">
        <v>5606</v>
      </c>
      <c r="D1282" s="2" t="s">
        <v>5607</v>
      </c>
      <c r="E1282" t="str">
        <f>IMAGE("https://v.cdn.vine.co/r/thumbs/15C7CEE7AA1185455846449410048_3.1.5.7242520195978438500.mp4.jpg?versionId=f4GA6mc29r5KXZPefnyZySE2DySu_kO9",1)</f>
        <v/>
      </c>
      <c r="F1282" s="1" t="s">
        <v>4</v>
      </c>
      <c r="G1282" s="2" t="s">
        <v>5608</v>
      </c>
    </row>
    <row r="1283">
      <c r="A1283" s="1" t="s">
        <v>5609</v>
      </c>
      <c r="B1283" s="1" t="s">
        <v>5610</v>
      </c>
      <c r="C1283" s="1" t="s">
        <v>5611</v>
      </c>
      <c r="D1283" s="1" t="s">
        <v>5612</v>
      </c>
      <c r="E1283" t="str">
        <f t="shared" ref="E1283:E1285" si="147">IMAGE("http://ifttt.com/images/no_image_card.png",1)</f>
        <v/>
      </c>
      <c r="F1283" s="1" t="s">
        <v>4</v>
      </c>
      <c r="G1283" s="2" t="s">
        <v>5613</v>
      </c>
    </row>
    <row r="1284">
      <c r="A1284" s="1" t="s">
        <v>5614</v>
      </c>
      <c r="B1284" s="1" t="s">
        <v>5615</v>
      </c>
      <c r="C1284" s="1" t="s">
        <v>5616</v>
      </c>
      <c r="D1284" s="1" t="s">
        <v>63</v>
      </c>
      <c r="E1284" t="str">
        <f t="shared" si="147"/>
        <v/>
      </c>
      <c r="F1284" s="1" t="s">
        <v>4</v>
      </c>
      <c r="G1284" s="2" t="s">
        <v>5617</v>
      </c>
    </row>
    <row r="1285">
      <c r="A1285" s="1" t="s">
        <v>5618</v>
      </c>
      <c r="B1285" s="1" t="s">
        <v>5619</v>
      </c>
      <c r="C1285" s="1" t="s">
        <v>5620</v>
      </c>
      <c r="D1285" s="1" t="s">
        <v>5621</v>
      </c>
      <c r="E1285" t="str">
        <f t="shared" si="147"/>
        <v/>
      </c>
      <c r="F1285" s="1" t="s">
        <v>4</v>
      </c>
      <c r="G1285" s="2" t="s">
        <v>5622</v>
      </c>
    </row>
    <row r="1286">
      <c r="A1286" s="1" t="s">
        <v>5623</v>
      </c>
      <c r="B1286" s="1" t="s">
        <v>751</v>
      </c>
      <c r="C1286" s="1" t="s">
        <v>5624</v>
      </c>
      <c r="D1286" s="2" t="s">
        <v>5625</v>
      </c>
      <c r="E1286" t="str">
        <f>IMAGE("http://a.thumbs.redditmedia.com/7jWRyPX95AxOeBFY5MJyL0szSBx57WEsDhXkZU02Ol4.jpg",1)</f>
        <v/>
      </c>
      <c r="F1286" s="1" t="s">
        <v>4</v>
      </c>
      <c r="G1286" s="2" t="s">
        <v>5626</v>
      </c>
    </row>
    <row r="1287">
      <c r="A1287" s="1" t="s">
        <v>5627</v>
      </c>
      <c r="B1287" s="1" t="s">
        <v>593</v>
      </c>
      <c r="C1287" s="1" t="s">
        <v>5628</v>
      </c>
      <c r="D1287" s="1" t="s">
        <v>5629</v>
      </c>
      <c r="E1287" t="str">
        <f t="shared" ref="E1287:E1288" si="148">IMAGE("http://ifttt.com/images/no_image_card.png",1)</f>
        <v/>
      </c>
      <c r="F1287" s="1" t="s">
        <v>4</v>
      </c>
      <c r="G1287" s="2" t="s">
        <v>5630</v>
      </c>
    </row>
    <row r="1288">
      <c r="A1288" s="1" t="s">
        <v>5631</v>
      </c>
      <c r="B1288" s="1" t="s">
        <v>110</v>
      </c>
      <c r="C1288" s="1" t="s">
        <v>5632</v>
      </c>
      <c r="D1288" s="1" t="s">
        <v>5633</v>
      </c>
      <c r="E1288" t="str">
        <f t="shared" si="148"/>
        <v/>
      </c>
      <c r="F1288" s="1" t="s">
        <v>4</v>
      </c>
      <c r="G1288" s="2" t="s">
        <v>5634</v>
      </c>
    </row>
    <row r="1289">
      <c r="A1289" s="1" t="s">
        <v>5635</v>
      </c>
      <c r="B1289" s="1" t="s">
        <v>5636</v>
      </c>
      <c r="C1289" s="1" t="s">
        <v>5637</v>
      </c>
      <c r="D1289" s="2" t="s">
        <v>5638</v>
      </c>
      <c r="E1289" t="str">
        <f>IMAGE("http://www.eweek.com/images/logo-sm.jpg",1)</f>
        <v/>
      </c>
      <c r="F1289" s="1" t="s">
        <v>4</v>
      </c>
      <c r="G1289" s="2" t="s">
        <v>5639</v>
      </c>
    </row>
    <row r="1290">
      <c r="A1290" s="1" t="s">
        <v>5640</v>
      </c>
      <c r="B1290" s="1" t="s">
        <v>100</v>
      </c>
      <c r="C1290" s="1" t="s">
        <v>5641</v>
      </c>
      <c r="D1290" s="2" t="s">
        <v>5642</v>
      </c>
      <c r="E1290" t="str">
        <f>IMAGE("http://coinfire.io/cdn-cgi/images/spinner-2013.gif",1)</f>
        <v/>
      </c>
      <c r="F1290" s="1" t="s">
        <v>4</v>
      </c>
      <c r="G1290" s="2" t="s">
        <v>5643</v>
      </c>
    </row>
    <row r="1291">
      <c r="A1291" s="1" t="s">
        <v>5644</v>
      </c>
      <c r="B1291" s="1" t="s">
        <v>5645</v>
      </c>
      <c r="C1291" s="1" t="s">
        <v>5646</v>
      </c>
      <c r="D1291" s="1" t="s">
        <v>5647</v>
      </c>
      <c r="E1291" t="str">
        <f>IMAGE("http://ifttt.com/images/no_image_card.png",1)</f>
        <v/>
      </c>
      <c r="F1291" s="1" t="s">
        <v>4</v>
      </c>
      <c r="G1291" s="2" t="s">
        <v>5648</v>
      </c>
    </row>
    <row r="1292">
      <c r="A1292" s="1" t="s">
        <v>5649</v>
      </c>
      <c r="B1292" s="1" t="s">
        <v>1608</v>
      </c>
      <c r="C1292" s="1" t="s">
        <v>5650</v>
      </c>
      <c r="D1292" s="2" t="s">
        <v>5651</v>
      </c>
      <c r="E1292" t="str">
        <f>IMAGE("//www.redditstatic.com/icon.png",1)</f>
        <v/>
      </c>
      <c r="F1292" s="1" t="s">
        <v>4</v>
      </c>
      <c r="G1292" s="2" t="s">
        <v>5652</v>
      </c>
    </row>
    <row r="1293">
      <c r="A1293" s="1" t="s">
        <v>5627</v>
      </c>
      <c r="B1293" s="1" t="s">
        <v>593</v>
      </c>
      <c r="C1293" s="1" t="s">
        <v>5628</v>
      </c>
      <c r="D1293" s="1" t="s">
        <v>5629</v>
      </c>
      <c r="E1293" t="str">
        <f t="shared" ref="E1293:E1296" si="149">IMAGE("http://ifttt.com/images/no_image_card.png",1)</f>
        <v/>
      </c>
      <c r="F1293" s="1" t="s">
        <v>4</v>
      </c>
      <c r="G1293" s="2" t="s">
        <v>5630</v>
      </c>
    </row>
    <row r="1294">
      <c r="A1294" s="1" t="s">
        <v>5653</v>
      </c>
      <c r="B1294" s="1" t="s">
        <v>5654</v>
      </c>
      <c r="C1294" s="1" t="s">
        <v>5655</v>
      </c>
      <c r="D1294" s="1" t="s">
        <v>5656</v>
      </c>
      <c r="E1294" t="str">
        <f t="shared" si="149"/>
        <v/>
      </c>
      <c r="F1294" s="1" t="s">
        <v>4</v>
      </c>
      <c r="G1294" s="2" t="s">
        <v>5657</v>
      </c>
    </row>
    <row r="1295">
      <c r="A1295" s="1" t="s">
        <v>5658</v>
      </c>
      <c r="B1295" s="1" t="s">
        <v>1691</v>
      </c>
      <c r="C1295" s="1" t="s">
        <v>5659</v>
      </c>
      <c r="D1295" s="1" t="s">
        <v>5660</v>
      </c>
      <c r="E1295" t="str">
        <f t="shared" si="149"/>
        <v/>
      </c>
      <c r="F1295" s="1" t="s">
        <v>4</v>
      </c>
      <c r="G1295" s="2" t="s">
        <v>5661</v>
      </c>
    </row>
    <row r="1296">
      <c r="A1296" s="1" t="s">
        <v>5662</v>
      </c>
      <c r="B1296" s="1" t="s">
        <v>5663</v>
      </c>
      <c r="C1296" s="1" t="s">
        <v>5664</v>
      </c>
      <c r="D1296" s="1" t="s">
        <v>5665</v>
      </c>
      <c r="E1296" t="str">
        <f t="shared" si="149"/>
        <v/>
      </c>
      <c r="F1296" s="1" t="s">
        <v>4</v>
      </c>
      <c r="G1296" s="2" t="s">
        <v>5666</v>
      </c>
    </row>
    <row r="1297">
      <c r="A1297" s="1" t="s">
        <v>5667</v>
      </c>
      <c r="B1297" s="1" t="s">
        <v>5668</v>
      </c>
      <c r="C1297" s="1" t="s">
        <v>5669</v>
      </c>
      <c r="D1297" s="2" t="s">
        <v>5670</v>
      </c>
      <c r="E1297" t="str">
        <f>IMAGE("http://static1.squarespace.com/static/54b45420e4b0c8804f6ad484/t/54d71e49e4b0a551f3b0fc04/1425610625407/?format=1000w",1)</f>
        <v/>
      </c>
      <c r="F1297" s="1" t="s">
        <v>4</v>
      </c>
      <c r="G1297" s="2" t="s">
        <v>5671</v>
      </c>
    </row>
    <row r="1298">
      <c r="A1298" s="1" t="s">
        <v>5672</v>
      </c>
      <c r="B1298" s="1" t="s">
        <v>5673</v>
      </c>
      <c r="C1298" s="1" t="s">
        <v>5674</v>
      </c>
      <c r="D1298" s="2" t="s">
        <v>5675</v>
      </c>
      <c r="E1298" t="str">
        <f>IMAGE("https://pbs.twimg.com/profile_images/489137394461863936/a_cCabec_400x400.png",1)</f>
        <v/>
      </c>
      <c r="F1298" s="1" t="s">
        <v>4</v>
      </c>
      <c r="G1298" s="2" t="s">
        <v>5676</v>
      </c>
    </row>
    <row r="1299">
      <c r="A1299" s="1" t="s">
        <v>5677</v>
      </c>
      <c r="B1299" s="1" t="s">
        <v>5678</v>
      </c>
      <c r="C1299" s="1" t="s">
        <v>5679</v>
      </c>
      <c r="D1299" s="1" t="s">
        <v>5680</v>
      </c>
      <c r="E1299" t="str">
        <f t="shared" ref="E1299:E1300" si="150">IMAGE("http://ifttt.com/images/no_image_card.png",1)</f>
        <v/>
      </c>
      <c r="F1299" s="1" t="s">
        <v>4</v>
      </c>
      <c r="G1299" s="2" t="s">
        <v>5681</v>
      </c>
    </row>
    <row r="1300">
      <c r="A1300" s="1" t="s">
        <v>5682</v>
      </c>
      <c r="B1300" s="1" t="s">
        <v>5683</v>
      </c>
      <c r="C1300" s="1" t="s">
        <v>5684</v>
      </c>
      <c r="D1300" s="2" t="s">
        <v>5685</v>
      </c>
      <c r="E1300" t="str">
        <f t="shared" si="150"/>
        <v/>
      </c>
      <c r="F1300" s="1" t="s">
        <v>4</v>
      </c>
      <c r="G1300" s="2" t="s">
        <v>5686</v>
      </c>
    </row>
    <row r="1301">
      <c r="A1301" s="1" t="s">
        <v>5687</v>
      </c>
      <c r="B1301" s="1" t="s">
        <v>5688</v>
      </c>
      <c r="C1301" s="1" t="s">
        <v>5689</v>
      </c>
      <c r="D1301" s="2" t="s">
        <v>5690</v>
      </c>
      <c r="E1301" t="str">
        <f>IMAGE("http://www.stuff.co.nz/content/dam/images/1/3/v/m/1/7/image.related.StuffLandscapeSixteenByNine.620x349.13vm4p.png/1425512937651.jpg",1)</f>
        <v/>
      </c>
      <c r="F1301" s="1" t="s">
        <v>4</v>
      </c>
      <c r="G1301" s="2" t="s">
        <v>5691</v>
      </c>
    </row>
    <row r="1302">
      <c r="A1302" s="1" t="s">
        <v>5687</v>
      </c>
      <c r="B1302" s="1" t="s">
        <v>982</v>
      </c>
      <c r="C1302" s="1" t="s">
        <v>5692</v>
      </c>
      <c r="D1302" s="2" t="s">
        <v>5693</v>
      </c>
      <c r="E1302" t="str">
        <f>IMAGE("https://i.ytimg.com/vi/xYhBZpM5UMI/maxresdefault.jpg",1)</f>
        <v/>
      </c>
      <c r="F1302" s="1" t="s">
        <v>4</v>
      </c>
      <c r="G1302" s="2" t="s">
        <v>5694</v>
      </c>
    </row>
    <row r="1303">
      <c r="A1303" s="1" t="s">
        <v>5695</v>
      </c>
      <c r="B1303" s="1" t="s">
        <v>5696</v>
      </c>
      <c r="C1303" s="1" t="s">
        <v>5697</v>
      </c>
      <c r="D1303" s="1" t="s">
        <v>5698</v>
      </c>
      <c r="E1303" t="str">
        <f>IMAGE("http://ifttt.com/images/no_image_card.png",1)</f>
        <v/>
      </c>
      <c r="F1303" s="1" t="s">
        <v>4</v>
      </c>
      <c r="G1303" s="2" t="s">
        <v>5699</v>
      </c>
    </row>
    <row r="1304">
      <c r="A1304" s="1" t="s">
        <v>5700</v>
      </c>
      <c r="B1304" s="1" t="s">
        <v>432</v>
      </c>
      <c r="C1304" s="1" t="s">
        <v>5701</v>
      </c>
      <c r="D1304" s="2" t="s">
        <v>5702</v>
      </c>
      <c r="E1304" t="str">
        <f>IMAGE("http://blog.getclef.com/wp-content/uploads/2015/03/domain-check.jpg",1)</f>
        <v/>
      </c>
      <c r="F1304" s="1" t="s">
        <v>4</v>
      </c>
      <c r="G1304" s="2" t="s">
        <v>5703</v>
      </c>
    </row>
    <row r="1305">
      <c r="A1305" s="1" t="s">
        <v>5700</v>
      </c>
      <c r="B1305" s="1" t="s">
        <v>5704</v>
      </c>
      <c r="C1305" s="1" t="s">
        <v>5705</v>
      </c>
      <c r="D1305" s="1" t="s">
        <v>5706</v>
      </c>
      <c r="E1305" t="str">
        <f>IMAGE("http://ifttt.com/images/no_image_card.png",1)</f>
        <v/>
      </c>
      <c r="F1305" s="1" t="s">
        <v>4</v>
      </c>
      <c r="G1305" s="2" t="s">
        <v>5707</v>
      </c>
    </row>
    <row r="1306">
      <c r="A1306" s="1" t="s">
        <v>5708</v>
      </c>
      <c r="B1306" s="1" t="s">
        <v>5709</v>
      </c>
      <c r="C1306" s="1" t="s">
        <v>5710</v>
      </c>
      <c r="D1306" s="2" t="s">
        <v>5711</v>
      </c>
      <c r="E1306" t="str">
        <f>IMAGE("https://avatars3.githubusercontent.com/u/61096?v=3&amp;amp;s=400",1)</f>
        <v/>
      </c>
      <c r="F1306" s="1" t="s">
        <v>4</v>
      </c>
      <c r="G1306" s="2" t="s">
        <v>5712</v>
      </c>
    </row>
    <row r="1307">
      <c r="A1307" s="1" t="s">
        <v>5713</v>
      </c>
      <c r="B1307" s="1" t="s">
        <v>2035</v>
      </c>
      <c r="C1307" s="1" t="s">
        <v>5714</v>
      </c>
      <c r="D1307" s="2" t="s">
        <v>5715</v>
      </c>
      <c r="E1307" t="str">
        <f>IMAGE("https://gendal.files.wordpress.com/2015/03/central-bank-money-for-all1.png",1)</f>
        <v/>
      </c>
      <c r="F1307" s="1" t="s">
        <v>4</v>
      </c>
      <c r="G1307" s="2" t="s">
        <v>5716</v>
      </c>
    </row>
    <row r="1308">
      <c r="A1308" s="1" t="s">
        <v>5717</v>
      </c>
      <c r="B1308" s="1" t="s">
        <v>2035</v>
      </c>
      <c r="C1308" s="1" t="s">
        <v>5718</v>
      </c>
      <c r="D1308" s="2" t="s">
        <v>5719</v>
      </c>
      <c r="E1308" t="str">
        <f>IMAGE("http://www.ofnumbers.com/wp-content/uploads/2015/03/nyc-token.jpg",1)</f>
        <v/>
      </c>
      <c r="F1308" s="1" t="s">
        <v>4</v>
      </c>
      <c r="G1308" s="2" t="s">
        <v>5720</v>
      </c>
    </row>
    <row r="1309">
      <c r="A1309" s="1" t="s">
        <v>5721</v>
      </c>
      <c r="B1309" s="1" t="s">
        <v>4911</v>
      </c>
      <c r="C1309" s="1" t="s">
        <v>5722</v>
      </c>
      <c r="D1309" s="2" t="s">
        <v>5723</v>
      </c>
      <c r="E1309" t="str">
        <f>IMAGE("http://www.coinspeaker.com/wp-content/uploads/2015/02/silk-road-trial-us-marshals-to-auction-50000-bitcoins-in-march-7020-03.jpg",1)</f>
        <v/>
      </c>
      <c r="F1309" s="1" t="s">
        <v>4</v>
      </c>
      <c r="G1309" s="2" t="s">
        <v>5724</v>
      </c>
    </row>
    <row r="1310">
      <c r="A1310" s="1" t="s">
        <v>5725</v>
      </c>
      <c r="B1310" s="1" t="s">
        <v>5726</v>
      </c>
      <c r="C1310" s="1" t="s">
        <v>5727</v>
      </c>
      <c r="D1310" s="1" t="s">
        <v>5728</v>
      </c>
      <c r="E1310" t="str">
        <f t="shared" ref="E1310:E1312" si="151">IMAGE("http://ifttt.com/images/no_image_card.png",1)</f>
        <v/>
      </c>
      <c r="F1310" s="1" t="s">
        <v>4</v>
      </c>
      <c r="G1310" s="2" t="s">
        <v>5729</v>
      </c>
    </row>
    <row r="1311">
      <c r="A1311" s="1" t="s">
        <v>5730</v>
      </c>
      <c r="B1311" s="1" t="s">
        <v>5731</v>
      </c>
      <c r="C1311" s="1" t="s">
        <v>5732</v>
      </c>
      <c r="D1311" s="2" t="s">
        <v>5733</v>
      </c>
      <c r="E1311" t="str">
        <f t="shared" si="151"/>
        <v/>
      </c>
      <c r="F1311" s="1" t="s">
        <v>4</v>
      </c>
      <c r="G1311" s="2" t="s">
        <v>5734</v>
      </c>
    </row>
    <row r="1312">
      <c r="A1312" s="1" t="s">
        <v>5735</v>
      </c>
      <c r="B1312" s="1" t="s">
        <v>5736</v>
      </c>
      <c r="C1312" s="1" t="s">
        <v>5737</v>
      </c>
      <c r="D1312" s="1" t="s">
        <v>5738</v>
      </c>
      <c r="E1312" t="str">
        <f t="shared" si="151"/>
        <v/>
      </c>
      <c r="F1312" s="1" t="s">
        <v>4</v>
      </c>
      <c r="G1312" s="2" t="s">
        <v>5739</v>
      </c>
    </row>
    <row r="1313">
      <c r="A1313" s="1" t="s">
        <v>5740</v>
      </c>
      <c r="B1313" s="1" t="s">
        <v>5505</v>
      </c>
      <c r="C1313" s="1" t="s">
        <v>5741</v>
      </c>
      <c r="D1313" s="2" t="s">
        <v>5742</v>
      </c>
      <c r="E1313" t="str">
        <f>IMAGE("http://i.imgur.com/MOJwHyd.jpg",1)</f>
        <v/>
      </c>
      <c r="F1313" s="1" t="s">
        <v>4</v>
      </c>
      <c r="G1313" s="2" t="s">
        <v>5743</v>
      </c>
    </row>
    <row r="1314">
      <c r="A1314" s="1" t="s">
        <v>5740</v>
      </c>
      <c r="B1314" s="1" t="s">
        <v>5744</v>
      </c>
      <c r="C1314" s="1" t="s">
        <v>5745</v>
      </c>
      <c r="D1314" s="2" t="s">
        <v>5746</v>
      </c>
      <c r="E1314" t="str">
        <f>IMAGE("https://pbs.twimg.com/profile_images/447906837463982080/fNRrhC2d_400x400.png",1)</f>
        <v/>
      </c>
      <c r="F1314" s="1" t="s">
        <v>4</v>
      </c>
      <c r="G1314" s="2" t="s">
        <v>5747</v>
      </c>
    </row>
    <row r="1315">
      <c r="A1315" s="1" t="s">
        <v>5740</v>
      </c>
      <c r="B1315" s="1" t="s">
        <v>5748</v>
      </c>
      <c r="C1315" s="1" t="s">
        <v>5749</v>
      </c>
      <c r="D1315" s="1" t="s">
        <v>5750</v>
      </c>
      <c r="E1315" t="str">
        <f t="shared" ref="E1315:E1316" si="152">IMAGE("http://ifttt.com/images/no_image_card.png",1)</f>
        <v/>
      </c>
      <c r="F1315" s="1" t="s">
        <v>4</v>
      </c>
      <c r="G1315" s="2" t="s">
        <v>5751</v>
      </c>
    </row>
    <row r="1316">
      <c r="A1316" s="1" t="s">
        <v>5752</v>
      </c>
      <c r="B1316" s="1" t="s">
        <v>5753</v>
      </c>
      <c r="C1316" s="1" t="s">
        <v>5754</v>
      </c>
      <c r="D1316" s="1" t="s">
        <v>5755</v>
      </c>
      <c r="E1316" t="str">
        <f t="shared" si="152"/>
        <v/>
      </c>
      <c r="F1316" s="1" t="s">
        <v>4</v>
      </c>
      <c r="G1316" s="2" t="s">
        <v>5756</v>
      </c>
    </row>
    <row r="1317">
      <c r="A1317" s="1" t="s">
        <v>5757</v>
      </c>
      <c r="B1317" s="1" t="s">
        <v>5758</v>
      </c>
      <c r="C1317" s="1" t="s">
        <v>5759</v>
      </c>
      <c r="D1317" s="2" t="s">
        <v>5760</v>
      </c>
      <c r="E1317" t="str">
        <f>IMAGE("http://www.economywatch.com/sites/www.economywatch.com/themes/ewatch/img/dd_regions.png",1)</f>
        <v/>
      </c>
      <c r="F1317" s="1" t="s">
        <v>4</v>
      </c>
      <c r="G1317" s="2" t="s">
        <v>5761</v>
      </c>
    </row>
    <row r="1318">
      <c r="A1318" s="1" t="s">
        <v>5762</v>
      </c>
      <c r="B1318" s="1" t="s">
        <v>5763</v>
      </c>
      <c r="C1318" s="1" t="s">
        <v>5764</v>
      </c>
      <c r="D1318" s="2" t="s">
        <v>5765</v>
      </c>
      <c r="E1318" t="str">
        <f>IMAGE("http://ifttt.com/images/no_image_card.png",1)</f>
        <v/>
      </c>
      <c r="F1318" s="1" t="s">
        <v>4</v>
      </c>
      <c r="G1318" s="2" t="s">
        <v>5766</v>
      </c>
    </row>
    <row r="1319">
      <c r="A1319" s="1" t="s">
        <v>5767</v>
      </c>
      <c r="B1319" s="1" t="s">
        <v>1618</v>
      </c>
      <c r="C1319" s="1" t="s">
        <v>5768</v>
      </c>
      <c r="D1319" s="2" t="s">
        <v>5769</v>
      </c>
      <c r="E1319" t="str">
        <f>IMAGE("https://i.ytimg.com/vi/6FzQgNaZ-Gw/hqdefault.jpg",1)</f>
        <v/>
      </c>
      <c r="F1319" s="1" t="s">
        <v>4</v>
      </c>
      <c r="G1319" s="2" t="s">
        <v>5770</v>
      </c>
    </row>
    <row r="1320">
      <c r="A1320" s="1" t="s">
        <v>5771</v>
      </c>
      <c r="B1320" s="1" t="s">
        <v>831</v>
      </c>
      <c r="C1320" s="1" t="s">
        <v>5772</v>
      </c>
      <c r="D1320" s="2" t="s">
        <v>5773</v>
      </c>
      <c r="E1320" t="str">
        <f>IMAGE("http://media.coindesk.com/2015/03/shutterstock_134061809.jpg",1)</f>
        <v/>
      </c>
      <c r="F1320" s="1" t="s">
        <v>4</v>
      </c>
      <c r="G1320" s="2" t="s">
        <v>5774</v>
      </c>
    </row>
    <row r="1321">
      <c r="A1321" s="1" t="s">
        <v>5775</v>
      </c>
      <c r="B1321" s="1" t="s">
        <v>254</v>
      </c>
      <c r="C1321" s="1" t="s">
        <v>5776</v>
      </c>
      <c r="D1321" s="2" t="s">
        <v>5777</v>
      </c>
      <c r="E1321" t="str">
        <f>IMAGE("http://si.wsj.net/public/resources/images/BN-HD683_0226ny_G_20150226181727.jpg",1)</f>
        <v/>
      </c>
      <c r="F1321" s="1" t="s">
        <v>4</v>
      </c>
      <c r="G1321" s="2" t="s">
        <v>5778</v>
      </c>
    </row>
    <row r="1322">
      <c r="A1322" s="1" t="s">
        <v>5779</v>
      </c>
      <c r="B1322" s="1" t="s">
        <v>5780</v>
      </c>
      <c r="C1322" s="1" t="s">
        <v>5781</v>
      </c>
      <c r="D1322" s="1" t="s">
        <v>5782</v>
      </c>
      <c r="E1322" t="str">
        <f t="shared" ref="E1322:E1323" si="153">IMAGE("http://ifttt.com/images/no_image_card.png",1)</f>
        <v/>
      </c>
      <c r="F1322" s="1" t="s">
        <v>4</v>
      </c>
      <c r="G1322" s="2" t="s">
        <v>5783</v>
      </c>
    </row>
    <row r="1323">
      <c r="A1323" s="1" t="s">
        <v>5784</v>
      </c>
      <c r="B1323" s="1" t="s">
        <v>5785</v>
      </c>
      <c r="C1323" s="1" t="s">
        <v>5786</v>
      </c>
      <c r="D1323" s="1" t="s">
        <v>5787</v>
      </c>
      <c r="E1323" t="str">
        <f t="shared" si="153"/>
        <v/>
      </c>
      <c r="F1323" s="1" t="s">
        <v>4</v>
      </c>
      <c r="G1323" s="2" t="s">
        <v>5788</v>
      </c>
    </row>
    <row r="1324">
      <c r="A1324" s="1" t="s">
        <v>5789</v>
      </c>
      <c r="B1324" s="1" t="s">
        <v>850</v>
      </c>
      <c r="C1324" s="1" t="s">
        <v>5790</v>
      </c>
      <c r="D1324" s="2" t="s">
        <v>5791</v>
      </c>
      <c r="E1324" t="str">
        <f>IMAGE("http://bit-post.com/wp-content/uploads/2015/03/pizza-.png",1)</f>
        <v/>
      </c>
      <c r="F1324" s="1" t="s">
        <v>4</v>
      </c>
      <c r="G1324" s="2" t="s">
        <v>5792</v>
      </c>
    </row>
    <row r="1325">
      <c r="A1325" s="1" t="s">
        <v>5793</v>
      </c>
      <c r="B1325" s="1" t="s">
        <v>5794</v>
      </c>
      <c r="C1325" s="1" t="s">
        <v>5795</v>
      </c>
      <c r="D1325" s="2" t="s">
        <v>5796</v>
      </c>
      <c r="E1325" t="str">
        <f>IMAGE("https://www.vultr.com/_images/header/headerlogo.png",1)</f>
        <v/>
      </c>
      <c r="F1325" s="1" t="s">
        <v>4</v>
      </c>
      <c r="G1325" s="2" t="s">
        <v>5797</v>
      </c>
    </row>
    <row r="1326">
      <c r="A1326" s="1" t="s">
        <v>5798</v>
      </c>
      <c r="B1326" s="1" t="s">
        <v>5799</v>
      </c>
      <c r="C1326" s="1" t="s">
        <v>5800</v>
      </c>
      <c r="D1326" s="1" t="s">
        <v>5801</v>
      </c>
      <c r="E1326" t="str">
        <f t="shared" ref="E1326:E1327" si="154">IMAGE("http://ifttt.com/images/no_image_card.png",1)</f>
        <v/>
      </c>
      <c r="F1326" s="1" t="s">
        <v>4</v>
      </c>
      <c r="G1326" s="2" t="s">
        <v>5802</v>
      </c>
    </row>
    <row r="1327">
      <c r="A1327" s="1" t="s">
        <v>5803</v>
      </c>
      <c r="B1327" s="1" t="s">
        <v>2634</v>
      </c>
      <c r="C1327" s="1" t="s">
        <v>5804</v>
      </c>
      <c r="D1327" s="1" t="s">
        <v>5805</v>
      </c>
      <c r="E1327" t="str">
        <f t="shared" si="154"/>
        <v/>
      </c>
      <c r="F1327" s="1" t="s">
        <v>4</v>
      </c>
      <c r="G1327" s="2" t="s">
        <v>5806</v>
      </c>
    </row>
    <row r="1328">
      <c r="A1328" s="1" t="s">
        <v>5803</v>
      </c>
      <c r="B1328" s="1" t="s">
        <v>4092</v>
      </c>
      <c r="C1328" s="1" t="s">
        <v>5807</v>
      </c>
      <c r="D1328" s="2" t="s">
        <v>5808</v>
      </c>
      <c r="E1328" t="str">
        <f>IMAGE("http://cointelegraph.com/images/787_aHR0cDovL2NvaW50ZWxlZ3JhcGgudWsvc3RvcmFnZS91cGxvYWRzL3ZpZXcvODU4ZDI5MzI1ZjFjYzA4ZWY1MWMyNDVmZjRhYWRkOGYuanBn.jpg",1)</f>
        <v/>
      </c>
      <c r="F1328" s="1" t="s">
        <v>4</v>
      </c>
      <c r="G1328" s="2" t="s">
        <v>5809</v>
      </c>
    </row>
    <row r="1329">
      <c r="A1329" s="1" t="s">
        <v>5810</v>
      </c>
      <c r="B1329" s="1" t="s">
        <v>150</v>
      </c>
      <c r="C1329" s="1" t="s">
        <v>5811</v>
      </c>
      <c r="D1329" s="1" t="s">
        <v>152</v>
      </c>
      <c r="E1329" t="str">
        <f>IMAGE("http://ifttt.com/images/no_image_card.png",1)</f>
        <v/>
      </c>
      <c r="F1329" s="1" t="s">
        <v>4</v>
      </c>
      <c r="G1329" s="2" t="s">
        <v>5812</v>
      </c>
    </row>
    <row r="1330">
      <c r="A1330" s="1" t="s">
        <v>5813</v>
      </c>
      <c r="B1330" s="1" t="s">
        <v>5814</v>
      </c>
      <c r="C1330" s="1" t="s">
        <v>5815</v>
      </c>
      <c r="D1330" s="2" t="s">
        <v>5816</v>
      </c>
      <c r="E1330" t="str">
        <f>IMAGE("https://pbs.twimg.com/media/B_VIrrnXAAEr21h.jpg:large",1)</f>
        <v/>
      </c>
      <c r="F1330" s="1" t="s">
        <v>4</v>
      </c>
      <c r="G1330" s="2" t="s">
        <v>5817</v>
      </c>
    </row>
    <row r="1331">
      <c r="A1331" s="1" t="s">
        <v>5818</v>
      </c>
      <c r="B1331" s="1" t="s">
        <v>5819</v>
      </c>
      <c r="C1331" s="1" t="s">
        <v>5820</v>
      </c>
      <c r="D1331" s="1" t="s">
        <v>5821</v>
      </c>
      <c r="E1331" t="str">
        <f t="shared" ref="E1331:E1333" si="155">IMAGE("http://ifttt.com/images/no_image_card.png",1)</f>
        <v/>
      </c>
      <c r="F1331" s="1" t="s">
        <v>4</v>
      </c>
      <c r="G1331" s="2" t="s">
        <v>5822</v>
      </c>
    </row>
    <row r="1332">
      <c r="A1332" s="1" t="s">
        <v>5823</v>
      </c>
      <c r="B1332" s="1" t="s">
        <v>5824</v>
      </c>
      <c r="C1332" s="1" t="s">
        <v>5825</v>
      </c>
      <c r="D1332" s="1" t="s">
        <v>5826</v>
      </c>
      <c r="E1332" t="str">
        <f t="shared" si="155"/>
        <v/>
      </c>
      <c r="F1332" s="1" t="s">
        <v>4</v>
      </c>
      <c r="G1332" s="2" t="s">
        <v>5827</v>
      </c>
    </row>
    <row r="1333">
      <c r="A1333" s="1" t="s">
        <v>5828</v>
      </c>
      <c r="B1333" s="1" t="s">
        <v>120</v>
      </c>
      <c r="C1333" s="1" t="s">
        <v>5829</v>
      </c>
      <c r="D1333" s="1" t="s">
        <v>5830</v>
      </c>
      <c r="E1333" t="str">
        <f t="shared" si="155"/>
        <v/>
      </c>
      <c r="F1333" s="1" t="s">
        <v>4</v>
      </c>
      <c r="G1333" s="2" t="s">
        <v>5831</v>
      </c>
    </row>
    <row r="1334">
      <c r="A1334" s="1" t="s">
        <v>5832</v>
      </c>
      <c r="B1334" s="1" t="s">
        <v>5833</v>
      </c>
      <c r="C1334" s="1" t="s">
        <v>5834</v>
      </c>
      <c r="D1334" s="2" t="s">
        <v>5835</v>
      </c>
      <c r="E1334" t="str">
        <f>IMAGE("https://coinreport.net/wp-content/uploads/2014/11/OpenBazaar-screenshot-via-openbazaar.org_-150x150.jpg",1)</f>
        <v/>
      </c>
      <c r="F1334" s="1" t="s">
        <v>4</v>
      </c>
      <c r="G1334" s="2" t="s">
        <v>5836</v>
      </c>
    </row>
    <row r="1335">
      <c r="A1335" s="1" t="s">
        <v>5837</v>
      </c>
      <c r="B1335" s="1" t="s">
        <v>208</v>
      </c>
      <c r="C1335" s="1" t="s">
        <v>5838</v>
      </c>
      <c r="D1335" s="2" t="s">
        <v>5839</v>
      </c>
      <c r="E1335" t="str">
        <f>IMAGE("https://bitcoinmagazine.com/wp-content/uploads/2015/03/abra.jpg",1)</f>
        <v/>
      </c>
      <c r="F1335" s="1" t="s">
        <v>4</v>
      </c>
      <c r="G1335" s="2" t="s">
        <v>5840</v>
      </c>
    </row>
    <row r="1336">
      <c r="A1336" s="1" t="s">
        <v>5841</v>
      </c>
      <c r="B1336" s="1" t="s">
        <v>5842</v>
      </c>
      <c r="C1336" s="1" t="s">
        <v>5843</v>
      </c>
      <c r="D1336" s="2" t="s">
        <v>5844</v>
      </c>
      <c r="E1336" t="str">
        <f>IMAGE("http://forum.utorrent.com/public/style_images/master/meta_image.png",1)</f>
        <v/>
      </c>
      <c r="F1336" s="1" t="s">
        <v>4</v>
      </c>
      <c r="G1336" s="2" t="s">
        <v>5845</v>
      </c>
    </row>
    <row r="1337">
      <c r="A1337" s="1" t="s">
        <v>5846</v>
      </c>
      <c r="B1337" s="1" t="s">
        <v>5847</v>
      </c>
      <c r="C1337" s="1" t="s">
        <v>5848</v>
      </c>
      <c r="D1337" s="2" t="s">
        <v>5849</v>
      </c>
      <c r="E1337" t="str">
        <f>IMAGE("http://99bitcoins.ofirbeigel.netdna-cdn.com/wp-content/uploads/2014/09/bitcoin-safe-giveway.jpg",1)</f>
        <v/>
      </c>
      <c r="F1337" s="1" t="s">
        <v>4</v>
      </c>
      <c r="G1337" s="2" t="s">
        <v>5850</v>
      </c>
    </row>
    <row r="1338">
      <c r="A1338" s="1" t="s">
        <v>5851</v>
      </c>
      <c r="B1338" s="1" t="s">
        <v>5852</v>
      </c>
      <c r="C1338" s="1" t="s">
        <v>5853</v>
      </c>
      <c r="D1338" s="1" t="s">
        <v>5854</v>
      </c>
      <c r="E1338" t="str">
        <f t="shared" ref="E1338:E1339" si="156">IMAGE("http://ifttt.com/images/no_image_card.png",1)</f>
        <v/>
      </c>
      <c r="F1338" s="1" t="s">
        <v>4</v>
      </c>
      <c r="G1338" s="2" t="s">
        <v>5855</v>
      </c>
    </row>
    <row r="1339">
      <c r="A1339" s="1" t="s">
        <v>5856</v>
      </c>
      <c r="B1339" s="1" t="s">
        <v>5857</v>
      </c>
      <c r="C1339" s="1" t="s">
        <v>5858</v>
      </c>
      <c r="D1339" s="1" t="s">
        <v>5859</v>
      </c>
      <c r="E1339" t="str">
        <f t="shared" si="156"/>
        <v/>
      </c>
      <c r="F1339" s="1" t="s">
        <v>4</v>
      </c>
      <c r="G1339" s="2" t="s">
        <v>5860</v>
      </c>
    </row>
    <row r="1340">
      <c r="A1340" s="1" t="s">
        <v>5861</v>
      </c>
      <c r="B1340" s="1" t="s">
        <v>5862</v>
      </c>
      <c r="C1340" s="1" t="s">
        <v>5863</v>
      </c>
      <c r="D1340" s="2" t="s">
        <v>5864</v>
      </c>
      <c r="E1340" t="str">
        <f>IMAGE("http://simg.sinajs.cn/blog7style/images/common/topbar/topbar_logo.gif",1)</f>
        <v/>
      </c>
      <c r="F1340" s="1" t="s">
        <v>4</v>
      </c>
      <c r="G1340" s="2" t="s">
        <v>5865</v>
      </c>
    </row>
    <row r="1341">
      <c r="A1341" s="1" t="s">
        <v>5866</v>
      </c>
      <c r="B1341" s="1" t="s">
        <v>1341</v>
      </c>
      <c r="C1341" s="1" t="s">
        <v>5867</v>
      </c>
      <c r="D1341" s="2" t="s">
        <v>5868</v>
      </c>
      <c r="E1341" t="str">
        <f>IMAGE("http://www.howwemadeitinafrica.com/wp-content/uploads/2014/03/bitcoin-200x240.jpg",1)</f>
        <v/>
      </c>
      <c r="F1341" s="1" t="s">
        <v>4</v>
      </c>
      <c r="G1341" s="2" t="s">
        <v>5869</v>
      </c>
    </row>
    <row r="1342">
      <c r="A1342" s="1" t="s">
        <v>5870</v>
      </c>
      <c r="B1342" s="1" t="s">
        <v>1341</v>
      </c>
      <c r="C1342" s="1" t="s">
        <v>5871</v>
      </c>
      <c r="D1342" s="2" t="s">
        <v>5872</v>
      </c>
      <c r="E1342" t="str">
        <f>IMAGE("https://www.cryptocoinsnews.com/wp-content/uploads/2015/03/international-banking.jpg",1)</f>
        <v/>
      </c>
      <c r="F1342" s="1" t="s">
        <v>4</v>
      </c>
      <c r="G1342" s="2" t="s">
        <v>5873</v>
      </c>
    </row>
    <row r="1343">
      <c r="A1343" s="1" t="s">
        <v>5874</v>
      </c>
      <c r="B1343" s="1" t="s">
        <v>1341</v>
      </c>
      <c r="C1343" s="1" t="s">
        <v>5875</v>
      </c>
      <c r="D1343" s="2" t="s">
        <v>5876</v>
      </c>
      <c r="E1343" t="str">
        <f>IMAGE("http://cointelegraph.com/images/787_aHR0cDovL2NvaW50ZWxlZ3JhcGguY29tL3N0b3JhZ2UvdXBsb2Fkcy92aWV3L2FmMzk5YmY1MGNhZTIxYTMxMjUzNjQ4Y2MxNGY4ODQ3LnBuZw==.jpg",1)</f>
        <v/>
      </c>
      <c r="F1343" s="1" t="s">
        <v>4</v>
      </c>
      <c r="G1343" s="2" t="s">
        <v>5877</v>
      </c>
    </row>
    <row r="1344">
      <c r="A1344" s="1" t="s">
        <v>5878</v>
      </c>
      <c r="B1344" s="1" t="s">
        <v>5879</v>
      </c>
      <c r="C1344" s="1" t="s">
        <v>5880</v>
      </c>
      <c r="D1344" s="1" t="s">
        <v>5881</v>
      </c>
      <c r="E1344" t="str">
        <f>IMAGE("http://ifttt.com/images/no_image_card.png",1)</f>
        <v/>
      </c>
      <c r="F1344" s="1" t="s">
        <v>4</v>
      </c>
      <c r="G1344" s="2" t="s">
        <v>5882</v>
      </c>
    </row>
    <row r="1345">
      <c r="A1345" s="1" t="s">
        <v>5883</v>
      </c>
      <c r="B1345" s="1" t="s">
        <v>5862</v>
      </c>
      <c r="C1345" s="1" t="s">
        <v>5884</v>
      </c>
      <c r="D1345" s="2" t="s">
        <v>5885</v>
      </c>
      <c r="E1345" t="str">
        <f>IMAGE("http://img.baidu.com/img/iknow/wenku/130X83zqks.jpg",1)</f>
        <v/>
      </c>
      <c r="F1345" s="1" t="s">
        <v>4</v>
      </c>
      <c r="G1345" s="2" t="s">
        <v>5886</v>
      </c>
    </row>
    <row r="1346">
      <c r="A1346" s="1" t="s">
        <v>5887</v>
      </c>
      <c r="B1346" s="1" t="s">
        <v>982</v>
      </c>
      <c r="C1346" s="1" t="s">
        <v>5692</v>
      </c>
      <c r="D1346" s="2" t="s">
        <v>5693</v>
      </c>
      <c r="E1346" t="str">
        <f>IMAGE("https://i.ytimg.com/vi/xYhBZpM5UMI/maxresdefault.jpg",1)</f>
        <v/>
      </c>
      <c r="F1346" s="1" t="s">
        <v>4</v>
      </c>
      <c r="G1346" s="2" t="s">
        <v>5888</v>
      </c>
    </row>
    <row r="1347">
      <c r="A1347" s="1" t="s">
        <v>5889</v>
      </c>
      <c r="B1347" s="1" t="s">
        <v>1980</v>
      </c>
      <c r="C1347" s="1" t="s">
        <v>5890</v>
      </c>
      <c r="D1347" s="1" t="s">
        <v>5891</v>
      </c>
      <c r="E1347" t="str">
        <f t="shared" ref="E1347:E1348" si="157">IMAGE("http://ifttt.com/images/no_image_card.png",1)</f>
        <v/>
      </c>
      <c r="F1347" s="1" t="s">
        <v>4</v>
      </c>
      <c r="G1347" s="2" t="s">
        <v>5892</v>
      </c>
    </row>
    <row r="1348">
      <c r="A1348" s="1" t="s">
        <v>5893</v>
      </c>
      <c r="B1348" s="1" t="s">
        <v>1493</v>
      </c>
      <c r="C1348" s="1" t="s">
        <v>5894</v>
      </c>
      <c r="D1348" s="1" t="s">
        <v>5895</v>
      </c>
      <c r="E1348" t="str">
        <f t="shared" si="157"/>
        <v/>
      </c>
      <c r="F1348" s="1" t="s">
        <v>4</v>
      </c>
      <c r="G1348" s="2" t="s">
        <v>5896</v>
      </c>
    </row>
    <row r="1349">
      <c r="A1349" s="1" t="s">
        <v>5897</v>
      </c>
      <c r="B1349" s="1" t="s">
        <v>5898</v>
      </c>
      <c r="C1349" s="1" t="s">
        <v>5899</v>
      </c>
      <c r="D1349" s="2" t="s">
        <v>5900</v>
      </c>
      <c r="E1349" t="str">
        <f>IMAGE("http://i.investopedia.com/facebook/investopedia-facebook-image.gif",1)</f>
        <v/>
      </c>
      <c r="F1349" s="1" t="s">
        <v>4</v>
      </c>
      <c r="G1349" s="2" t="s">
        <v>5901</v>
      </c>
    </row>
    <row r="1350">
      <c r="A1350" s="1" t="s">
        <v>5902</v>
      </c>
      <c r="B1350" s="1" t="s">
        <v>208</v>
      </c>
      <c r="C1350" s="1" t="s">
        <v>5903</v>
      </c>
      <c r="D1350" s="2" t="s">
        <v>5904</v>
      </c>
      <c r="E1350" t="str">
        <f>IMAGE("http://www.coinbuzz.com/wp-content/uploads/2015/03/miners.jpg",1)</f>
        <v/>
      </c>
      <c r="F1350" s="1" t="s">
        <v>4</v>
      </c>
      <c r="G1350" s="2" t="s">
        <v>5905</v>
      </c>
    </row>
    <row r="1351">
      <c r="A1351" s="1" t="s">
        <v>5906</v>
      </c>
      <c r="B1351" s="1" t="s">
        <v>2955</v>
      </c>
      <c r="C1351" s="1" t="s">
        <v>5907</v>
      </c>
      <c r="D1351" s="2" t="s">
        <v>5908</v>
      </c>
      <c r="E1351" t="str">
        <f>IMAGE("https://secure.mrsitestore.com/usersitesv18/160599.mrsite.com/wwwroot/images/thumbs/0000000706684.jpeg",1)</f>
        <v/>
      </c>
      <c r="F1351" s="1" t="s">
        <v>4</v>
      </c>
      <c r="G1351" s="2" t="s">
        <v>5909</v>
      </c>
    </row>
    <row r="1352">
      <c r="A1352" s="1" t="s">
        <v>5910</v>
      </c>
      <c r="B1352" s="1" t="s">
        <v>5505</v>
      </c>
      <c r="C1352" s="1" t="s">
        <v>5911</v>
      </c>
      <c r="D1352" s="1" t="s">
        <v>5912</v>
      </c>
      <c r="E1352" t="str">
        <f>IMAGE("http://ifttt.com/images/no_image_card.png",1)</f>
        <v/>
      </c>
      <c r="F1352" s="1" t="s">
        <v>4</v>
      </c>
      <c r="G1352" s="2" t="s">
        <v>5913</v>
      </c>
    </row>
    <row r="1353">
      <c r="A1353" s="1" t="s">
        <v>5914</v>
      </c>
      <c r="B1353" s="1" t="s">
        <v>259</v>
      </c>
      <c r="C1353" s="1" t="s">
        <v>5915</v>
      </c>
      <c r="D1353" s="2" t="s">
        <v>5916</v>
      </c>
      <c r="E1353" t="str">
        <f>IMAGE("http://media.coindesk.com/2015/03/shutterstock_72905284.jpg",1)</f>
        <v/>
      </c>
      <c r="F1353" s="1" t="s">
        <v>4</v>
      </c>
      <c r="G1353" s="2" t="s">
        <v>5917</v>
      </c>
    </row>
    <row r="1354">
      <c r="A1354" s="1" t="s">
        <v>5918</v>
      </c>
      <c r="B1354" s="1" t="s">
        <v>4206</v>
      </c>
      <c r="C1354" s="1" t="s">
        <v>5919</v>
      </c>
      <c r="D1354" s="2" t="s">
        <v>5920</v>
      </c>
      <c r="E1354" t="str">
        <f>IMAGE("http://cointelegraph.com/images/787_aHR0cDovL2NvaW50ZWxlZ3JhcGguaXQvc3RvcmFnZS91cGxvYWRzL3ZpZXcvNjlmMTg0ZDEyNjY2MjAxY2Y5NjMyYzExMDZkNjExNDcuanBn.jpg",1)</f>
        <v/>
      </c>
      <c r="F1354" s="1" t="s">
        <v>4</v>
      </c>
      <c r="G1354" s="2" t="s">
        <v>5921</v>
      </c>
    </row>
    <row r="1355">
      <c r="A1355" s="1" t="s">
        <v>5922</v>
      </c>
      <c r="B1355" s="1" t="s">
        <v>5923</v>
      </c>
      <c r="C1355" s="1" t="s">
        <v>5924</v>
      </c>
      <c r="D1355" s="2" t="s">
        <v>5925</v>
      </c>
      <c r="E1355" t="str">
        <f>IMAGE("http://bitcoinprbuzz.com/wp-content/uploads/2015/03/CryptoThrift-Screenshot-1024x465.jpg",1)</f>
        <v/>
      </c>
      <c r="F1355" s="1" t="s">
        <v>4</v>
      </c>
      <c r="G1355" s="2" t="s">
        <v>5926</v>
      </c>
    </row>
    <row r="1356">
      <c r="A1356" s="1" t="s">
        <v>5927</v>
      </c>
      <c r="B1356" s="1" t="s">
        <v>208</v>
      </c>
      <c r="C1356" s="1" t="s">
        <v>5871</v>
      </c>
      <c r="D1356" s="2" t="s">
        <v>5928</v>
      </c>
      <c r="E1356" t="str">
        <f>IMAGE("https://www.cryptocoinsnews.com/wp-content/uploads/2015/03/international-banking.jpg",1)</f>
        <v/>
      </c>
      <c r="F1356" s="1" t="s">
        <v>4</v>
      </c>
      <c r="G1356" s="2" t="s">
        <v>5929</v>
      </c>
    </row>
    <row r="1357">
      <c r="A1357" s="1" t="s">
        <v>5930</v>
      </c>
      <c r="B1357" s="1" t="s">
        <v>5931</v>
      </c>
      <c r="C1357" s="1" t="s">
        <v>5932</v>
      </c>
      <c r="D1357" s="1" t="s">
        <v>5933</v>
      </c>
      <c r="E1357" t="str">
        <f t="shared" ref="E1357:E1359" si="158">IMAGE("http://ifttt.com/images/no_image_card.png",1)</f>
        <v/>
      </c>
      <c r="F1357" s="1" t="s">
        <v>4</v>
      </c>
      <c r="G1357" s="2" t="s">
        <v>5934</v>
      </c>
    </row>
    <row r="1358">
      <c r="A1358" s="1" t="s">
        <v>5935</v>
      </c>
      <c r="B1358" s="1" t="s">
        <v>5936</v>
      </c>
      <c r="C1358" s="1" t="s">
        <v>5937</v>
      </c>
      <c r="D1358" s="2" t="s">
        <v>5938</v>
      </c>
      <c r="E1358" t="str">
        <f t="shared" si="158"/>
        <v/>
      </c>
      <c r="F1358" s="1" t="s">
        <v>4</v>
      </c>
      <c r="G1358" s="2" t="s">
        <v>5939</v>
      </c>
    </row>
    <row r="1359">
      <c r="A1359" s="1" t="s">
        <v>5940</v>
      </c>
      <c r="B1359" s="1" t="s">
        <v>5941</v>
      </c>
      <c r="C1359" s="1" t="s">
        <v>5942</v>
      </c>
      <c r="D1359" s="2" t="s">
        <v>5943</v>
      </c>
      <c r="E1359" t="str">
        <f t="shared" si="158"/>
        <v/>
      </c>
      <c r="F1359" s="1" t="s">
        <v>4</v>
      </c>
      <c r="G1359" s="2" t="s">
        <v>5944</v>
      </c>
    </row>
    <row r="1360">
      <c r="A1360" s="1" t="s">
        <v>5945</v>
      </c>
      <c r="B1360" s="1" t="s">
        <v>5946</v>
      </c>
      <c r="C1360" s="1" t="s">
        <v>5947</v>
      </c>
      <c r="D1360" s="2" t="s">
        <v>5948</v>
      </c>
      <c r="E1360" t="str">
        <f>IMAGE("http://www.newsbtc.com/wp-content/uploads/2015/03/Clef_article_cover_NewsBTC-e1425568652693.png",1)</f>
        <v/>
      </c>
      <c r="F1360" s="1" t="s">
        <v>4</v>
      </c>
      <c r="G1360" s="2" t="s">
        <v>5949</v>
      </c>
    </row>
    <row r="1361">
      <c r="A1361" s="1" t="s">
        <v>5950</v>
      </c>
      <c r="B1361" s="1" t="s">
        <v>5951</v>
      </c>
      <c r="C1361" s="1" t="s">
        <v>5952</v>
      </c>
      <c r="D1361" s="2" t="s">
        <v>5953</v>
      </c>
      <c r="E1361" t="str">
        <f>IMAGE("http://o.aolcdn.com/hss/storage/midas/f8627e8958b874ba6bbb023acfcd2a4b/201651720/WankBand.gif",1)</f>
        <v/>
      </c>
      <c r="F1361" s="1" t="s">
        <v>4</v>
      </c>
      <c r="G1361" s="2" t="s">
        <v>5954</v>
      </c>
    </row>
    <row r="1362">
      <c r="A1362" s="1" t="s">
        <v>5955</v>
      </c>
      <c r="B1362" s="1" t="s">
        <v>5956</v>
      </c>
      <c r="C1362" s="1" t="s">
        <v>5957</v>
      </c>
      <c r="D1362" s="2" t="s">
        <v>5958</v>
      </c>
      <c r="E1362" t="str">
        <f>IMAGE("http://cdn.evbuc.com/images/12505851/92695678233/1/logo.png",1)</f>
        <v/>
      </c>
      <c r="F1362" s="1" t="s">
        <v>4</v>
      </c>
      <c r="G1362" s="2" t="s">
        <v>5959</v>
      </c>
    </row>
    <row r="1363">
      <c r="A1363" s="1" t="s">
        <v>5960</v>
      </c>
      <c r="B1363" s="1" t="s">
        <v>5961</v>
      </c>
      <c r="C1363" s="1" t="s">
        <v>5962</v>
      </c>
      <c r="D1363" s="2" t="s">
        <v>5963</v>
      </c>
      <c r="E1363" t="str">
        <f>IMAGE("http://www.newsbtc.com/wp-content/uploads/2015/03/Bitcoin-price-technical-analysis-Gearing-Up.png",1)</f>
        <v/>
      </c>
      <c r="F1363" s="1" t="s">
        <v>4</v>
      </c>
      <c r="G1363" s="2" t="s">
        <v>5964</v>
      </c>
    </row>
    <row r="1364">
      <c r="A1364" s="1" t="s">
        <v>5965</v>
      </c>
      <c r="B1364" s="1" t="s">
        <v>5785</v>
      </c>
      <c r="C1364" s="1" t="s">
        <v>5966</v>
      </c>
      <c r="D1364" s="1" t="s">
        <v>5967</v>
      </c>
      <c r="E1364" t="str">
        <f t="shared" ref="E1364:E1366" si="159">IMAGE("http://ifttt.com/images/no_image_card.png",1)</f>
        <v/>
      </c>
      <c r="F1364" s="1" t="s">
        <v>4</v>
      </c>
      <c r="G1364" s="2" t="s">
        <v>5968</v>
      </c>
    </row>
    <row r="1365">
      <c r="A1365" s="1" t="s">
        <v>5969</v>
      </c>
      <c r="B1365" s="1" t="s">
        <v>5970</v>
      </c>
      <c r="C1365" s="1" t="s">
        <v>5971</v>
      </c>
      <c r="D1365" s="1" t="s">
        <v>5972</v>
      </c>
      <c r="E1365" t="str">
        <f t="shared" si="159"/>
        <v/>
      </c>
      <c r="F1365" s="1" t="s">
        <v>4</v>
      </c>
      <c r="G1365" s="2" t="s">
        <v>5973</v>
      </c>
    </row>
    <row r="1366">
      <c r="A1366" s="1" t="s">
        <v>5974</v>
      </c>
      <c r="B1366" s="1" t="s">
        <v>56</v>
      </c>
      <c r="C1366" s="1" t="s">
        <v>5975</v>
      </c>
      <c r="D1366" s="2" t="s">
        <v>5976</v>
      </c>
      <c r="E1366" t="str">
        <f t="shared" si="159"/>
        <v/>
      </c>
      <c r="F1366" s="1" t="s">
        <v>4</v>
      </c>
      <c r="G1366" s="2" t="s">
        <v>5977</v>
      </c>
    </row>
    <row r="1367">
      <c r="A1367" s="1" t="s">
        <v>5978</v>
      </c>
      <c r="B1367" s="1" t="s">
        <v>5961</v>
      </c>
      <c r="C1367" s="1" t="s">
        <v>5979</v>
      </c>
      <c r="D1367" s="2" t="s">
        <v>5980</v>
      </c>
      <c r="E1367" t="str">
        <f>IMAGE("http://www.newsbtc.com/wp-content/uploads/2015/03/u-torrent-Bitcoin-mining-malware-report-.png",1)</f>
        <v/>
      </c>
      <c r="F1367" s="1" t="s">
        <v>4</v>
      </c>
      <c r="G1367" s="2" t="s">
        <v>5981</v>
      </c>
    </row>
    <row r="1368">
      <c r="A1368" s="1" t="s">
        <v>5982</v>
      </c>
      <c r="B1368" s="1" t="s">
        <v>783</v>
      </c>
      <c r="C1368" s="1" t="s">
        <v>5983</v>
      </c>
      <c r="D1368" s="2" t="s">
        <v>5984</v>
      </c>
      <c r="E1368" t="str">
        <f>IMAGE("https://bitcoinmagazine.com/wp-content/uploads/2015/03/gI_59959_global_434897653.png",1)</f>
        <v/>
      </c>
      <c r="F1368" s="1" t="s">
        <v>4</v>
      </c>
      <c r="G1368" s="2" t="s">
        <v>5985</v>
      </c>
    </row>
    <row r="1369">
      <c r="A1369" s="1" t="s">
        <v>5986</v>
      </c>
      <c r="B1369" s="1" t="s">
        <v>783</v>
      </c>
      <c r="C1369" s="1" t="s">
        <v>5987</v>
      </c>
      <c r="D1369" s="2" t="s">
        <v>5988</v>
      </c>
      <c r="E1369" t="str">
        <f>IMAGE("http://insidebitcoins.com/wp-content/uploads/2014/12/Target-Bitcoin-cntr-150x150.jpg",1)</f>
        <v/>
      </c>
      <c r="F1369" s="1" t="s">
        <v>4</v>
      </c>
      <c r="G1369" s="2" t="s">
        <v>5989</v>
      </c>
    </row>
    <row r="1370">
      <c r="A1370" s="1" t="s">
        <v>5986</v>
      </c>
      <c r="B1370" s="1" t="s">
        <v>4206</v>
      </c>
      <c r="C1370" s="1" t="s">
        <v>5990</v>
      </c>
      <c r="D1370" s="2" t="s">
        <v>5991</v>
      </c>
      <c r="E1370" t="str">
        <f>IMAGE("http://cointelegraph.com/images/787_aHR0cDovL2NvaW50ZWxlZ3JhcGguaXQvc3RvcmFnZS91cGxvYWRzL3ZpZXcvZjE5NmE1MWJhNTY2NjU3YTZjYWFlN2MzNjYwNTA3NzguanBn.jpg",1)</f>
        <v/>
      </c>
      <c r="F1370" s="1" t="s">
        <v>4</v>
      </c>
      <c r="G1370" s="2" t="s">
        <v>5992</v>
      </c>
    </row>
    <row r="1371">
      <c r="A1371" s="1" t="s">
        <v>5986</v>
      </c>
      <c r="B1371" s="1" t="s">
        <v>5993</v>
      </c>
      <c r="C1371" s="1" t="s">
        <v>5994</v>
      </c>
      <c r="D1371" s="1" t="s">
        <v>5995</v>
      </c>
      <c r="E1371" t="str">
        <f>IMAGE("http://ifttt.com/images/no_image_card.png",1)</f>
        <v/>
      </c>
      <c r="F1371" s="1" t="s">
        <v>4</v>
      </c>
      <c r="G1371" s="2" t="s">
        <v>5996</v>
      </c>
    </row>
    <row r="1372">
      <c r="A1372" s="1" t="s">
        <v>5997</v>
      </c>
      <c r="B1372" s="1" t="s">
        <v>1922</v>
      </c>
      <c r="C1372" s="1" t="s">
        <v>5998</v>
      </c>
      <c r="D1372" s="2" t="s">
        <v>5575</v>
      </c>
      <c r="E1372" t="str">
        <f>IMAGE("https://letstalkbitcoin.com/files/blogs/1053-66fe582e8b725900028d6363475c539ae5123d49d72a803df634c0d086da17d1.jpg",1)</f>
        <v/>
      </c>
      <c r="F1372" s="1" t="s">
        <v>4</v>
      </c>
      <c r="G1372" s="2" t="s">
        <v>5999</v>
      </c>
    </row>
    <row r="1373">
      <c r="A1373" s="1" t="s">
        <v>6000</v>
      </c>
      <c r="B1373" s="1" t="s">
        <v>6001</v>
      </c>
      <c r="C1373" s="1" t="s">
        <v>6002</v>
      </c>
      <c r="D1373" s="2" t="s">
        <v>6003</v>
      </c>
      <c r="E1373" t="str">
        <f>IMAGE("http://i.imgur.com/TR4YP0D.jpg",1)</f>
        <v/>
      </c>
      <c r="F1373" s="1" t="s">
        <v>4</v>
      </c>
      <c r="G1373" s="2" t="s">
        <v>6004</v>
      </c>
    </row>
    <row r="1374">
      <c r="A1374" s="1" t="s">
        <v>6005</v>
      </c>
      <c r="B1374" s="1" t="s">
        <v>6006</v>
      </c>
      <c r="C1374" s="1" t="s">
        <v>6007</v>
      </c>
      <c r="D1374" s="2" t="s">
        <v>6008</v>
      </c>
      <c r="E1374" t="str">
        <f>IMAGE("//motherboard-images.vice.com/content-images/article/19662/1425596441931887.jpg?crop=0.3xw:1xh;*,*&amp;amp;resize=500:*&amp;amp;output-format=jpeg&amp;amp;output-quality=90",1)</f>
        <v/>
      </c>
      <c r="F1374" s="1" t="s">
        <v>4</v>
      </c>
      <c r="G1374" s="2" t="s">
        <v>6009</v>
      </c>
    </row>
    <row r="1375">
      <c r="A1375" s="1" t="s">
        <v>6010</v>
      </c>
      <c r="B1375" s="1" t="s">
        <v>3344</v>
      </c>
      <c r="C1375" s="1" t="s">
        <v>6011</v>
      </c>
      <c r="D1375" s="1" t="s">
        <v>6012</v>
      </c>
      <c r="E1375" t="str">
        <f>IMAGE("http://ifttt.com/images/no_image_card.png",1)</f>
        <v/>
      </c>
      <c r="F1375" s="1" t="s">
        <v>4</v>
      </c>
      <c r="G1375" s="2" t="s">
        <v>6013</v>
      </c>
    </row>
    <row r="1376">
      <c r="A1376" s="1" t="s">
        <v>6014</v>
      </c>
      <c r="B1376" s="1" t="s">
        <v>6015</v>
      </c>
      <c r="C1376" s="1" t="s">
        <v>6016</v>
      </c>
      <c r="D1376" s="2" t="s">
        <v>6017</v>
      </c>
      <c r="E1376" t="str">
        <f>IMAGE("http://o.aolcdn.com/hss/storage/midas/b99be7bb72d54fc68781e43dc654b0a0/201654350/utorrent-bitcoin-miner-2015-03-06-01.jpg",1)</f>
        <v/>
      </c>
      <c r="F1376" s="1" t="s">
        <v>4</v>
      </c>
      <c r="G1376" s="2" t="s">
        <v>6018</v>
      </c>
    </row>
    <row r="1377">
      <c r="A1377" s="1" t="s">
        <v>6019</v>
      </c>
      <c r="B1377" s="1" t="s">
        <v>2333</v>
      </c>
      <c r="C1377" s="1" t="s">
        <v>6020</v>
      </c>
      <c r="D1377" s="2" t="s">
        <v>6021</v>
      </c>
      <c r="E1377" t="str">
        <f>IMAGE("//photos.lasvegassun.com/media/img/photos/2015/03/05/Bryan_Micon_t378.jpg?42670983c634e7c20626cc4856c543752c0d8b2f",1)</f>
        <v/>
      </c>
      <c r="F1377" s="1" t="s">
        <v>4</v>
      </c>
      <c r="G1377" s="2" t="s">
        <v>6022</v>
      </c>
    </row>
    <row r="1378">
      <c r="A1378" s="1" t="s">
        <v>6023</v>
      </c>
      <c r="B1378" s="1" t="s">
        <v>2035</v>
      </c>
      <c r="C1378" s="1" t="s">
        <v>6024</v>
      </c>
      <c r="D1378" s="2" t="s">
        <v>6025</v>
      </c>
      <c r="E1378" t="str">
        <f>IMAGE("http://robmyers.org/wp-content/uploads/2014/11/faces-300x259.png",1)</f>
        <v/>
      </c>
      <c r="F1378" s="1" t="s">
        <v>4</v>
      </c>
      <c r="G1378" s="2" t="s">
        <v>6026</v>
      </c>
    </row>
    <row r="1379">
      <c r="A1379" s="1" t="s">
        <v>6027</v>
      </c>
      <c r="B1379" s="1" t="s">
        <v>6028</v>
      </c>
      <c r="C1379" s="1" t="s">
        <v>6029</v>
      </c>
      <c r="D1379" s="1" t="s">
        <v>6030</v>
      </c>
      <c r="E1379" t="str">
        <f>IMAGE("http://ifttt.com/images/no_image_card.png",1)</f>
        <v/>
      </c>
      <c r="F1379" s="1" t="s">
        <v>4</v>
      </c>
      <c r="G1379" s="2" t="s">
        <v>6031</v>
      </c>
    </row>
    <row r="1380">
      <c r="A1380" s="1" t="s">
        <v>6032</v>
      </c>
      <c r="B1380" s="1" t="s">
        <v>1341</v>
      </c>
      <c r="C1380" s="1" t="s">
        <v>6033</v>
      </c>
      <c r="D1380" s="2" t="s">
        <v>6034</v>
      </c>
      <c r="E1380" t="str">
        <f>IMAGE("http://o.aolcdn.com/hss/storage/midas/b99be7bb72d54fc68781e43dc654b0a0/201654350/utorrent-bitcoin-miner-2015-03-06-01.jpg",1)</f>
        <v/>
      </c>
      <c r="F1380" s="1" t="s">
        <v>4</v>
      </c>
      <c r="G1380" s="2" t="s">
        <v>6035</v>
      </c>
    </row>
    <row r="1381">
      <c r="A1381" s="1" t="s">
        <v>6032</v>
      </c>
      <c r="B1381" s="1" t="s">
        <v>6036</v>
      </c>
      <c r="C1381" s="1" t="s">
        <v>6037</v>
      </c>
      <c r="D1381" s="1" t="s">
        <v>6038</v>
      </c>
      <c r="E1381" t="str">
        <f>IMAGE("http://ifttt.com/images/no_image_card.png",1)</f>
        <v/>
      </c>
      <c r="F1381" s="1" t="s">
        <v>4</v>
      </c>
      <c r="G1381" s="2" t="s">
        <v>6039</v>
      </c>
    </row>
    <row r="1382">
      <c r="A1382" s="1" t="s">
        <v>6040</v>
      </c>
      <c r="B1382" s="1" t="s">
        <v>1341</v>
      </c>
      <c r="C1382" s="1" t="s">
        <v>6041</v>
      </c>
      <c r="D1382" s="2" t="s">
        <v>6042</v>
      </c>
      <c r="E1382" t="str">
        <f>IMAGE("https://i.ytimg.com/vi/2qPLJZnQXK0/maxresdefault.jpg",1)</f>
        <v/>
      </c>
      <c r="F1382" s="1" t="s">
        <v>4</v>
      </c>
      <c r="G1382" s="2" t="s">
        <v>6043</v>
      </c>
    </row>
    <row r="1383">
      <c r="A1383" s="1" t="s">
        <v>6040</v>
      </c>
      <c r="B1383" s="1" t="s">
        <v>4901</v>
      </c>
      <c r="C1383" s="1" t="s">
        <v>6044</v>
      </c>
      <c r="D1383" s="2" t="s">
        <v>6045</v>
      </c>
      <c r="E1383" t="str">
        <f>IMAGE("http://www.btcreporter.com/wp-content/uploads/2015/03/RiseandRiseofBitcoin-291x450.jpg",1)</f>
        <v/>
      </c>
      <c r="F1383" s="1" t="s">
        <v>4</v>
      </c>
      <c r="G1383" s="2" t="s">
        <v>6046</v>
      </c>
    </row>
    <row r="1384">
      <c r="A1384" s="1" t="s">
        <v>6047</v>
      </c>
      <c r="B1384" s="1" t="s">
        <v>6048</v>
      </c>
      <c r="C1384" s="1" t="s">
        <v>6049</v>
      </c>
      <c r="D1384" s="2" t="s">
        <v>6050</v>
      </c>
      <c r="E1384" t="str">
        <f>IMAGE("https://i.ytimg.com/vi/2qPLJZnQXK0/hqdefault.jpg",1)</f>
        <v/>
      </c>
      <c r="F1384" s="1" t="s">
        <v>4</v>
      </c>
      <c r="G1384" s="2" t="s">
        <v>6051</v>
      </c>
    </row>
    <row r="1385">
      <c r="A1385" s="1" t="s">
        <v>6052</v>
      </c>
      <c r="B1385" s="1" t="s">
        <v>850</v>
      </c>
      <c r="C1385" s="1" t="s">
        <v>6053</v>
      </c>
      <c r="D1385" s="2" t="s">
        <v>6054</v>
      </c>
      <c r="E1385" t="str">
        <f>IMAGE("http://bit-post.com/wp-content/uploads/2015/02/bitcoin-china.jpg",1)</f>
        <v/>
      </c>
      <c r="F1385" s="1" t="s">
        <v>4</v>
      </c>
      <c r="G1385" s="2" t="s">
        <v>6055</v>
      </c>
    </row>
    <row r="1386">
      <c r="A1386" s="1" t="s">
        <v>6052</v>
      </c>
      <c r="B1386" s="1" t="s">
        <v>179</v>
      </c>
      <c r="C1386" s="1" t="s">
        <v>6056</v>
      </c>
      <c r="D1386" s="2" t="s">
        <v>6057</v>
      </c>
      <c r="E1386" t="str">
        <f>IMAGE("http://static.guim.co.uk/sys-images/Guardian/Pix/pictures/2015/3/5/1425564035004/c6c9842a-5836-4543-a11b-e202f7638397-2060x1236.jpeg",1)</f>
        <v/>
      </c>
      <c r="F1386" s="1" t="s">
        <v>4</v>
      </c>
      <c r="G1386" s="2" t="s">
        <v>6058</v>
      </c>
    </row>
    <row r="1387">
      <c r="A1387" s="1" t="s">
        <v>6027</v>
      </c>
      <c r="B1387" s="1" t="s">
        <v>6028</v>
      </c>
      <c r="C1387" s="1" t="s">
        <v>6029</v>
      </c>
      <c r="D1387" s="1" t="s">
        <v>6030</v>
      </c>
      <c r="E1387" t="str">
        <f t="shared" ref="E1387:E1388" si="160">IMAGE("http://ifttt.com/images/no_image_card.png",1)</f>
        <v/>
      </c>
      <c r="F1387" s="1" t="s">
        <v>4</v>
      </c>
      <c r="G1387" s="2" t="s">
        <v>6031</v>
      </c>
    </row>
    <row r="1388">
      <c r="A1388" s="1" t="s">
        <v>6032</v>
      </c>
      <c r="B1388" s="1" t="s">
        <v>6036</v>
      </c>
      <c r="C1388" s="1" t="s">
        <v>6037</v>
      </c>
      <c r="D1388" s="1" t="s">
        <v>6038</v>
      </c>
      <c r="E1388" t="str">
        <f t="shared" si="160"/>
        <v/>
      </c>
      <c r="F1388" s="1" t="s">
        <v>4</v>
      </c>
      <c r="G1388" s="2" t="s">
        <v>6039</v>
      </c>
    </row>
    <row r="1389">
      <c r="A1389" s="1" t="s">
        <v>6040</v>
      </c>
      <c r="B1389" s="1" t="s">
        <v>1341</v>
      </c>
      <c r="C1389" s="1" t="s">
        <v>6041</v>
      </c>
      <c r="D1389" s="2" t="s">
        <v>6042</v>
      </c>
      <c r="E1389" t="str">
        <f>IMAGE("https://i.ytimg.com/vi/2qPLJZnQXK0/maxresdefault.jpg",1)</f>
        <v/>
      </c>
      <c r="F1389" s="1" t="s">
        <v>4</v>
      </c>
      <c r="G1389" s="2" t="s">
        <v>6043</v>
      </c>
    </row>
    <row r="1390">
      <c r="A1390" s="1" t="s">
        <v>6059</v>
      </c>
      <c r="B1390" s="1" t="s">
        <v>6060</v>
      </c>
      <c r="C1390" s="1" t="s">
        <v>6061</v>
      </c>
      <c r="D1390" s="2" t="s">
        <v>6062</v>
      </c>
      <c r="E1390" t="str">
        <f>IMAGE("http://moneyweek.com/wp-content/uploads/2015/03/150303-bill-bonner-b.jpg",1)</f>
        <v/>
      </c>
      <c r="F1390" s="1" t="s">
        <v>4</v>
      </c>
      <c r="G1390" s="2" t="s">
        <v>6063</v>
      </c>
    </row>
    <row r="1391">
      <c r="A1391" s="1" t="s">
        <v>6064</v>
      </c>
      <c r="B1391" s="1" t="s">
        <v>6065</v>
      </c>
      <c r="C1391" s="1" t="s">
        <v>6066</v>
      </c>
      <c r="D1391" s="2" t="s">
        <v>6067</v>
      </c>
      <c r="E1391" t="str">
        <f>IMAGE("http://www.bitcoin-taxes.com/content/images/2015/03/bitcointax_home_small_recommend.png",1)</f>
        <v/>
      </c>
      <c r="F1391" s="1" t="s">
        <v>4</v>
      </c>
      <c r="G1391" s="2" t="s">
        <v>6068</v>
      </c>
    </row>
    <row r="1392">
      <c r="A1392" s="1" t="s">
        <v>6069</v>
      </c>
      <c r="B1392" s="1" t="s">
        <v>447</v>
      </c>
      <c r="C1392" s="1" t="s">
        <v>6070</v>
      </c>
      <c r="D1392" s="2" t="s">
        <v>6071</v>
      </c>
      <c r="E1392" t="str">
        <f>IMAGE("http://cdn5.coinfinance.com/media/2015/03/Brazil-Flag-493x258.jpg",1)</f>
        <v/>
      </c>
      <c r="F1392" s="1" t="s">
        <v>4</v>
      </c>
      <c r="G1392" s="2" t="s">
        <v>6072</v>
      </c>
    </row>
    <row r="1393">
      <c r="A1393" s="1" t="s">
        <v>6073</v>
      </c>
      <c r="B1393" s="1" t="s">
        <v>3362</v>
      </c>
      <c r="C1393" s="1" t="s">
        <v>6074</v>
      </c>
      <c r="D1393" s="2" t="s">
        <v>6075</v>
      </c>
      <c r="E1393" t="str">
        <f>IMAGE("https://i.ytimg.com/vi/BKJo9GLhV0c/maxresdefault.jpg",1)</f>
        <v/>
      </c>
      <c r="F1393" s="1" t="s">
        <v>4</v>
      </c>
      <c r="G1393" s="2" t="s">
        <v>6076</v>
      </c>
    </row>
    <row r="1394">
      <c r="A1394" s="1" t="s">
        <v>6077</v>
      </c>
      <c r="B1394" s="1" t="s">
        <v>336</v>
      </c>
      <c r="C1394" s="1" t="s">
        <v>6078</v>
      </c>
      <c r="D1394" s="2" t="s">
        <v>6079</v>
      </c>
      <c r="E1394" t="str">
        <f>IMAGE("http://joeleider.com/wp-content/uploads/shiller-cape.png",1)</f>
        <v/>
      </c>
      <c r="F1394" s="1" t="s">
        <v>4</v>
      </c>
      <c r="G1394" s="2" t="s">
        <v>6080</v>
      </c>
    </row>
    <row r="1395">
      <c r="A1395" s="1" t="s">
        <v>6077</v>
      </c>
      <c r="B1395" s="1" t="s">
        <v>6081</v>
      </c>
      <c r="C1395" s="1" t="s">
        <v>6082</v>
      </c>
      <c r="D1395" s="1" t="s">
        <v>6083</v>
      </c>
      <c r="E1395" t="str">
        <f t="shared" ref="E1395:E1397" si="161">IMAGE("http://ifttt.com/images/no_image_card.png",1)</f>
        <v/>
      </c>
      <c r="F1395" s="1" t="s">
        <v>4</v>
      </c>
      <c r="G1395" s="2" t="s">
        <v>6084</v>
      </c>
    </row>
    <row r="1396">
      <c r="A1396" s="1" t="s">
        <v>6085</v>
      </c>
      <c r="B1396" s="1" t="s">
        <v>6086</v>
      </c>
      <c r="C1396" s="1" t="s">
        <v>6087</v>
      </c>
      <c r="D1396" s="1" t="s">
        <v>6088</v>
      </c>
      <c r="E1396" t="str">
        <f t="shared" si="161"/>
        <v/>
      </c>
      <c r="F1396" s="1" t="s">
        <v>4</v>
      </c>
      <c r="G1396" s="2" t="s">
        <v>6089</v>
      </c>
    </row>
    <row r="1397">
      <c r="A1397" s="1" t="s">
        <v>6085</v>
      </c>
      <c r="B1397" s="1" t="s">
        <v>6090</v>
      </c>
      <c r="C1397" s="1" t="s">
        <v>6091</v>
      </c>
      <c r="D1397" s="1" t="s">
        <v>6092</v>
      </c>
      <c r="E1397" t="str">
        <f t="shared" si="161"/>
        <v/>
      </c>
      <c r="F1397" s="1" t="s">
        <v>4</v>
      </c>
      <c r="G1397" s="2" t="s">
        <v>6093</v>
      </c>
    </row>
    <row r="1398">
      <c r="A1398" s="1" t="s">
        <v>6094</v>
      </c>
      <c r="B1398" s="1" t="s">
        <v>6095</v>
      </c>
      <c r="C1398" s="1" t="s">
        <v>6096</v>
      </c>
      <c r="D1398" s="2" t="s">
        <v>6097</v>
      </c>
      <c r="E1398" t="str">
        <f>IMAGE("https://cdn2.vox-cdn.com/thumbor/ZPKFdnGDSNiOwYbcWaTvRqG6s9U=/0x0:1920x1080/1600x900/cdn0.vox-cdn.com/uploads/chorus_image/image/45831582/Utorrent-logo-con-sfondo.0.0.jpg",1)</f>
        <v/>
      </c>
      <c r="F1398" s="1" t="s">
        <v>4</v>
      </c>
      <c r="G1398" s="2" t="s">
        <v>6098</v>
      </c>
    </row>
    <row r="1399">
      <c r="A1399" s="1" t="s">
        <v>6099</v>
      </c>
      <c r="B1399" s="1" t="s">
        <v>6100</v>
      </c>
      <c r="C1399" s="1" t="s">
        <v>6101</v>
      </c>
      <c r="D1399" s="1" t="s">
        <v>6102</v>
      </c>
      <c r="E1399" t="str">
        <f t="shared" ref="E1399:E1400" si="162">IMAGE("http://ifttt.com/images/no_image_card.png",1)</f>
        <v/>
      </c>
      <c r="F1399" s="1" t="s">
        <v>4</v>
      </c>
      <c r="G1399" s="2" t="s">
        <v>6103</v>
      </c>
    </row>
    <row r="1400">
      <c r="A1400" s="1" t="s">
        <v>6099</v>
      </c>
      <c r="B1400" s="1" t="s">
        <v>6104</v>
      </c>
      <c r="C1400" s="1" t="s">
        <v>6105</v>
      </c>
      <c r="D1400" s="1" t="s">
        <v>6106</v>
      </c>
      <c r="E1400" t="str">
        <f t="shared" si="162"/>
        <v/>
      </c>
      <c r="F1400" s="1" t="s">
        <v>4</v>
      </c>
      <c r="G1400" s="2" t="s">
        <v>6107</v>
      </c>
    </row>
    <row r="1401">
      <c r="A1401" s="1" t="s">
        <v>6108</v>
      </c>
      <c r="B1401" s="1" t="s">
        <v>653</v>
      </c>
      <c r="C1401" s="1" t="s">
        <v>6109</v>
      </c>
      <c r="D1401" s="2" t="s">
        <v>6110</v>
      </c>
      <c r="E1401" t="str">
        <f>IMAGE("http://www.btcfeed.net/wp-content/uploads/2015/03/mobilegaming.jpg",1)</f>
        <v/>
      </c>
      <c r="F1401" s="1" t="s">
        <v>4</v>
      </c>
      <c r="G1401" s="2" t="s">
        <v>6111</v>
      </c>
    </row>
    <row r="1402">
      <c r="A1402" s="1" t="s">
        <v>6112</v>
      </c>
      <c r="B1402" s="1" t="s">
        <v>2035</v>
      </c>
      <c r="C1402" s="1" t="s">
        <v>6113</v>
      </c>
      <c r="D1402" s="2" t="s">
        <v>6114</v>
      </c>
      <c r="E1402" t="str">
        <f>IMAGE("http://ifttt.com/images/no_image_card.png",1)</f>
        <v/>
      </c>
      <c r="F1402" s="1" t="s">
        <v>4</v>
      </c>
      <c r="G1402" s="2" t="s">
        <v>6115</v>
      </c>
    </row>
    <row r="1403">
      <c r="A1403" s="1" t="s">
        <v>6116</v>
      </c>
      <c r="B1403" s="1" t="s">
        <v>6117</v>
      </c>
      <c r="C1403" s="1" t="s">
        <v>6118</v>
      </c>
      <c r="D1403" s="2" t="s">
        <v>6119</v>
      </c>
      <c r="E1403" t="str">
        <f>IMAGE("http://cointelegraph.com/images/787_aHR0cDovL2NvaW50ZWxlZ3JhcGguY29tL3N0b3JhZ2UvdXBsb2Fkcy92aWV3LzRhZGU0Y2E5NzgyNTJmMDY0MjRkZDAzMzRkOGJiYmQxLnBuZw==.jpg",1)</f>
        <v/>
      </c>
      <c r="F1403" s="1" t="s">
        <v>4</v>
      </c>
      <c r="G1403" s="2" t="s">
        <v>6120</v>
      </c>
    </row>
    <row r="1404">
      <c r="A1404" s="1" t="s">
        <v>6121</v>
      </c>
      <c r="B1404" s="1" t="s">
        <v>6122</v>
      </c>
      <c r="C1404" s="1" t="s">
        <v>6123</v>
      </c>
      <c r="D1404" s="2" t="s">
        <v>6124</v>
      </c>
      <c r="E1404" t="str">
        <f>IMAGE("http://media.coindesk.com/2015/03/shutterstock_24748327.jpg",1)</f>
        <v/>
      </c>
      <c r="F1404" s="1" t="s">
        <v>4</v>
      </c>
      <c r="G1404" s="2" t="s">
        <v>6125</v>
      </c>
    </row>
    <row r="1405">
      <c r="A1405" s="1" t="s">
        <v>6126</v>
      </c>
      <c r="B1405" s="1" t="s">
        <v>6127</v>
      </c>
      <c r="C1405" s="1" t="s">
        <v>6128</v>
      </c>
      <c r="D1405" s="2" t="s">
        <v>6129</v>
      </c>
      <c r="E1405" t="str">
        <f>IMAGE("https://scotcoinx.com/wp-content/uploads/2014/12/400x100-300x75.png",1)</f>
        <v/>
      </c>
      <c r="F1405" s="1" t="s">
        <v>4</v>
      </c>
      <c r="G1405" s="2" t="s">
        <v>6130</v>
      </c>
    </row>
    <row r="1406">
      <c r="A1406" s="1" t="s">
        <v>6131</v>
      </c>
      <c r="B1406" s="1" t="s">
        <v>6132</v>
      </c>
      <c r="C1406" s="1" t="s">
        <v>6133</v>
      </c>
      <c r="D1406" s="2" t="s">
        <v>6134</v>
      </c>
      <c r="E1406" t="str">
        <f>IMAGE("https://fusiondotnet.files.wordpress.com/2015/02/header_cryptocurrencies.jpg?quality=80&amp;amp;strip=all&amp;amp;w=1200&amp;amp;h=500&amp;amp;crop=1",1)</f>
        <v/>
      </c>
      <c r="F1406" s="1" t="s">
        <v>4</v>
      </c>
      <c r="G1406" s="2" t="s">
        <v>6135</v>
      </c>
    </row>
    <row r="1407">
      <c r="A1407" s="1" t="s">
        <v>6136</v>
      </c>
      <c r="B1407" s="1" t="s">
        <v>3170</v>
      </c>
      <c r="C1407" s="1" t="s">
        <v>6137</v>
      </c>
      <c r="D1407" s="2" t="s">
        <v>6138</v>
      </c>
      <c r="E1407" t="str">
        <f>IMAGE("http://www.newsbtc.com/wp-content/uploads/2015/03/China-loves-bitcoin.png",1)</f>
        <v/>
      </c>
      <c r="F1407" s="1" t="s">
        <v>4</v>
      </c>
      <c r="G1407" s="2" t="s">
        <v>6139</v>
      </c>
    </row>
    <row r="1408">
      <c r="A1408" s="1" t="s">
        <v>6140</v>
      </c>
      <c r="B1408" s="1" t="s">
        <v>2245</v>
      </c>
      <c r="C1408" s="1" t="s">
        <v>6141</v>
      </c>
      <c r="D1408" s="1" t="s">
        <v>6142</v>
      </c>
      <c r="E1408" t="str">
        <f t="shared" ref="E1408:E1409" si="163">IMAGE("http://ifttt.com/images/no_image_card.png",1)</f>
        <v/>
      </c>
      <c r="F1408" s="1" t="s">
        <v>4</v>
      </c>
      <c r="G1408" s="2" t="s">
        <v>6143</v>
      </c>
    </row>
    <row r="1409">
      <c r="A1409" s="1" t="s">
        <v>6140</v>
      </c>
      <c r="B1409" s="1" t="s">
        <v>6144</v>
      </c>
      <c r="C1409" s="1" t="s">
        <v>6145</v>
      </c>
      <c r="D1409" s="1" t="s">
        <v>6146</v>
      </c>
      <c r="E1409" t="str">
        <f t="shared" si="163"/>
        <v/>
      </c>
      <c r="F1409" s="1" t="s">
        <v>4</v>
      </c>
      <c r="G1409" s="2" t="s">
        <v>6147</v>
      </c>
    </row>
    <row r="1410">
      <c r="A1410" s="1" t="s">
        <v>6148</v>
      </c>
      <c r="B1410" s="1" t="s">
        <v>6149</v>
      </c>
      <c r="C1410" s="1" t="s">
        <v>6150</v>
      </c>
      <c r="D1410" s="2" t="s">
        <v>6151</v>
      </c>
      <c r="E1410" t="str">
        <f>IMAGE("https://bitcoinmagazine.com/wp-content/uploads/2015/03/cubabitcoin2.jpg",1)</f>
        <v/>
      </c>
      <c r="F1410" s="1" t="s">
        <v>4</v>
      </c>
      <c r="G1410" s="2" t="s">
        <v>6152</v>
      </c>
    </row>
    <row r="1411">
      <c r="A1411" s="1" t="s">
        <v>6153</v>
      </c>
      <c r="B1411" s="1" t="s">
        <v>630</v>
      </c>
      <c r="C1411" s="1" t="s">
        <v>6154</v>
      </c>
      <c r="D1411" s="1" t="s">
        <v>6155</v>
      </c>
      <c r="E1411" t="str">
        <f>IMAGE("http://ifttt.com/images/no_image_card.png",1)</f>
        <v/>
      </c>
      <c r="F1411" s="1" t="s">
        <v>4</v>
      </c>
      <c r="G1411" s="2" t="s">
        <v>6156</v>
      </c>
    </row>
    <row r="1412">
      <c r="A1412" s="1" t="s">
        <v>6157</v>
      </c>
      <c r="B1412" s="1" t="s">
        <v>5573</v>
      </c>
      <c r="C1412" s="1" t="s">
        <v>6158</v>
      </c>
      <c r="D1412" s="2" t="s">
        <v>6159</v>
      </c>
      <c r="E1412" t="str">
        <f>IMAGE("http://img.youtube.com/vi/kQI6dMnIw6w/0.jpg",1)</f>
        <v/>
      </c>
      <c r="F1412" s="1" t="s">
        <v>4</v>
      </c>
      <c r="G1412" s="2" t="s">
        <v>6160</v>
      </c>
    </row>
    <row r="1413">
      <c r="A1413" s="1" t="s">
        <v>6161</v>
      </c>
      <c r="B1413" s="1" t="s">
        <v>6162</v>
      </c>
      <c r="C1413" s="1" t="s">
        <v>6163</v>
      </c>
      <c r="D1413" s="1" t="s">
        <v>6164</v>
      </c>
      <c r="E1413" t="str">
        <f t="shared" ref="E1413:E1415" si="164">IMAGE("http://ifttt.com/images/no_image_card.png",1)</f>
        <v/>
      </c>
      <c r="F1413" s="1" t="s">
        <v>4</v>
      </c>
      <c r="G1413" s="2" t="s">
        <v>6165</v>
      </c>
    </row>
    <row r="1414">
      <c r="A1414" s="1" t="s">
        <v>6161</v>
      </c>
      <c r="B1414" s="1" t="s">
        <v>6166</v>
      </c>
      <c r="C1414" s="1" t="s">
        <v>6167</v>
      </c>
      <c r="D1414" s="2" t="s">
        <v>6168</v>
      </c>
      <c r="E1414" t="str">
        <f t="shared" si="164"/>
        <v/>
      </c>
      <c r="F1414" s="1" t="s">
        <v>4</v>
      </c>
      <c r="G1414" s="2" t="s">
        <v>6169</v>
      </c>
    </row>
    <row r="1415">
      <c r="A1415" s="1" t="s">
        <v>6170</v>
      </c>
      <c r="B1415" s="1" t="s">
        <v>6171</v>
      </c>
      <c r="C1415" s="1" t="s">
        <v>6172</v>
      </c>
      <c r="D1415" s="1" t="s">
        <v>6173</v>
      </c>
      <c r="E1415" t="str">
        <f t="shared" si="164"/>
        <v/>
      </c>
      <c r="F1415" s="1" t="s">
        <v>4</v>
      </c>
      <c r="G1415" s="2" t="s">
        <v>6174</v>
      </c>
    </row>
    <row r="1416">
      <c r="A1416" s="1" t="s">
        <v>6121</v>
      </c>
      <c r="B1416" s="1" t="s">
        <v>6122</v>
      </c>
      <c r="C1416" s="1" t="s">
        <v>6123</v>
      </c>
      <c r="D1416" s="2" t="s">
        <v>6124</v>
      </c>
      <c r="E1416" t="str">
        <f>IMAGE("http://media.coindesk.com/2015/03/shutterstock_24748327.jpg",1)</f>
        <v/>
      </c>
      <c r="F1416" s="1" t="s">
        <v>4</v>
      </c>
      <c r="G1416" s="2" t="s">
        <v>6125</v>
      </c>
    </row>
    <row r="1417">
      <c r="A1417" s="1" t="s">
        <v>6175</v>
      </c>
      <c r="B1417" s="1" t="s">
        <v>6176</v>
      </c>
      <c r="C1417" s="1" t="s">
        <v>6177</v>
      </c>
      <c r="D1417" s="1" t="s">
        <v>6178</v>
      </c>
      <c r="E1417" t="str">
        <f>IMAGE("http://ifttt.com/images/no_image_card.png",1)</f>
        <v/>
      </c>
      <c r="F1417" s="1" t="s">
        <v>4</v>
      </c>
      <c r="G1417" s="2" t="s">
        <v>6179</v>
      </c>
    </row>
    <row r="1418">
      <c r="A1418" s="1" t="s">
        <v>6180</v>
      </c>
      <c r="B1418" s="1" t="s">
        <v>1131</v>
      </c>
      <c r="C1418" s="1" t="s">
        <v>6181</v>
      </c>
      <c r="D1418" s="2" t="s">
        <v>6182</v>
      </c>
      <c r="E1418" t="str">
        <f>IMAGE("http://3.bp.blogspot.com/-N_qE__CC68I/VPnqSQqolaI/AAAAAAAACvM/fgrOMySCuyc/s1600/bleutrade-coin-crypto.png",1)</f>
        <v/>
      </c>
      <c r="F1418" s="1" t="s">
        <v>4</v>
      </c>
      <c r="G1418" s="2" t="s">
        <v>6183</v>
      </c>
    </row>
    <row r="1419">
      <c r="A1419" s="1" t="s">
        <v>6184</v>
      </c>
      <c r="B1419" s="1" t="s">
        <v>2412</v>
      </c>
      <c r="C1419" s="1" t="s">
        <v>6185</v>
      </c>
      <c r="D1419" s="2" t="s">
        <v>6186</v>
      </c>
      <c r="E1419" t="str">
        <f>IMAGE("https://www.fastmail.com/static/images/logo.png",1)</f>
        <v/>
      </c>
      <c r="F1419" s="1" t="s">
        <v>4</v>
      </c>
      <c r="G1419" s="2" t="s">
        <v>6187</v>
      </c>
    </row>
    <row r="1420">
      <c r="A1420" s="1" t="s">
        <v>6188</v>
      </c>
      <c r="B1420" s="1" t="s">
        <v>6189</v>
      </c>
      <c r="C1420" s="1" t="s">
        <v>6190</v>
      </c>
      <c r="D1420" s="1" t="s">
        <v>6191</v>
      </c>
      <c r="E1420" t="str">
        <f>IMAGE("http://ifttt.com/images/no_image_card.png",1)</f>
        <v/>
      </c>
      <c r="F1420" s="1" t="s">
        <v>4</v>
      </c>
      <c r="G1420" s="2" t="s">
        <v>6192</v>
      </c>
    </row>
    <row r="1421">
      <c r="A1421" s="1" t="s">
        <v>6193</v>
      </c>
      <c r="B1421" s="1" t="s">
        <v>2216</v>
      </c>
      <c r="C1421" s="1" t="s">
        <v>6194</v>
      </c>
      <c r="D1421" s="2" t="s">
        <v>6195</v>
      </c>
      <c r="E1421" t="str">
        <f>IMAGE("http://ablogaboutnothinginparticular.com/wp-content/uploads/2015/02/bitcoin-300x169.png",1)</f>
        <v/>
      </c>
      <c r="F1421" s="1" t="s">
        <v>4</v>
      </c>
      <c r="G1421" s="2" t="s">
        <v>6196</v>
      </c>
    </row>
    <row r="1422">
      <c r="A1422" s="1" t="s">
        <v>6197</v>
      </c>
      <c r="B1422" s="1" t="s">
        <v>3649</v>
      </c>
      <c r="C1422" s="1" t="s">
        <v>6198</v>
      </c>
      <c r="D1422" s="2" t="s">
        <v>6199</v>
      </c>
      <c r="E1422" t="str">
        <f>IMAGE("http://betanews.com/wp-content/uploads/2015/03/utorrent-50x50.jpg",1)</f>
        <v/>
      </c>
      <c r="F1422" s="1" t="s">
        <v>4</v>
      </c>
      <c r="G1422" s="2" t="s">
        <v>6200</v>
      </c>
    </row>
    <row r="1423">
      <c r="A1423" s="1" t="s">
        <v>6201</v>
      </c>
      <c r="B1423" s="1" t="s">
        <v>6202</v>
      </c>
      <c r="C1423" s="1" t="s">
        <v>6203</v>
      </c>
      <c r="D1423" s="1" t="s">
        <v>6204</v>
      </c>
      <c r="E1423" t="str">
        <f>IMAGE("http://ifttt.com/images/no_image_card.png",1)</f>
        <v/>
      </c>
      <c r="F1423" s="1" t="s">
        <v>4</v>
      </c>
      <c r="G1423" s="2" t="s">
        <v>6205</v>
      </c>
    </row>
    <row r="1424">
      <c r="A1424" s="1" t="s">
        <v>6206</v>
      </c>
      <c r="B1424" s="1" t="s">
        <v>6207</v>
      </c>
      <c r="C1424" s="1" t="s">
        <v>6208</v>
      </c>
      <c r="D1424" s="2" t="s">
        <v>6209</v>
      </c>
      <c r="E1424" t="str">
        <f>IMAGE("http://i.imgur.com/0k9aX8w.jpg?1?fb",1)</f>
        <v/>
      </c>
      <c r="F1424" s="1" t="s">
        <v>4</v>
      </c>
      <c r="G1424" s="2" t="s">
        <v>6210</v>
      </c>
    </row>
    <row r="1425">
      <c r="A1425" s="1" t="s">
        <v>6211</v>
      </c>
      <c r="B1425" s="1" t="s">
        <v>1341</v>
      </c>
      <c r="C1425" s="1" t="s">
        <v>6212</v>
      </c>
      <c r="D1425" s="2" t="s">
        <v>6213</v>
      </c>
      <c r="E1425" t="str">
        <f>IMAGE("https://fortunedotcom.files.wordpress.com/2015/01/rtr3octs.jpg?quality=80&amp;amp;w=820&amp;amp;h=570&amp;amp;crop=1",1)</f>
        <v/>
      </c>
      <c r="F1425" s="1" t="s">
        <v>4</v>
      </c>
      <c r="G1425" s="2" t="s">
        <v>6214</v>
      </c>
    </row>
    <row r="1426">
      <c r="A1426" s="1" t="s">
        <v>6215</v>
      </c>
      <c r="B1426" s="1" t="s">
        <v>6216</v>
      </c>
      <c r="C1426" s="1" t="s">
        <v>6217</v>
      </c>
      <c r="D1426" s="1" t="s">
        <v>6218</v>
      </c>
      <c r="E1426" t="str">
        <f t="shared" ref="E1426:E1429" si="165">IMAGE("http://ifttt.com/images/no_image_card.png",1)</f>
        <v/>
      </c>
      <c r="F1426" s="1" t="s">
        <v>4</v>
      </c>
      <c r="G1426" s="2" t="s">
        <v>6219</v>
      </c>
    </row>
    <row r="1427">
      <c r="A1427" s="1" t="s">
        <v>6220</v>
      </c>
      <c r="B1427" s="1" t="s">
        <v>2810</v>
      </c>
      <c r="C1427" s="1" t="s">
        <v>6221</v>
      </c>
      <c r="D1427" s="1" t="s">
        <v>6222</v>
      </c>
      <c r="E1427" t="str">
        <f t="shared" si="165"/>
        <v/>
      </c>
      <c r="F1427" s="1" t="s">
        <v>4</v>
      </c>
      <c r="G1427" s="2" t="s">
        <v>6223</v>
      </c>
    </row>
    <row r="1428">
      <c r="A1428" s="1" t="s">
        <v>6224</v>
      </c>
      <c r="B1428" s="1" t="s">
        <v>6225</v>
      </c>
      <c r="C1428" s="1" t="s">
        <v>6226</v>
      </c>
      <c r="D1428" s="1" t="s">
        <v>6227</v>
      </c>
      <c r="E1428" t="str">
        <f t="shared" si="165"/>
        <v/>
      </c>
      <c r="F1428" s="1" t="s">
        <v>4</v>
      </c>
      <c r="G1428" s="2" t="s">
        <v>6228</v>
      </c>
    </row>
    <row r="1429">
      <c r="A1429" s="1" t="s">
        <v>6229</v>
      </c>
      <c r="B1429" s="1" t="s">
        <v>6230</v>
      </c>
      <c r="C1429" s="1" t="s">
        <v>6231</v>
      </c>
      <c r="D1429" s="1" t="s">
        <v>6232</v>
      </c>
      <c r="E1429" t="str">
        <f t="shared" si="165"/>
        <v/>
      </c>
      <c r="F1429" s="1" t="s">
        <v>4</v>
      </c>
      <c r="G1429" s="2" t="s">
        <v>6233</v>
      </c>
    </row>
    <row r="1430">
      <c r="A1430" s="1" t="s">
        <v>6234</v>
      </c>
      <c r="B1430" s="1" t="s">
        <v>2412</v>
      </c>
      <c r="C1430" s="1" t="s">
        <v>6235</v>
      </c>
      <c r="D1430" s="2" t="s">
        <v>6236</v>
      </c>
      <c r="E1430" t="str">
        <f>IMAGE("http://www.lazypay.co.uk/i/what_is.png",1)</f>
        <v/>
      </c>
      <c r="F1430" s="1" t="s">
        <v>4</v>
      </c>
      <c r="G1430" s="2" t="s">
        <v>6237</v>
      </c>
    </row>
    <row r="1431">
      <c r="A1431" s="1" t="s">
        <v>6238</v>
      </c>
      <c r="B1431" s="1" t="s">
        <v>6239</v>
      </c>
      <c r="C1431" s="1" t="s">
        <v>6240</v>
      </c>
      <c r="D1431" s="2" t="s">
        <v>6241</v>
      </c>
      <c r="E1431" t="str">
        <f>IMAGE("http://files.parsetfss.com/f4ce45fa-ab12-4c24-a33c-a100a8133f3f/tfss-4041c584-ba86-4c62-9c07-ad740281e0d1-new_profile.jpg",1)</f>
        <v/>
      </c>
      <c r="F1431" s="1" t="s">
        <v>4</v>
      </c>
      <c r="G1431" s="2" t="s">
        <v>6242</v>
      </c>
    </row>
    <row r="1432">
      <c r="A1432" s="1" t="s">
        <v>6243</v>
      </c>
      <c r="B1432" s="1" t="s">
        <v>1206</v>
      </c>
      <c r="C1432" s="1" t="s">
        <v>6244</v>
      </c>
      <c r="D1432" s="2" t="s">
        <v>6245</v>
      </c>
      <c r="E1432" t="str">
        <f>IMAGE("https://i.ytimg.com/vi/ZMwFduJaXeY/hqdefault.jpg",1)</f>
        <v/>
      </c>
      <c r="F1432" s="1" t="s">
        <v>4</v>
      </c>
      <c r="G1432" s="2" t="s">
        <v>6246</v>
      </c>
    </row>
    <row r="1433">
      <c r="A1433" s="1" t="s">
        <v>6247</v>
      </c>
      <c r="B1433" s="1" t="s">
        <v>6248</v>
      </c>
      <c r="C1433" s="1" t="s">
        <v>6249</v>
      </c>
      <c r="D1433" s="2" t="s">
        <v>6250</v>
      </c>
      <c r="E1433" t="str">
        <f>IMAGE("http://bitcoinomics.net/wp-content/uploads/2001/11/jordan-kelley-robocoin-atm.jpg",1)</f>
        <v/>
      </c>
      <c r="F1433" s="1" t="s">
        <v>4</v>
      </c>
      <c r="G1433" s="2" t="s">
        <v>6251</v>
      </c>
    </row>
    <row r="1434">
      <c r="A1434" s="1" t="s">
        <v>6252</v>
      </c>
      <c r="B1434" s="1" t="s">
        <v>6253</v>
      </c>
      <c r="C1434" s="1" t="s">
        <v>6254</v>
      </c>
      <c r="D1434" s="1" t="s">
        <v>6255</v>
      </c>
      <c r="E1434" t="str">
        <f>IMAGE("http://ifttt.com/images/no_image_card.png",1)</f>
        <v/>
      </c>
      <c r="F1434" s="1" t="s">
        <v>4</v>
      </c>
      <c r="G1434" s="2" t="s">
        <v>6256</v>
      </c>
    </row>
    <row r="1435">
      <c r="A1435" s="1" t="s">
        <v>6257</v>
      </c>
      <c r="B1435" s="1" t="s">
        <v>3882</v>
      </c>
      <c r="C1435" s="1" t="s">
        <v>6258</v>
      </c>
      <c r="D1435" s="2" t="s">
        <v>6259</v>
      </c>
      <c r="E1435" t="str">
        <f>IMAGE("http://i.imgur.com/zDUNpRT.png?fb",1)</f>
        <v/>
      </c>
      <c r="F1435" s="1" t="s">
        <v>4</v>
      </c>
      <c r="G1435" s="2" t="s">
        <v>6260</v>
      </c>
    </row>
    <row r="1436">
      <c r="A1436" s="1" t="s">
        <v>6257</v>
      </c>
      <c r="B1436" s="1" t="s">
        <v>6261</v>
      </c>
      <c r="C1436" s="1" t="s">
        <v>6262</v>
      </c>
      <c r="D1436" s="1" t="s">
        <v>6263</v>
      </c>
      <c r="E1436" t="str">
        <f t="shared" ref="E1436:E1437" si="166">IMAGE("http://ifttt.com/images/no_image_card.png",1)</f>
        <v/>
      </c>
      <c r="F1436" s="1" t="s">
        <v>4</v>
      </c>
      <c r="G1436" s="2" t="s">
        <v>6264</v>
      </c>
    </row>
    <row r="1437">
      <c r="A1437" s="1" t="s">
        <v>6265</v>
      </c>
      <c r="B1437" s="1" t="s">
        <v>3882</v>
      </c>
      <c r="C1437" s="1" t="s">
        <v>6266</v>
      </c>
      <c r="D1437" s="1" t="s">
        <v>6267</v>
      </c>
      <c r="E1437" t="str">
        <f t="shared" si="166"/>
        <v/>
      </c>
      <c r="F1437" s="1" t="s">
        <v>4</v>
      </c>
      <c r="G1437" s="2" t="s">
        <v>6268</v>
      </c>
    </row>
    <row r="1438">
      <c r="A1438" s="1" t="s">
        <v>6269</v>
      </c>
      <c r="B1438" s="1" t="s">
        <v>6270</v>
      </c>
      <c r="C1438" s="1" t="s">
        <v>6271</v>
      </c>
      <c r="D1438" s="2" t="s">
        <v>6272</v>
      </c>
      <c r="E1438" t="str">
        <f>IMAGE("http://i.imgur.com/u27gCuZ.png",1)</f>
        <v/>
      </c>
      <c r="F1438" s="1" t="s">
        <v>4</v>
      </c>
      <c r="G1438" s="2" t="s">
        <v>6273</v>
      </c>
    </row>
    <row r="1439">
      <c r="A1439" s="1" t="s">
        <v>6274</v>
      </c>
      <c r="B1439" s="1" t="s">
        <v>3054</v>
      </c>
      <c r="C1439" s="1" t="s">
        <v>6275</v>
      </c>
      <c r="D1439" s="2" t="s">
        <v>6276</v>
      </c>
      <c r="E1439" t="str">
        <f>IMAGE("http://streettalklive.com/images/1dailyxchange/misc/Gallup-Business-Deaths-030515.jpg",1)</f>
        <v/>
      </c>
      <c r="F1439" s="1" t="s">
        <v>4</v>
      </c>
      <c r="G1439" s="2" t="s">
        <v>6277</v>
      </c>
    </row>
    <row r="1440">
      <c r="A1440" s="1" t="s">
        <v>6278</v>
      </c>
      <c r="B1440" s="1" t="s">
        <v>5833</v>
      </c>
      <c r="C1440" s="1" t="s">
        <v>6279</v>
      </c>
      <c r="D1440" s="2" t="s">
        <v>6280</v>
      </c>
      <c r="E1440" t="str">
        <f>IMAGE("http://media.coindesk.com/2015/03/shutterstock_235340452.jpg",1)</f>
        <v/>
      </c>
      <c r="F1440" s="1" t="s">
        <v>4</v>
      </c>
      <c r="G1440" s="2" t="s">
        <v>6281</v>
      </c>
    </row>
    <row r="1441">
      <c r="A1441" s="1" t="s">
        <v>6282</v>
      </c>
      <c r="B1441" s="1" t="s">
        <v>6283</v>
      </c>
      <c r="C1441" s="1" t="s">
        <v>6284</v>
      </c>
      <c r="D1441" s="1" t="s">
        <v>6285</v>
      </c>
      <c r="E1441" t="str">
        <f t="shared" ref="E1441:E1442" si="167">IMAGE("http://ifttt.com/images/no_image_card.png",1)</f>
        <v/>
      </c>
      <c r="F1441" s="1" t="s">
        <v>4</v>
      </c>
      <c r="G1441" s="2" t="s">
        <v>6286</v>
      </c>
    </row>
    <row r="1442">
      <c r="A1442" s="1" t="s">
        <v>6287</v>
      </c>
      <c r="B1442" s="1" t="s">
        <v>6288</v>
      </c>
      <c r="C1442" s="1" t="s">
        <v>6289</v>
      </c>
      <c r="D1442" s="1" t="s">
        <v>6290</v>
      </c>
      <c r="E1442" t="str">
        <f t="shared" si="167"/>
        <v/>
      </c>
      <c r="F1442" s="1" t="s">
        <v>4</v>
      </c>
      <c r="G1442" s="2" t="s">
        <v>6291</v>
      </c>
    </row>
    <row r="1443">
      <c r="A1443" s="1" t="s">
        <v>6292</v>
      </c>
      <c r="B1443" s="1" t="s">
        <v>2069</v>
      </c>
      <c r="C1443" s="1" t="s">
        <v>6293</v>
      </c>
      <c r="D1443" s="2" t="s">
        <v>6294</v>
      </c>
      <c r="E1443" t="str">
        <f>IMAGE("null",1)</f>
        <v/>
      </c>
      <c r="F1443" s="1" t="s">
        <v>4</v>
      </c>
      <c r="G1443" s="2" t="s">
        <v>6295</v>
      </c>
    </row>
    <row r="1444">
      <c r="A1444" s="1" t="s">
        <v>6296</v>
      </c>
      <c r="B1444" s="1" t="s">
        <v>6297</v>
      </c>
      <c r="C1444" s="1" t="s">
        <v>6298</v>
      </c>
      <c r="D1444" s="1" t="s">
        <v>6299</v>
      </c>
      <c r="E1444" t="str">
        <f>IMAGE("http://ifttt.com/images/no_image_card.png",1)</f>
        <v/>
      </c>
      <c r="F1444" s="1" t="s">
        <v>4</v>
      </c>
      <c r="G1444" s="2" t="s">
        <v>6300</v>
      </c>
    </row>
    <row r="1445">
      <c r="A1445" s="1" t="s">
        <v>6301</v>
      </c>
      <c r="B1445" s="1" t="s">
        <v>6302</v>
      </c>
      <c r="C1445" s="1" t="s">
        <v>6303</v>
      </c>
      <c r="D1445" s="2" t="s">
        <v>6304</v>
      </c>
      <c r="E1445" t="str">
        <f>IMAGE("http://dfep0xlbws1ys.cloudfront.net/thumbsc3/3b/c33b5658954bd4f796cdd43e3f8932f2.jpg",1)</f>
        <v/>
      </c>
      <c r="F1445" s="1" t="s">
        <v>4</v>
      </c>
      <c r="G1445" s="2" t="s">
        <v>6305</v>
      </c>
    </row>
    <row r="1446">
      <c r="A1446" s="1" t="s">
        <v>6306</v>
      </c>
      <c r="B1446" s="1" t="s">
        <v>6307</v>
      </c>
      <c r="C1446" s="1" t="s">
        <v>6308</v>
      </c>
      <c r="D1446" s="1" t="s">
        <v>6309</v>
      </c>
      <c r="E1446" t="str">
        <f t="shared" ref="E1446:E1447" si="168">IMAGE("http://ifttt.com/images/no_image_card.png",1)</f>
        <v/>
      </c>
      <c r="F1446" s="1" t="s">
        <v>4</v>
      </c>
      <c r="G1446" s="2" t="s">
        <v>6310</v>
      </c>
    </row>
    <row r="1447">
      <c r="A1447" s="1" t="s">
        <v>6311</v>
      </c>
      <c r="B1447" s="1" t="s">
        <v>6312</v>
      </c>
      <c r="C1447" s="1" t="s">
        <v>6313</v>
      </c>
      <c r="D1447" s="1" t="s">
        <v>6313</v>
      </c>
      <c r="E1447" t="str">
        <f t="shared" si="168"/>
        <v/>
      </c>
      <c r="F1447" s="1" t="s">
        <v>4</v>
      </c>
      <c r="G1447" s="2" t="s">
        <v>6314</v>
      </c>
    </row>
    <row r="1448">
      <c r="A1448" s="1" t="s">
        <v>6315</v>
      </c>
      <c r="B1448" s="1" t="s">
        <v>395</v>
      </c>
      <c r="C1448" s="1" t="s">
        <v>6316</v>
      </c>
      <c r="D1448" s="2" t="s">
        <v>6317</v>
      </c>
      <c r="E1448" t="str">
        <f>IMAGE("http://www.btcfeed.net/wp-content/uploads/2015/03/shutterstock_61028497.jpg",1)</f>
        <v/>
      </c>
      <c r="F1448" s="1" t="s">
        <v>4</v>
      </c>
      <c r="G1448" s="2" t="s">
        <v>6318</v>
      </c>
    </row>
    <row r="1449">
      <c r="A1449" s="1" t="s">
        <v>6319</v>
      </c>
      <c r="B1449" s="1" t="s">
        <v>6320</v>
      </c>
      <c r="C1449" s="1" t="s">
        <v>6321</v>
      </c>
      <c r="D1449" s="2" t="s">
        <v>6322</v>
      </c>
      <c r="E1449" t="str">
        <f>IMAGE("http://media.coindesk.com/2015/03/shutterstock_191724428.jpg",1)</f>
        <v/>
      </c>
      <c r="F1449" s="1" t="s">
        <v>4</v>
      </c>
      <c r="G1449" s="2" t="s">
        <v>6323</v>
      </c>
    </row>
    <row r="1450">
      <c r="A1450" s="1" t="s">
        <v>6324</v>
      </c>
      <c r="B1450" s="1" t="s">
        <v>3529</v>
      </c>
      <c r="C1450" s="1" t="s">
        <v>6325</v>
      </c>
      <c r="D1450" s="2" t="s">
        <v>6326</v>
      </c>
      <c r="E1450" t="str">
        <f>IMAGE("https://i.ytimg.com/vi/QjhEAUGIc5c/hqdefault.jpg",1)</f>
        <v/>
      </c>
      <c r="F1450" s="1" t="s">
        <v>4</v>
      </c>
      <c r="G1450" s="2" t="s">
        <v>6327</v>
      </c>
    </row>
    <row r="1451">
      <c r="A1451" s="1" t="s">
        <v>6328</v>
      </c>
      <c r="B1451" s="1" t="s">
        <v>1057</v>
      </c>
      <c r="C1451" s="1" t="s">
        <v>6329</v>
      </c>
      <c r="D1451" s="2" t="s">
        <v>6330</v>
      </c>
      <c r="E1451" t="str">
        <f>IMAGE("http://si.wsj.net/public/resources/images/BN-HG707_applep_G_20150305201657.jpg",1)</f>
        <v/>
      </c>
      <c r="F1451" s="1" t="s">
        <v>4</v>
      </c>
      <c r="G1451" s="2" t="s">
        <v>6331</v>
      </c>
    </row>
    <row r="1452">
      <c r="A1452" s="1" t="s">
        <v>6332</v>
      </c>
      <c r="B1452" s="1" t="s">
        <v>6333</v>
      </c>
      <c r="C1452" s="1" t="s">
        <v>6334</v>
      </c>
      <c r="D1452" s="2" t="s">
        <v>6335</v>
      </c>
      <c r="E1452" t="str">
        <f>IMAGE("http://www.weinvestbitcoins.com/assets/landing/images/feature-image-1.png",1)</f>
        <v/>
      </c>
      <c r="F1452" s="1" t="s">
        <v>4</v>
      </c>
      <c r="G1452" s="2" t="s">
        <v>6336</v>
      </c>
    </row>
    <row r="1453">
      <c r="A1453" s="1" t="s">
        <v>6337</v>
      </c>
      <c r="B1453" s="1" t="s">
        <v>6338</v>
      </c>
      <c r="C1453" s="1" t="s">
        <v>6339</v>
      </c>
      <c r="D1453" s="1" t="s">
        <v>6340</v>
      </c>
      <c r="E1453" t="str">
        <f t="shared" ref="E1453:E1454" si="169">IMAGE("http://ifttt.com/images/no_image_card.png",1)</f>
        <v/>
      </c>
      <c r="F1453" s="1" t="s">
        <v>4</v>
      </c>
      <c r="G1453" s="2" t="s">
        <v>6341</v>
      </c>
    </row>
    <row r="1454">
      <c r="A1454" s="1" t="s">
        <v>6342</v>
      </c>
      <c r="B1454" s="1" t="s">
        <v>4552</v>
      </c>
      <c r="C1454" s="1" t="s">
        <v>6343</v>
      </c>
      <c r="D1454" s="1" t="s">
        <v>6344</v>
      </c>
      <c r="E1454" t="str">
        <f t="shared" si="169"/>
        <v/>
      </c>
      <c r="F1454" s="1" t="s">
        <v>4</v>
      </c>
      <c r="G1454" s="2" t="s">
        <v>6345</v>
      </c>
    </row>
    <row r="1455">
      <c r="A1455" s="1" t="s">
        <v>6346</v>
      </c>
      <c r="B1455" s="1" t="s">
        <v>6347</v>
      </c>
      <c r="C1455" s="1" t="s">
        <v>6348</v>
      </c>
      <c r="D1455" s="2" t="s">
        <v>6349</v>
      </c>
      <c r="E1455" t="str">
        <f t="shared" ref="E1455:E1456" si="170">IMAGE("//www.redditstatic.com/icon.png",1)</f>
        <v/>
      </c>
      <c r="F1455" s="1" t="s">
        <v>4</v>
      </c>
      <c r="G1455" s="2" t="s">
        <v>6350</v>
      </c>
    </row>
    <row r="1456">
      <c r="A1456" s="1" t="s">
        <v>6351</v>
      </c>
      <c r="B1456" s="1" t="s">
        <v>249</v>
      </c>
      <c r="C1456" s="1" t="s">
        <v>6352</v>
      </c>
      <c r="D1456" s="2" t="s">
        <v>6353</v>
      </c>
      <c r="E1456" t="str">
        <f t="shared" si="170"/>
        <v/>
      </c>
      <c r="F1456" s="1" t="s">
        <v>4</v>
      </c>
      <c r="G1456" s="2" t="s">
        <v>6354</v>
      </c>
    </row>
    <row r="1457">
      <c r="A1457" s="1" t="s">
        <v>6355</v>
      </c>
      <c r="B1457" s="1" t="s">
        <v>6356</v>
      </c>
      <c r="C1457" s="1" t="s">
        <v>6357</v>
      </c>
      <c r="D1457" s="2" t="s">
        <v>6358</v>
      </c>
      <c r="E1457" t="str">
        <f>IMAGE("https://bitcoin-fortune.com/images/bitcoin-fortune.png",1)</f>
        <v/>
      </c>
      <c r="F1457" s="1" t="s">
        <v>4</v>
      </c>
      <c r="G1457" s="2" t="s">
        <v>6359</v>
      </c>
    </row>
    <row r="1458">
      <c r="A1458" s="1" t="s">
        <v>6360</v>
      </c>
      <c r="B1458" s="1" t="s">
        <v>6361</v>
      </c>
      <c r="C1458" s="1" t="s">
        <v>6362</v>
      </c>
      <c r="D1458" s="2" t="s">
        <v>6363</v>
      </c>
      <c r="E1458" t="str">
        <f>IMAGE("http://media.coindesk.com/2014/07/coindesk-logo.png",1)</f>
        <v/>
      </c>
      <c r="F1458" s="1" t="s">
        <v>4</v>
      </c>
      <c r="G1458" s="2" t="s">
        <v>6364</v>
      </c>
    </row>
    <row r="1459">
      <c r="A1459" s="1" t="s">
        <v>6365</v>
      </c>
      <c r="B1459" s="1" t="s">
        <v>6366</v>
      </c>
      <c r="C1459" s="1" t="s">
        <v>6367</v>
      </c>
      <c r="D1459" s="2" t="s">
        <v>6368</v>
      </c>
      <c r="E1459" t="str">
        <f>IMAGE("https://i.ytimg.com/vi/2qPLJZnQXK0/hqdefault.jpg",1)</f>
        <v/>
      </c>
      <c r="F1459" s="1" t="s">
        <v>4</v>
      </c>
      <c r="G1459" s="2" t="s">
        <v>6369</v>
      </c>
    </row>
    <row r="1460">
      <c r="A1460" s="1" t="s">
        <v>6370</v>
      </c>
      <c r="B1460" s="1" t="s">
        <v>6371</v>
      </c>
      <c r="C1460" s="1" t="s">
        <v>6372</v>
      </c>
      <c r="D1460" s="2" t="s">
        <v>6373</v>
      </c>
      <c r="E1460" t="str">
        <f>IMAGE("http://i.imgur.com/V6iLrIw.png",1)</f>
        <v/>
      </c>
      <c r="F1460" s="1" t="s">
        <v>4</v>
      </c>
      <c r="G1460" s="2" t="s">
        <v>6374</v>
      </c>
    </row>
    <row r="1461">
      <c r="A1461" s="1" t="s">
        <v>6375</v>
      </c>
      <c r="B1461" s="1" t="s">
        <v>6376</v>
      </c>
      <c r="C1461" s="1" t="s">
        <v>6377</v>
      </c>
      <c r="D1461" s="2" t="s">
        <v>6378</v>
      </c>
      <c r="E1461" t="str">
        <f>IMAGE("https://bitcoinmagazine.com/wp-content/uploads/2015/02/marshal.jpg",1)</f>
        <v/>
      </c>
      <c r="F1461" s="1" t="s">
        <v>4</v>
      </c>
      <c r="G1461" s="2" t="s">
        <v>6379</v>
      </c>
    </row>
    <row r="1462">
      <c r="A1462" s="1" t="s">
        <v>6380</v>
      </c>
      <c r="B1462" s="1" t="s">
        <v>6381</v>
      </c>
      <c r="C1462" s="1" t="s">
        <v>6382</v>
      </c>
      <c r="D1462" s="2" t="s">
        <v>6383</v>
      </c>
      <c r="E1462" t="str">
        <f>IMAGE("http://ifttt.com/images/no_image_card.png",1)</f>
        <v/>
      </c>
      <c r="F1462" s="1" t="s">
        <v>4</v>
      </c>
      <c r="G1462" s="2" t="s">
        <v>6384</v>
      </c>
    </row>
    <row r="1463">
      <c r="A1463" s="1" t="s">
        <v>6385</v>
      </c>
      <c r="B1463" s="1" t="s">
        <v>1532</v>
      </c>
      <c r="C1463" s="1" t="s">
        <v>6386</v>
      </c>
      <c r="D1463" s="2" t="s">
        <v>6387</v>
      </c>
      <c r="E1463" t="str">
        <f>IMAGE("http://i.imgur.com/wbsNHbG.jpg",1)</f>
        <v/>
      </c>
      <c r="F1463" s="1" t="s">
        <v>4</v>
      </c>
      <c r="G1463" s="2" t="s">
        <v>6388</v>
      </c>
    </row>
    <row r="1464">
      <c r="A1464" s="1" t="s">
        <v>6389</v>
      </c>
      <c r="B1464" s="1" t="s">
        <v>6390</v>
      </c>
      <c r="C1464" s="1" t="s">
        <v>6391</v>
      </c>
      <c r="D1464" s="2" t="s">
        <v>6392</v>
      </c>
      <c r="E1464" t="str">
        <f>IMAGE("http://cloudfront-assets.reason.com/assets/db/14256155141484.jpg",1)</f>
        <v/>
      </c>
      <c r="F1464" s="1" t="s">
        <v>4</v>
      </c>
      <c r="G1464" s="2" t="s">
        <v>6393</v>
      </c>
    </row>
    <row r="1465">
      <c r="A1465" s="1" t="s">
        <v>6394</v>
      </c>
      <c r="B1465" s="1" t="s">
        <v>6395</v>
      </c>
      <c r="C1465" s="1" t="s">
        <v>6396</v>
      </c>
      <c r="D1465" s="2" t="s">
        <v>6397</v>
      </c>
      <c r="E1465" t="str">
        <f>IMAGE("http://www.coinbuzz.com/wp-content/uploads/2015/03/texas-bitcoin-conference-logo.jpg",1)</f>
        <v/>
      </c>
      <c r="F1465" s="1" t="s">
        <v>4</v>
      </c>
      <c r="G1465" s="2" t="s">
        <v>6398</v>
      </c>
    </row>
    <row r="1466">
      <c r="A1466" s="1" t="s">
        <v>6399</v>
      </c>
      <c r="B1466" s="1" t="s">
        <v>6400</v>
      </c>
      <c r="C1466" s="1" t="s">
        <v>6401</v>
      </c>
      <c r="D1466" s="2" t="s">
        <v>6402</v>
      </c>
      <c r="E1466" t="str">
        <f>IMAGE("http://photos2.meetupstatic.com/photos/event/8/c/e/5/highres_434676069.jpeg",1)</f>
        <v/>
      </c>
      <c r="F1466" s="1" t="s">
        <v>4</v>
      </c>
      <c r="G1466" s="2" t="s">
        <v>6403</v>
      </c>
    </row>
    <row r="1467">
      <c r="A1467" s="1" t="s">
        <v>6404</v>
      </c>
      <c r="B1467" s="1" t="s">
        <v>6405</v>
      </c>
      <c r="C1467" s="1" t="s">
        <v>6406</v>
      </c>
      <c r="D1467" s="2" t="s">
        <v>6407</v>
      </c>
      <c r="E1467" t="str">
        <f t="shared" ref="E1467:E1469" si="171">IMAGE("http://ifttt.com/images/no_image_card.png",1)</f>
        <v/>
      </c>
      <c r="F1467" s="1" t="s">
        <v>4</v>
      </c>
      <c r="G1467" s="2" t="s">
        <v>6408</v>
      </c>
    </row>
    <row r="1468">
      <c r="A1468" s="1" t="s">
        <v>6409</v>
      </c>
      <c r="B1468" s="1" t="s">
        <v>5106</v>
      </c>
      <c r="C1468" s="1" t="s">
        <v>6410</v>
      </c>
      <c r="D1468" s="1" t="s">
        <v>6411</v>
      </c>
      <c r="E1468" t="str">
        <f t="shared" si="171"/>
        <v/>
      </c>
      <c r="F1468" s="1" t="s">
        <v>4</v>
      </c>
      <c r="G1468" s="2" t="s">
        <v>6412</v>
      </c>
    </row>
    <row r="1469">
      <c r="A1469" s="1" t="s">
        <v>6413</v>
      </c>
      <c r="B1469" s="1" t="s">
        <v>1888</v>
      </c>
      <c r="C1469" s="1" t="s">
        <v>6414</v>
      </c>
      <c r="D1469" s="1" t="s">
        <v>63</v>
      </c>
      <c r="E1469" t="str">
        <f t="shared" si="171"/>
        <v/>
      </c>
      <c r="F1469" s="1" t="s">
        <v>4</v>
      </c>
      <c r="G1469" s="2" t="s">
        <v>6415</v>
      </c>
    </row>
    <row r="1470">
      <c r="A1470" s="1" t="s">
        <v>6416</v>
      </c>
      <c r="B1470" s="1" t="s">
        <v>957</v>
      </c>
      <c r="C1470" s="1" t="s">
        <v>6417</v>
      </c>
      <c r="D1470" s="2" t="s">
        <v>6418</v>
      </c>
      <c r="E1470" t="str">
        <f>IMAGE("https://yt3.ggpht.com/-jdsYpB0R1HQ/AAAAAAAAAAI/AAAAAAAAAAA/00wnHbTOD20/s100-c-k-no/photo.jpg",1)</f>
        <v/>
      </c>
      <c r="F1470" s="1" t="s">
        <v>4</v>
      </c>
      <c r="G1470" s="2" t="s">
        <v>6419</v>
      </c>
    </row>
    <row r="1471">
      <c r="A1471" s="1" t="s">
        <v>6420</v>
      </c>
      <c r="B1471" s="1" t="s">
        <v>6320</v>
      </c>
      <c r="C1471" s="1" t="s">
        <v>6421</v>
      </c>
      <c r="D1471" s="2" t="s">
        <v>6422</v>
      </c>
      <c r="E1471" t="str">
        <f>IMAGE("http://cryptohoot.com/wp-content/uploads/2015/03/zenMiner-630x279.png",1)</f>
        <v/>
      </c>
      <c r="F1471" s="1" t="s">
        <v>4</v>
      </c>
      <c r="G1471" s="2" t="s">
        <v>6423</v>
      </c>
    </row>
    <row r="1472">
      <c r="A1472" s="1" t="s">
        <v>6420</v>
      </c>
      <c r="B1472" s="1" t="s">
        <v>2035</v>
      </c>
      <c r="C1472" s="1" t="s">
        <v>6424</v>
      </c>
      <c r="D1472" s="2" t="s">
        <v>6425</v>
      </c>
      <c r="E1472" t="str">
        <f>IMAGE("https://d262ilb51hltx0.cloudfront.net/max/800/1*cNAgglEebVOLWkO21i7YAw.jpeg",1)</f>
        <v/>
      </c>
      <c r="F1472" s="1" t="s">
        <v>4</v>
      </c>
      <c r="G1472" s="2" t="s">
        <v>6426</v>
      </c>
    </row>
    <row r="1473">
      <c r="A1473" s="1" t="s">
        <v>6427</v>
      </c>
      <c r="B1473" s="1" t="s">
        <v>254</v>
      </c>
      <c r="C1473" s="1" t="s">
        <v>6428</v>
      </c>
      <c r="D1473" s="2" t="s">
        <v>6429</v>
      </c>
      <c r="E1473" t="str">
        <f>IMAGE("http://i.imgur.com/TAHgUPy.jpg",1)</f>
        <v/>
      </c>
      <c r="F1473" s="1" t="s">
        <v>4</v>
      </c>
      <c r="G1473" s="2" t="s">
        <v>6430</v>
      </c>
    </row>
    <row r="1474">
      <c r="A1474" s="1" t="s">
        <v>6431</v>
      </c>
      <c r="B1474" s="1" t="s">
        <v>6432</v>
      </c>
      <c r="C1474" s="1" t="s">
        <v>6433</v>
      </c>
      <c r="D1474" s="1" t="s">
        <v>6434</v>
      </c>
      <c r="E1474" t="str">
        <f t="shared" ref="E1474:E1475" si="172">IMAGE("http://ifttt.com/images/no_image_card.png",1)</f>
        <v/>
      </c>
      <c r="F1474" s="1" t="s">
        <v>4</v>
      </c>
      <c r="G1474" s="2" t="s">
        <v>6435</v>
      </c>
    </row>
    <row r="1475">
      <c r="A1475" s="1" t="s">
        <v>6431</v>
      </c>
      <c r="B1475" s="1" t="s">
        <v>6436</v>
      </c>
      <c r="C1475" s="1" t="s">
        <v>6437</v>
      </c>
      <c r="D1475" s="1" t="s">
        <v>6438</v>
      </c>
      <c r="E1475" t="str">
        <f t="shared" si="172"/>
        <v/>
      </c>
      <c r="F1475" s="1" t="s">
        <v>4</v>
      </c>
      <c r="G1475" s="2" t="s">
        <v>6439</v>
      </c>
    </row>
    <row r="1476">
      <c r="A1476" s="1" t="s">
        <v>6440</v>
      </c>
      <c r="B1476" s="1" t="s">
        <v>6441</v>
      </c>
      <c r="C1476" s="1" t="s">
        <v>6442</v>
      </c>
      <c r="D1476" s="2" t="s">
        <v>6443</v>
      </c>
      <c r="E1476" t="str">
        <f>IMAGE("http://www.futurism.co/wp-content/uploads/2015/03/Bitcoin_March6th_15.jpg",1)</f>
        <v/>
      </c>
      <c r="F1476" s="1" t="s">
        <v>4</v>
      </c>
      <c r="G1476" s="2" t="s">
        <v>6444</v>
      </c>
    </row>
    <row r="1477">
      <c r="A1477" s="1" t="s">
        <v>6445</v>
      </c>
      <c r="B1477" s="1" t="s">
        <v>6446</v>
      </c>
      <c r="C1477" s="1" t="s">
        <v>6447</v>
      </c>
      <c r="D1477" s="2" t="s">
        <v>6448</v>
      </c>
      <c r="E1477" t="str">
        <f>IMAGE("http://i.imgur.com/8fIUnI3.jpg",1)</f>
        <v/>
      </c>
      <c r="F1477" s="1" t="s">
        <v>4</v>
      </c>
      <c r="G1477" s="2" t="s">
        <v>6449</v>
      </c>
    </row>
    <row r="1478">
      <c r="A1478" s="1" t="s">
        <v>6450</v>
      </c>
      <c r="B1478" s="1" t="s">
        <v>6451</v>
      </c>
      <c r="C1478" s="1" t="s">
        <v>6452</v>
      </c>
      <c r="D1478" s="1" t="s">
        <v>6453</v>
      </c>
      <c r="E1478" t="str">
        <f t="shared" ref="E1478:E1479" si="173">IMAGE("http://ifttt.com/images/no_image_card.png",1)</f>
        <v/>
      </c>
      <c r="F1478" s="1" t="s">
        <v>4</v>
      </c>
      <c r="G1478" s="2" t="s">
        <v>6454</v>
      </c>
    </row>
    <row r="1479">
      <c r="A1479" s="1" t="s">
        <v>6455</v>
      </c>
      <c r="B1479" s="1" t="s">
        <v>6456</v>
      </c>
      <c r="C1479" s="1" t="s">
        <v>6457</v>
      </c>
      <c r="D1479" s="1" t="s">
        <v>6458</v>
      </c>
      <c r="E1479" t="str">
        <f t="shared" si="173"/>
        <v/>
      </c>
      <c r="F1479" s="1" t="s">
        <v>4</v>
      </c>
      <c r="G1479" s="2" t="s">
        <v>6459</v>
      </c>
    </row>
    <row r="1480">
      <c r="A1480" s="1" t="s">
        <v>6460</v>
      </c>
      <c r="B1480" s="1" t="s">
        <v>6461</v>
      </c>
      <c r="C1480" s="1" t="s">
        <v>6462</v>
      </c>
      <c r="D1480" s="2" t="s">
        <v>6463</v>
      </c>
      <c r="E1480" t="str">
        <f>IMAGE("http://www.atmmarketplace.com/static_media/filer_public_thumbnails/filer_public/13/bb/13bbaa2e-bbc4-473b-bc38-e4cab008bbb8/atmpeanut-butter-and-jelly-640.jpg__300x170_q85_crop.jpg",1)</f>
        <v/>
      </c>
      <c r="F1480" s="1" t="s">
        <v>4</v>
      </c>
      <c r="G1480" s="2" t="s">
        <v>6464</v>
      </c>
    </row>
    <row r="1481">
      <c r="A1481" s="1" t="s">
        <v>6465</v>
      </c>
      <c r="B1481" s="1" t="s">
        <v>6466</v>
      </c>
      <c r="C1481" s="1" t="s">
        <v>6467</v>
      </c>
      <c r="D1481" s="2" t="s">
        <v>6468</v>
      </c>
      <c r="E1481" t="str">
        <f>IMAGE("http://www.phneep.com/wp-content/uploads/2015/02/Thats_Not_A_Currency.gif",1)</f>
        <v/>
      </c>
      <c r="F1481" s="1" t="s">
        <v>4</v>
      </c>
      <c r="G1481" s="2" t="s">
        <v>6469</v>
      </c>
    </row>
    <row r="1482">
      <c r="A1482" s="1" t="s">
        <v>6470</v>
      </c>
      <c r="B1482" s="1" t="s">
        <v>1164</v>
      </c>
      <c r="C1482" s="1" t="s">
        <v>6471</v>
      </c>
      <c r="D1482" s="1" t="s">
        <v>6472</v>
      </c>
      <c r="E1482" t="str">
        <f t="shared" ref="E1482:E1483" si="174">IMAGE("http://ifttt.com/images/no_image_card.png",1)</f>
        <v/>
      </c>
      <c r="F1482" s="1" t="s">
        <v>4</v>
      </c>
      <c r="G1482" s="2" t="s">
        <v>6473</v>
      </c>
    </row>
    <row r="1483">
      <c r="A1483" s="1" t="s">
        <v>6474</v>
      </c>
      <c r="B1483" s="1" t="s">
        <v>6475</v>
      </c>
      <c r="C1483" s="1" t="s">
        <v>6476</v>
      </c>
      <c r="D1483" s="1" t="s">
        <v>6477</v>
      </c>
      <c r="E1483" t="str">
        <f t="shared" si="174"/>
        <v/>
      </c>
      <c r="F1483" s="1" t="s">
        <v>4</v>
      </c>
      <c r="G1483" s="2" t="s">
        <v>6478</v>
      </c>
    </row>
    <row r="1484">
      <c r="A1484" s="1" t="s">
        <v>6479</v>
      </c>
      <c r="B1484" s="1" t="s">
        <v>6480</v>
      </c>
      <c r="C1484" s="1" t="s">
        <v>6481</v>
      </c>
      <c r="D1484" s="2" t="s">
        <v>6482</v>
      </c>
      <c r="E1484" t="str">
        <f>IMAGE("http://i.imgur.com/zw1n9Tk.gif",1)</f>
        <v/>
      </c>
      <c r="F1484" s="1" t="s">
        <v>4</v>
      </c>
      <c r="G1484" s="2" t="s">
        <v>6483</v>
      </c>
    </row>
    <row r="1485">
      <c r="A1485" s="1" t="s">
        <v>6484</v>
      </c>
      <c r="B1485" s="1" t="s">
        <v>934</v>
      </c>
      <c r="C1485" s="1" t="s">
        <v>6485</v>
      </c>
      <c r="D1485" s="2" t="s">
        <v>6486</v>
      </c>
      <c r="E1485" t="str">
        <f>IMAGE("https://fortunedotcom.files.wordpress.com/2014/11/img_1103-1.jpg?quality=80&amp;amp;w=820&amp;amp;h=570&amp;amp;crop=1",1)</f>
        <v/>
      </c>
      <c r="F1485" s="1" t="s">
        <v>4</v>
      </c>
      <c r="G1485" s="2" t="s">
        <v>6487</v>
      </c>
    </row>
    <row r="1486">
      <c r="A1486" s="1" t="s">
        <v>6488</v>
      </c>
      <c r="B1486" s="1" t="s">
        <v>6489</v>
      </c>
      <c r="C1486" s="1" t="s">
        <v>6490</v>
      </c>
      <c r="D1486" s="1" t="s">
        <v>6491</v>
      </c>
      <c r="E1486" t="str">
        <f t="shared" ref="E1486:E1487" si="175">IMAGE("http://ifttt.com/images/no_image_card.png",1)</f>
        <v/>
      </c>
      <c r="F1486" s="1" t="s">
        <v>4</v>
      </c>
      <c r="G1486" s="2" t="s">
        <v>6492</v>
      </c>
    </row>
    <row r="1487">
      <c r="A1487" s="1" t="s">
        <v>6493</v>
      </c>
      <c r="B1487" s="1" t="s">
        <v>6494</v>
      </c>
      <c r="C1487" s="1" t="s">
        <v>6495</v>
      </c>
      <c r="D1487" s="1" t="s">
        <v>63</v>
      </c>
      <c r="E1487" t="str">
        <f t="shared" si="175"/>
        <v/>
      </c>
      <c r="F1487" s="1" t="s">
        <v>4</v>
      </c>
      <c r="G1487" s="2" t="s">
        <v>6496</v>
      </c>
    </row>
    <row r="1488">
      <c r="A1488" s="1" t="s">
        <v>6497</v>
      </c>
      <c r="B1488" s="1" t="s">
        <v>6498</v>
      </c>
      <c r="C1488" s="1" t="s">
        <v>6499</v>
      </c>
      <c r="D1488" s="2" t="s">
        <v>6500</v>
      </c>
      <c r="E1488" t="str">
        <f>IMAGE("http://mining.securepayment.cc/themes/ppcoin/ppcoin.png",1)</f>
        <v/>
      </c>
      <c r="F1488" s="1" t="s">
        <v>4</v>
      </c>
      <c r="G1488" s="2" t="s">
        <v>6501</v>
      </c>
    </row>
    <row r="1489">
      <c r="A1489" s="1" t="s">
        <v>6497</v>
      </c>
      <c r="B1489" s="1" t="s">
        <v>3919</v>
      </c>
      <c r="C1489" s="1" t="s">
        <v>6502</v>
      </c>
      <c r="D1489" s="2" t="s">
        <v>6503</v>
      </c>
      <c r="E1489" t="str">
        <f>IMAGE("http://i.imgur.com/QLVWwjB.png",1)</f>
        <v/>
      </c>
      <c r="F1489" s="1" t="s">
        <v>4</v>
      </c>
      <c r="G1489" s="2" t="s">
        <v>6504</v>
      </c>
    </row>
    <row r="1490">
      <c r="A1490" s="1" t="s">
        <v>6505</v>
      </c>
      <c r="B1490" s="1" t="s">
        <v>6506</v>
      </c>
      <c r="C1490" s="1" t="s">
        <v>6507</v>
      </c>
      <c r="D1490" s="1" t="s">
        <v>6508</v>
      </c>
      <c r="E1490" t="str">
        <f>IMAGE("http://ifttt.com/images/no_image_card.png",1)</f>
        <v/>
      </c>
      <c r="F1490" s="1" t="s">
        <v>4</v>
      </c>
      <c r="G1490" s="2" t="s">
        <v>6509</v>
      </c>
    </row>
    <row r="1491">
      <c r="A1491" s="1" t="s">
        <v>6510</v>
      </c>
      <c r="B1491" s="1" t="s">
        <v>2653</v>
      </c>
      <c r="C1491" s="1" t="s">
        <v>6511</v>
      </c>
      <c r="D1491" s="2" t="s">
        <v>6512</v>
      </c>
      <c r="E1491" t="str">
        <f>IMAGE("https://metronotes.co/img/XMN.png",1)</f>
        <v/>
      </c>
      <c r="F1491" s="1" t="s">
        <v>4</v>
      </c>
      <c r="G1491" s="2" t="s">
        <v>6513</v>
      </c>
    </row>
    <row r="1492">
      <c r="A1492" s="1" t="s">
        <v>6514</v>
      </c>
      <c r="B1492" s="1" t="s">
        <v>6515</v>
      </c>
      <c r="C1492" s="1" t="s">
        <v>6516</v>
      </c>
      <c r="D1492" s="2" t="s">
        <v>6517</v>
      </c>
      <c r="E1492" t="str">
        <f>IMAGE("http://www.gannett-cdn.com/-mm-/0d2d06b917ffcf023a4f373a93f719935b489535/c=0-125-657-496&amp;amp;r=x633&amp;amp;c=1200x630/local/-/media/2015/03/06/USATODAY/USATODAY/635612678752858085-A01-SILK-ROAD-22-001.jpg",1)</f>
        <v/>
      </c>
      <c r="F1492" s="1" t="s">
        <v>4</v>
      </c>
      <c r="G1492" s="2" t="s">
        <v>6518</v>
      </c>
    </row>
    <row r="1493">
      <c r="A1493" s="1" t="s">
        <v>6519</v>
      </c>
      <c r="B1493" s="1" t="s">
        <v>6520</v>
      </c>
      <c r="C1493" s="1" t="s">
        <v>6521</v>
      </c>
      <c r="D1493" s="1" t="s">
        <v>6522</v>
      </c>
      <c r="E1493" t="str">
        <f>IMAGE("http://ifttt.com/images/no_image_card.png",1)</f>
        <v/>
      </c>
      <c r="F1493" s="1" t="s">
        <v>4</v>
      </c>
      <c r="G1493" s="2" t="s">
        <v>6523</v>
      </c>
    </row>
    <row r="1494">
      <c r="A1494" s="1" t="s">
        <v>6524</v>
      </c>
      <c r="B1494" s="1" t="s">
        <v>6525</v>
      </c>
      <c r="C1494" s="1" t="s">
        <v>6526</v>
      </c>
      <c r="D1494" s="2" t="s">
        <v>6527</v>
      </c>
      <c r="E1494" t="str">
        <f>IMAGE("http://i.imgur.com/fRngaik.png?1?fb",1)</f>
        <v/>
      </c>
      <c r="F1494" s="1" t="s">
        <v>4</v>
      </c>
      <c r="G1494" s="2" t="s">
        <v>6528</v>
      </c>
    </row>
    <row r="1495">
      <c r="A1495" s="1" t="s">
        <v>6529</v>
      </c>
      <c r="B1495" s="1" t="s">
        <v>3923</v>
      </c>
      <c r="C1495" s="1" t="s">
        <v>6530</v>
      </c>
      <c r="D1495" s="2" t="s">
        <v>6531</v>
      </c>
      <c r="E1495" t="str">
        <f>IMAGE("https://i1.sndcdn.com/artworks-000109161442-9hwvtb-t500x500.jpg",1)</f>
        <v/>
      </c>
      <c r="F1495" s="1" t="s">
        <v>4</v>
      </c>
      <c r="G1495" s="2" t="s">
        <v>6532</v>
      </c>
    </row>
    <row r="1496">
      <c r="A1496" s="1" t="s">
        <v>6533</v>
      </c>
      <c r="B1496" s="1" t="s">
        <v>6534</v>
      </c>
      <c r="C1496" s="1" t="s">
        <v>6535</v>
      </c>
      <c r="D1496" s="2" t="s">
        <v>6536</v>
      </c>
      <c r="E1496" t="str">
        <f t="shared" ref="E1496:E1500" si="176">IMAGE("http://ifttt.com/images/no_image_card.png",1)</f>
        <v/>
      </c>
      <c r="F1496" s="1" t="s">
        <v>4</v>
      </c>
      <c r="G1496" s="2" t="s">
        <v>6537</v>
      </c>
    </row>
    <row r="1497">
      <c r="A1497" s="1" t="s">
        <v>6538</v>
      </c>
      <c r="B1497" s="1" t="s">
        <v>6539</v>
      </c>
      <c r="C1497" s="1" t="s">
        <v>6540</v>
      </c>
      <c r="D1497" s="1" t="s">
        <v>6541</v>
      </c>
      <c r="E1497" t="str">
        <f t="shared" si="176"/>
        <v/>
      </c>
      <c r="F1497" s="1" t="s">
        <v>4</v>
      </c>
      <c r="G1497" s="2" t="s">
        <v>6542</v>
      </c>
    </row>
    <row r="1498">
      <c r="A1498" s="1" t="s">
        <v>6543</v>
      </c>
      <c r="B1498" s="1" t="s">
        <v>6544</v>
      </c>
      <c r="C1498" s="1" t="s">
        <v>6545</v>
      </c>
      <c r="D1498" s="1" t="s">
        <v>6546</v>
      </c>
      <c r="E1498" t="str">
        <f t="shared" si="176"/>
        <v/>
      </c>
      <c r="F1498" s="1" t="s">
        <v>4</v>
      </c>
      <c r="G1498" s="2" t="s">
        <v>6547</v>
      </c>
    </row>
    <row r="1499">
      <c r="A1499" s="1" t="s">
        <v>6548</v>
      </c>
      <c r="B1499" s="1" t="s">
        <v>4466</v>
      </c>
      <c r="C1499" s="1" t="s">
        <v>6549</v>
      </c>
      <c r="D1499" s="1" t="s">
        <v>6550</v>
      </c>
      <c r="E1499" t="str">
        <f t="shared" si="176"/>
        <v/>
      </c>
      <c r="F1499" s="1" t="s">
        <v>4</v>
      </c>
      <c r="G1499" s="2" t="s">
        <v>6551</v>
      </c>
    </row>
    <row r="1500">
      <c r="A1500" s="1" t="s">
        <v>6552</v>
      </c>
      <c r="B1500" s="1" t="s">
        <v>6553</v>
      </c>
      <c r="C1500" s="1" t="s">
        <v>6554</v>
      </c>
      <c r="D1500" s="1" t="s">
        <v>6555</v>
      </c>
      <c r="E1500" t="str">
        <f t="shared" si="176"/>
        <v/>
      </c>
      <c r="F1500" s="1" t="s">
        <v>4</v>
      </c>
      <c r="G1500" s="2" t="s">
        <v>6556</v>
      </c>
    </row>
    <row r="1501">
      <c r="A1501" s="1" t="s">
        <v>6557</v>
      </c>
      <c r="B1501" s="1" t="s">
        <v>6558</v>
      </c>
      <c r="C1501" s="1" t="s">
        <v>6559</v>
      </c>
      <c r="D1501" s="2" t="s">
        <v>6560</v>
      </c>
      <c r="E1501" t="str">
        <f>IMAGE("http://i.imgur.com/VVhL5B8.png?fb",1)</f>
        <v/>
      </c>
      <c r="F1501" s="1" t="s">
        <v>4</v>
      </c>
      <c r="G1501" s="2" t="s">
        <v>6561</v>
      </c>
    </row>
    <row r="1502">
      <c r="A1502" s="1" t="s">
        <v>6562</v>
      </c>
      <c r="B1502" s="1" t="s">
        <v>6563</v>
      </c>
      <c r="C1502" s="1" t="s">
        <v>6564</v>
      </c>
      <c r="D1502" s="2" t="s">
        <v>6565</v>
      </c>
      <c r="E1502" t="str">
        <f>IMAGE("https://blockchain.info/Resources/flags/no.png",1)</f>
        <v/>
      </c>
      <c r="F1502" s="1" t="s">
        <v>4</v>
      </c>
      <c r="G1502" s="2" t="s">
        <v>6566</v>
      </c>
    </row>
    <row r="1503">
      <c r="A1503" s="1" t="s">
        <v>6567</v>
      </c>
      <c r="B1503" s="1" t="s">
        <v>6568</v>
      </c>
      <c r="C1503" s="1" t="s">
        <v>6569</v>
      </c>
      <c r="D1503" s="2" t="s">
        <v>6570</v>
      </c>
      <c r="E1503" t="str">
        <f>IMAGE("http://cdn.shopify.com/s/files/1/0749/9411/t/7/assets/logo.png?9574948575946549323",1)</f>
        <v/>
      </c>
      <c r="F1503" s="1" t="s">
        <v>4</v>
      </c>
      <c r="G1503" s="2" t="s">
        <v>6571</v>
      </c>
    </row>
    <row r="1504">
      <c r="A1504" s="1" t="s">
        <v>6572</v>
      </c>
      <c r="B1504" s="1" t="s">
        <v>6573</v>
      </c>
      <c r="C1504" s="1" t="s">
        <v>6574</v>
      </c>
      <c r="D1504" s="1" t="s">
        <v>6575</v>
      </c>
      <c r="E1504" t="str">
        <f t="shared" ref="E1504:E1505" si="177">IMAGE("http://ifttt.com/images/no_image_card.png",1)</f>
        <v/>
      </c>
      <c r="F1504" s="1" t="s">
        <v>4</v>
      </c>
      <c r="G1504" s="2" t="s">
        <v>6576</v>
      </c>
    </row>
    <row r="1505">
      <c r="A1505" s="1" t="s">
        <v>6577</v>
      </c>
      <c r="B1505" s="1" t="s">
        <v>6578</v>
      </c>
      <c r="C1505" s="1" t="s">
        <v>6579</v>
      </c>
      <c r="D1505" s="1" t="s">
        <v>6580</v>
      </c>
      <c r="E1505" t="str">
        <f t="shared" si="177"/>
        <v/>
      </c>
      <c r="F1505" s="1" t="s">
        <v>4</v>
      </c>
      <c r="G1505" s="2" t="s">
        <v>6581</v>
      </c>
    </row>
    <row r="1506">
      <c r="A1506" s="1" t="s">
        <v>6582</v>
      </c>
      <c r="B1506" s="1" t="s">
        <v>6583</v>
      </c>
      <c r="C1506" s="1" t="s">
        <v>6584</v>
      </c>
      <c r="D1506" s="2" t="s">
        <v>6585</v>
      </c>
      <c r="E1506" t="str">
        <f>IMAGE("http://bitcoin2048.com/assets/images/2048.png",1)</f>
        <v/>
      </c>
      <c r="F1506" s="1" t="s">
        <v>4</v>
      </c>
      <c r="G1506" s="2" t="s">
        <v>6586</v>
      </c>
    </row>
    <row r="1507">
      <c r="A1507" s="1" t="s">
        <v>6582</v>
      </c>
      <c r="B1507" s="1" t="s">
        <v>6081</v>
      </c>
      <c r="C1507" s="1" t="s">
        <v>6587</v>
      </c>
      <c r="D1507" s="2" t="s">
        <v>6588</v>
      </c>
      <c r="E1507" t="str">
        <f>IMAGE("http://media.npr.org/chrome/news/nprlogo_138x46.gif",1)</f>
        <v/>
      </c>
      <c r="F1507" s="1" t="s">
        <v>4</v>
      </c>
      <c r="G1507" s="2" t="s">
        <v>6589</v>
      </c>
    </row>
    <row r="1508">
      <c r="A1508" s="1" t="s">
        <v>6590</v>
      </c>
      <c r="B1508" s="1" t="s">
        <v>1360</v>
      </c>
      <c r="C1508" s="1" t="s">
        <v>6591</v>
      </c>
      <c r="D1508" s="2" t="s">
        <v>6592</v>
      </c>
      <c r="E1508" t="str">
        <f>IMAGE("http://ifttt.com/images/no_image_card.png",1)</f>
        <v/>
      </c>
      <c r="F1508" s="1" t="s">
        <v>4</v>
      </c>
      <c r="G1508" s="2" t="s">
        <v>6593</v>
      </c>
    </row>
    <row r="1509">
      <c r="A1509" s="1" t="s">
        <v>6594</v>
      </c>
      <c r="B1509" s="1" t="s">
        <v>6595</v>
      </c>
      <c r="C1509" s="1" t="s">
        <v>6596</v>
      </c>
      <c r="D1509" s="2" t="s">
        <v>6597</v>
      </c>
      <c r="E1509" t="str">
        <f>IMAGE("http://thehill.com/sites/default/files/thehill_logo_200.jpg",1)</f>
        <v/>
      </c>
      <c r="F1509" s="1" t="s">
        <v>4</v>
      </c>
      <c r="G1509" s="2" t="s">
        <v>6598</v>
      </c>
    </row>
    <row r="1510">
      <c r="A1510" s="1" t="s">
        <v>6599</v>
      </c>
      <c r="B1510" s="1">
        <v>3534933.0</v>
      </c>
      <c r="C1510" s="1" t="s">
        <v>6600</v>
      </c>
      <c r="D1510" s="1" t="s">
        <v>6601</v>
      </c>
      <c r="E1510" t="str">
        <f t="shared" ref="E1510:E1512" si="178">IMAGE("http://ifttt.com/images/no_image_card.png",1)</f>
        <v/>
      </c>
      <c r="F1510" s="1" t="s">
        <v>4</v>
      </c>
      <c r="G1510" s="2" t="s">
        <v>6602</v>
      </c>
    </row>
    <row r="1511">
      <c r="A1511" s="1" t="s">
        <v>6603</v>
      </c>
      <c r="B1511" s="1" t="s">
        <v>4542</v>
      </c>
      <c r="C1511" s="1" t="s">
        <v>6604</v>
      </c>
      <c r="D1511" s="1" t="s">
        <v>6605</v>
      </c>
      <c r="E1511" t="str">
        <f t="shared" si="178"/>
        <v/>
      </c>
      <c r="F1511" s="1" t="s">
        <v>4</v>
      </c>
      <c r="G1511" s="2" t="s">
        <v>6606</v>
      </c>
    </row>
    <row r="1512">
      <c r="A1512" s="1" t="s">
        <v>6607</v>
      </c>
      <c r="B1512" s="1" t="s">
        <v>3461</v>
      </c>
      <c r="C1512" s="1" t="s">
        <v>6608</v>
      </c>
      <c r="D1512" s="1" t="s">
        <v>6609</v>
      </c>
      <c r="E1512" t="str">
        <f t="shared" si="178"/>
        <v/>
      </c>
      <c r="F1512" s="1" t="s">
        <v>4</v>
      </c>
      <c r="G1512" s="2" t="s">
        <v>6610</v>
      </c>
    </row>
    <row r="1513">
      <c r="A1513" s="1" t="s">
        <v>6611</v>
      </c>
      <c r="B1513" s="1" t="s">
        <v>6612</v>
      </c>
      <c r="C1513" s="1" t="s">
        <v>6613</v>
      </c>
      <c r="D1513" s="2" t="s">
        <v>6614</v>
      </c>
      <c r="E1513" t="str">
        <f>IMAGE("https://avatars0.githubusercontent.com/u/180404?v=3&amp;amp;s=400",1)</f>
        <v/>
      </c>
      <c r="F1513" s="1" t="s">
        <v>4</v>
      </c>
      <c r="G1513" s="2" t="s">
        <v>6615</v>
      </c>
    </row>
    <row r="1514">
      <c r="A1514" s="1" t="s">
        <v>6616</v>
      </c>
      <c r="B1514" s="1" t="s">
        <v>6617</v>
      </c>
      <c r="C1514" s="1" t="s">
        <v>6618</v>
      </c>
      <c r="D1514" s="1" t="s">
        <v>6619</v>
      </c>
      <c r="E1514" t="str">
        <f>IMAGE("http://ifttt.com/images/no_image_card.png",1)</f>
        <v/>
      </c>
      <c r="F1514" s="1" t="s">
        <v>4</v>
      </c>
      <c r="G1514" s="2" t="s">
        <v>6620</v>
      </c>
    </row>
    <row r="1515">
      <c r="A1515" s="1" t="s">
        <v>6621</v>
      </c>
      <c r="B1515" s="1" t="s">
        <v>4753</v>
      </c>
      <c r="C1515" s="1" t="s">
        <v>6622</v>
      </c>
      <c r="D1515" s="2" t="s">
        <v>6623</v>
      </c>
      <c r="E1515" t="str">
        <f>IMAGE("http://mitbitcoinexpo.org/./headshots/Juthica.png",1)</f>
        <v/>
      </c>
      <c r="F1515" s="1" t="s">
        <v>4</v>
      </c>
      <c r="G1515" s="2" t="s">
        <v>6624</v>
      </c>
    </row>
    <row r="1516">
      <c r="A1516" s="1" t="s">
        <v>6625</v>
      </c>
      <c r="B1516" s="1" t="s">
        <v>6626</v>
      </c>
      <c r="C1516" s="1" t="s">
        <v>6627</v>
      </c>
      <c r="D1516" s="2" t="s">
        <v>6628</v>
      </c>
      <c r="E1516" t="str">
        <f>IMAGE("https://i.ytimg.com/vi/o4MwTvtyrUQ/hqdefault.jpg",1)</f>
        <v/>
      </c>
      <c r="F1516" s="1" t="s">
        <v>4</v>
      </c>
      <c r="G1516" s="2" t="s">
        <v>6629</v>
      </c>
    </row>
    <row r="1517">
      <c r="A1517" s="1" t="s">
        <v>6630</v>
      </c>
      <c r="B1517" s="1" t="s">
        <v>6631</v>
      </c>
      <c r="C1517" s="1" t="s">
        <v>6632</v>
      </c>
      <c r="D1517" s="1" t="s">
        <v>6633</v>
      </c>
      <c r="E1517" t="str">
        <f t="shared" ref="E1517:E1520" si="179">IMAGE("http://ifttt.com/images/no_image_card.png",1)</f>
        <v/>
      </c>
      <c r="F1517" s="1" t="s">
        <v>4</v>
      </c>
      <c r="G1517" s="2" t="s">
        <v>6634</v>
      </c>
    </row>
    <row r="1518">
      <c r="A1518" s="1" t="s">
        <v>6635</v>
      </c>
      <c r="B1518" s="1" t="s">
        <v>5744</v>
      </c>
      <c r="C1518" s="1" t="s">
        <v>6636</v>
      </c>
      <c r="D1518" s="1" t="s">
        <v>6637</v>
      </c>
      <c r="E1518" t="str">
        <f t="shared" si="179"/>
        <v/>
      </c>
      <c r="F1518" s="1" t="s">
        <v>4</v>
      </c>
      <c r="G1518" s="2" t="s">
        <v>6638</v>
      </c>
    </row>
    <row r="1519">
      <c r="A1519" s="1" t="s">
        <v>6639</v>
      </c>
      <c r="B1519" s="1" t="s">
        <v>6640</v>
      </c>
      <c r="C1519" s="1" t="s">
        <v>6641</v>
      </c>
      <c r="D1519" s="1" t="s">
        <v>6642</v>
      </c>
      <c r="E1519" t="str">
        <f t="shared" si="179"/>
        <v/>
      </c>
      <c r="F1519" s="1" t="s">
        <v>4</v>
      </c>
      <c r="G1519" s="2" t="s">
        <v>6643</v>
      </c>
    </row>
    <row r="1520">
      <c r="A1520" s="1" t="s">
        <v>6644</v>
      </c>
      <c r="B1520" s="1" t="s">
        <v>2265</v>
      </c>
      <c r="C1520" s="1" t="s">
        <v>6645</v>
      </c>
      <c r="D1520" s="1" t="s">
        <v>6645</v>
      </c>
      <c r="E1520" t="str">
        <f t="shared" si="179"/>
        <v/>
      </c>
      <c r="F1520" s="1" t="s">
        <v>4</v>
      </c>
      <c r="G1520" s="2" t="s">
        <v>6646</v>
      </c>
    </row>
    <row r="1521">
      <c r="A1521" s="1" t="s">
        <v>6647</v>
      </c>
      <c r="B1521" s="1" t="s">
        <v>47</v>
      </c>
      <c r="C1521" s="1" t="s">
        <v>6648</v>
      </c>
      <c r="D1521" s="2" t="s">
        <v>6649</v>
      </c>
      <c r="E1521" t="str">
        <f>IMAGE("//www.redditstatic.com/icon.png",1)</f>
        <v/>
      </c>
      <c r="F1521" s="1" t="s">
        <v>4</v>
      </c>
      <c r="G1521" s="2" t="s">
        <v>6650</v>
      </c>
    </row>
    <row r="1522">
      <c r="A1522" s="1" t="s">
        <v>6651</v>
      </c>
      <c r="B1522" s="1" t="s">
        <v>6652</v>
      </c>
      <c r="C1522" s="1" t="s">
        <v>6653</v>
      </c>
      <c r="D1522" s="1" t="s">
        <v>6654</v>
      </c>
      <c r="E1522" t="str">
        <f t="shared" ref="E1522:E1524" si="180">IMAGE("http://ifttt.com/images/no_image_card.png",1)</f>
        <v/>
      </c>
      <c r="F1522" s="1" t="s">
        <v>4</v>
      </c>
      <c r="G1522" s="2" t="s">
        <v>6655</v>
      </c>
    </row>
    <row r="1523">
      <c r="A1523" s="1" t="s">
        <v>6656</v>
      </c>
      <c r="B1523" s="1" t="s">
        <v>6657</v>
      </c>
      <c r="C1523" s="1" t="s">
        <v>6658</v>
      </c>
      <c r="D1523" s="1" t="s">
        <v>6659</v>
      </c>
      <c r="E1523" t="str">
        <f t="shared" si="180"/>
        <v/>
      </c>
      <c r="F1523" s="1" t="s">
        <v>4</v>
      </c>
      <c r="G1523" s="2" t="s">
        <v>6660</v>
      </c>
    </row>
    <row r="1524">
      <c r="A1524" s="1" t="s">
        <v>6661</v>
      </c>
      <c r="B1524" s="1" t="s">
        <v>6662</v>
      </c>
      <c r="C1524" s="1" t="s">
        <v>6663</v>
      </c>
      <c r="D1524" s="1" t="s">
        <v>6664</v>
      </c>
      <c r="E1524" t="str">
        <f t="shared" si="180"/>
        <v/>
      </c>
      <c r="F1524" s="1" t="s">
        <v>4</v>
      </c>
      <c r="G1524" s="2" t="s">
        <v>6665</v>
      </c>
    </row>
    <row r="1525">
      <c r="A1525" s="1" t="s">
        <v>6666</v>
      </c>
      <c r="B1525" s="1" t="s">
        <v>6667</v>
      </c>
      <c r="C1525" s="1" t="s">
        <v>6668</v>
      </c>
      <c r="D1525" s="2" t="s">
        <v>6669</v>
      </c>
      <c r="E1525" t="str">
        <f>IMAGE("http://i.imgur.com/bULlCis.jpg",1)</f>
        <v/>
      </c>
      <c r="F1525" s="1" t="s">
        <v>4</v>
      </c>
      <c r="G1525" s="2" t="s">
        <v>6670</v>
      </c>
    </row>
    <row r="1526">
      <c r="A1526" s="1" t="s">
        <v>6671</v>
      </c>
      <c r="B1526" s="1" t="s">
        <v>4542</v>
      </c>
      <c r="C1526" s="1" t="s">
        <v>6672</v>
      </c>
      <c r="D1526" s="1" t="s">
        <v>6673</v>
      </c>
      <c r="E1526" t="str">
        <f>IMAGE("http://ifttt.com/images/no_image_card.png",1)</f>
        <v/>
      </c>
      <c r="F1526" s="1" t="s">
        <v>4</v>
      </c>
      <c r="G1526" s="2" t="s">
        <v>6674</v>
      </c>
    </row>
    <row r="1527">
      <c r="A1527" s="1" t="s">
        <v>6675</v>
      </c>
      <c r="B1527" s="1" t="s">
        <v>6676</v>
      </c>
      <c r="C1527" s="1" t="s">
        <v>6677</v>
      </c>
      <c r="D1527" s="2" t="s">
        <v>6678</v>
      </c>
      <c r="E1527" t="str">
        <f>IMAGE("https://gallery.mailchimp.com/5015fc3486176144c53751877/images/968c0931-3363-4b95-aac9-929f4ee9938f.png",1)</f>
        <v/>
      </c>
      <c r="F1527" s="1" t="s">
        <v>4</v>
      </c>
      <c r="G1527" s="2" t="s">
        <v>6679</v>
      </c>
    </row>
    <row r="1528">
      <c r="A1528" s="1" t="s">
        <v>6680</v>
      </c>
      <c r="B1528" s="1" t="s">
        <v>6681</v>
      </c>
      <c r="C1528" s="1" t="s">
        <v>6682</v>
      </c>
      <c r="D1528" s="1" t="s">
        <v>6683</v>
      </c>
      <c r="E1528" t="str">
        <f t="shared" ref="E1528:E1529" si="181">IMAGE("http://ifttt.com/images/no_image_card.png",1)</f>
        <v/>
      </c>
      <c r="F1528" s="1" t="s">
        <v>4</v>
      </c>
      <c r="G1528" s="2" t="s">
        <v>6684</v>
      </c>
    </row>
    <row r="1529">
      <c r="A1529" s="1" t="s">
        <v>6685</v>
      </c>
      <c r="B1529" s="1" t="s">
        <v>6686</v>
      </c>
      <c r="C1529" s="1" t="s">
        <v>6687</v>
      </c>
      <c r="D1529" s="1" t="s">
        <v>6688</v>
      </c>
      <c r="E1529" t="str">
        <f t="shared" si="181"/>
        <v/>
      </c>
      <c r="F1529" s="1" t="s">
        <v>4</v>
      </c>
      <c r="G1529" s="2" t="s">
        <v>6689</v>
      </c>
    </row>
    <row r="1530">
      <c r="A1530" s="1" t="s">
        <v>6690</v>
      </c>
      <c r="B1530" s="1">
        <v>453467.0</v>
      </c>
      <c r="C1530" s="1" t="s">
        <v>6691</v>
      </c>
      <c r="D1530" s="2" t="s">
        <v>6692</v>
      </c>
      <c r="E1530" t="str">
        <f>IMAGE("https://archive.is/b7ZhJ/bf452d8a9b595cba8c7dd7270b472142d7c7a913/scr.png",1)</f>
        <v/>
      </c>
      <c r="F1530" s="1" t="s">
        <v>4</v>
      </c>
      <c r="G1530" s="2" t="s">
        <v>6693</v>
      </c>
    </row>
    <row r="1531">
      <c r="A1531" s="1" t="s">
        <v>6694</v>
      </c>
      <c r="B1531" s="1" t="s">
        <v>6695</v>
      </c>
      <c r="C1531" s="1" t="s">
        <v>6696</v>
      </c>
      <c r="D1531" s="1" t="s">
        <v>6697</v>
      </c>
      <c r="E1531" t="str">
        <f t="shared" ref="E1531:E1532" si="182">IMAGE("http://ifttt.com/images/no_image_card.png",1)</f>
        <v/>
      </c>
      <c r="F1531" s="1" t="s">
        <v>4</v>
      </c>
      <c r="G1531" s="2" t="s">
        <v>6698</v>
      </c>
    </row>
    <row r="1532">
      <c r="A1532" s="1" t="s">
        <v>6699</v>
      </c>
      <c r="B1532" s="1" t="s">
        <v>6700</v>
      </c>
      <c r="C1532" s="1" t="s">
        <v>6701</v>
      </c>
      <c r="D1532" s="1" t="s">
        <v>6702</v>
      </c>
      <c r="E1532" t="str">
        <f t="shared" si="182"/>
        <v/>
      </c>
      <c r="F1532" s="1" t="s">
        <v>4</v>
      </c>
      <c r="G1532" s="2" t="s">
        <v>6703</v>
      </c>
    </row>
    <row r="1533">
      <c r="A1533" s="1" t="s">
        <v>6704</v>
      </c>
      <c r="B1533" s="1" t="s">
        <v>6705</v>
      </c>
      <c r="C1533" s="1" t="s">
        <v>6706</v>
      </c>
      <c r="D1533" s="2" t="s">
        <v>6707</v>
      </c>
      <c r="E1533" t="str">
        <f>IMAGE("http://b.thumbs.redditmedia.com/_3I5o1FavYv1-o7oNIRgjAs0PAfUEHtQXfWCxl5FU0I.jpg",1)</f>
        <v/>
      </c>
      <c r="F1533" s="1" t="s">
        <v>4</v>
      </c>
      <c r="G1533" s="2" t="s">
        <v>6708</v>
      </c>
    </row>
    <row r="1534">
      <c r="A1534" s="1" t="s">
        <v>6709</v>
      </c>
      <c r="B1534" s="1" t="s">
        <v>6710</v>
      </c>
      <c r="C1534" s="1" t="s">
        <v>6711</v>
      </c>
      <c r="D1534" s="2" t="s">
        <v>6712</v>
      </c>
      <c r="E1534" t="str">
        <f>IMAGE("http://utorrent.gyre.wpengine.com/files/2012/12/logo.png",1)</f>
        <v/>
      </c>
      <c r="F1534" s="1" t="s">
        <v>4</v>
      </c>
      <c r="G1534" s="2" t="s">
        <v>6713</v>
      </c>
    </row>
    <row r="1535">
      <c r="A1535" s="1" t="s">
        <v>6714</v>
      </c>
      <c r="B1535" s="1" t="s">
        <v>2888</v>
      </c>
      <c r="C1535" s="1" t="s">
        <v>6715</v>
      </c>
      <c r="D1535" s="2" t="s">
        <v>6716</v>
      </c>
      <c r="E1535" t="str">
        <f>IMAGE("http://media.gotraffic.net/images/iNsQ.X6ykNK0/v18/-1x-1.jpg",1)</f>
        <v/>
      </c>
      <c r="F1535" s="1" t="s">
        <v>4</v>
      </c>
      <c r="G1535" s="2" t="s">
        <v>6717</v>
      </c>
    </row>
    <row r="1536">
      <c r="A1536" s="1" t="s">
        <v>6718</v>
      </c>
      <c r="B1536" s="1" t="s">
        <v>42</v>
      </c>
      <c r="C1536" s="1" t="s">
        <v>6719</v>
      </c>
      <c r="D1536" s="2" t="s">
        <v>6720</v>
      </c>
      <c r="E1536" t="str">
        <f>IMAGE("http://www.bitworldcoin.com/images/thebitcoin.jpg",1)</f>
        <v/>
      </c>
      <c r="F1536" s="1" t="s">
        <v>4</v>
      </c>
      <c r="G1536" s="2" t="s">
        <v>6721</v>
      </c>
    </row>
    <row r="1537">
      <c r="A1537" s="1" t="s">
        <v>6722</v>
      </c>
      <c r="B1537" s="1" t="s">
        <v>6723</v>
      </c>
      <c r="C1537" s="1" t="s">
        <v>6724</v>
      </c>
      <c r="D1537" s="2" t="s">
        <v>6725</v>
      </c>
      <c r="E1537" t="str">
        <f>IMAGE("https://www.kraken.com/img/facade/quote_2.jpg",1)</f>
        <v/>
      </c>
      <c r="F1537" s="1" t="s">
        <v>4</v>
      </c>
      <c r="G1537" s="2" t="s">
        <v>6726</v>
      </c>
    </row>
    <row r="1538">
      <c r="A1538" s="1" t="s">
        <v>6727</v>
      </c>
      <c r="B1538" s="1" t="s">
        <v>4753</v>
      </c>
      <c r="C1538" s="1" t="s">
        <v>6728</v>
      </c>
      <c r="D1538" s="2" t="s">
        <v>6729</v>
      </c>
      <c r="E1538" t="str">
        <f>IMAGE("http://fm.cnbc.com/applications/cnbc.com/resources/img/editorial/2015/01/23/102363383-_95A1180.1910x1000.jpg",1)</f>
        <v/>
      </c>
      <c r="F1538" s="1" t="s">
        <v>4</v>
      </c>
      <c r="G1538" s="2" t="s">
        <v>6730</v>
      </c>
    </row>
    <row r="1539">
      <c r="A1539" s="1" t="s">
        <v>6731</v>
      </c>
      <c r="B1539" s="1" t="s">
        <v>6732</v>
      </c>
      <c r="C1539" s="1" t="s">
        <v>6733</v>
      </c>
      <c r="D1539" s="2" t="s">
        <v>6734</v>
      </c>
      <c r="E1539" t="str">
        <f>IMAGE("https://i.ytimg.com/vi/iFDe5kUUyT0/hqdefault.jpg",1)</f>
        <v/>
      </c>
      <c r="F1539" s="1" t="s">
        <v>4</v>
      </c>
      <c r="G1539" s="2" t="s">
        <v>6735</v>
      </c>
    </row>
    <row r="1540">
      <c r="A1540" s="1" t="s">
        <v>6736</v>
      </c>
      <c r="B1540" s="1" t="s">
        <v>6737</v>
      </c>
      <c r="C1540" s="1" t="s">
        <v>6738</v>
      </c>
      <c r="D1540" s="1" t="s">
        <v>6739</v>
      </c>
      <c r="E1540" t="str">
        <f t="shared" ref="E1540:E1541" si="183">IMAGE("http://ifttt.com/images/no_image_card.png",1)</f>
        <v/>
      </c>
      <c r="F1540" s="1" t="s">
        <v>4</v>
      </c>
      <c r="G1540" s="2" t="s">
        <v>6740</v>
      </c>
    </row>
    <row r="1541">
      <c r="A1541" s="1" t="s">
        <v>6741</v>
      </c>
      <c r="B1541" s="1" t="s">
        <v>6742</v>
      </c>
      <c r="C1541" s="1" t="s">
        <v>6743</v>
      </c>
      <c r="D1541" s="1" t="s">
        <v>6744</v>
      </c>
      <c r="E1541" t="str">
        <f t="shared" si="183"/>
        <v/>
      </c>
      <c r="F1541" s="1" t="s">
        <v>4</v>
      </c>
      <c r="G1541" s="2" t="s">
        <v>6745</v>
      </c>
    </row>
    <row r="1542">
      <c r="A1542" s="1" t="s">
        <v>6746</v>
      </c>
      <c r="B1542" s="1" t="s">
        <v>6747</v>
      </c>
      <c r="C1542" s="1" t="s">
        <v>6748</v>
      </c>
      <c r="D1542" s="2" t="s">
        <v>6749</v>
      </c>
      <c r="E1542" t="str">
        <f>IMAGE("http://topix.cachefly.net/ext/t7/topix-placeholder-3.png",1)</f>
        <v/>
      </c>
      <c r="F1542" s="1" t="s">
        <v>4</v>
      </c>
      <c r="G1542" s="2" t="s">
        <v>6750</v>
      </c>
    </row>
    <row r="1543">
      <c r="A1543" s="1" t="s">
        <v>6751</v>
      </c>
      <c r="B1543" s="1" t="s">
        <v>6752</v>
      </c>
      <c r="C1543" s="1" t="s">
        <v>6753</v>
      </c>
      <c r="D1543" s="2" t="s">
        <v>6754</v>
      </c>
      <c r="E1543" t="str">
        <f t="shared" ref="E1543:E1544" si="184">IMAGE("http://ifttt.com/images/no_image_card.png",1)</f>
        <v/>
      </c>
      <c r="F1543" s="1" t="s">
        <v>4</v>
      </c>
      <c r="G1543" s="2" t="s">
        <v>6755</v>
      </c>
    </row>
    <row r="1544">
      <c r="A1544" s="1" t="s">
        <v>6756</v>
      </c>
      <c r="B1544" s="1" t="s">
        <v>150</v>
      </c>
      <c r="C1544" s="1" t="s">
        <v>6757</v>
      </c>
      <c r="D1544" s="1" t="s">
        <v>152</v>
      </c>
      <c r="E1544" t="str">
        <f t="shared" si="184"/>
        <v/>
      </c>
      <c r="F1544" s="1" t="s">
        <v>4</v>
      </c>
      <c r="G1544" s="2" t="s">
        <v>6758</v>
      </c>
    </row>
    <row r="1545">
      <c r="A1545" s="1" t="s">
        <v>6759</v>
      </c>
      <c r="B1545" s="1" t="s">
        <v>6760</v>
      </c>
      <c r="C1545" s="1" t="s">
        <v>6761</v>
      </c>
      <c r="D1545" s="2" t="s">
        <v>6762</v>
      </c>
      <c r="E1545" t="str">
        <f>IMAGE("https://www.kraken.com/img/facade/quote_2.jpg",1)</f>
        <v/>
      </c>
      <c r="F1545" s="1" t="s">
        <v>4</v>
      </c>
      <c r="G1545" s="2" t="s">
        <v>6763</v>
      </c>
    </row>
    <row r="1546">
      <c r="A1546" s="1" t="s">
        <v>6764</v>
      </c>
      <c r="B1546" s="1" t="s">
        <v>6765</v>
      </c>
      <c r="C1546" s="1" t="s">
        <v>6766</v>
      </c>
      <c r="D1546" s="2" t="s">
        <v>6767</v>
      </c>
      <c r="E1546" t="str">
        <f>IMAGE("http://d2ciprw05cjhos.cloudfront.net/files/v3/styles/gs_thumbnail/public/images/15/03/imgp5604.jpg?itok=NQ3NkuBG",1)</f>
        <v/>
      </c>
      <c r="F1546" s="1" t="s">
        <v>4</v>
      </c>
      <c r="G1546" s="2" t="s">
        <v>6768</v>
      </c>
    </row>
    <row r="1547">
      <c r="A1547" s="1" t="s">
        <v>6769</v>
      </c>
      <c r="B1547" s="1" t="s">
        <v>6770</v>
      </c>
      <c r="C1547" s="1" t="s">
        <v>6771</v>
      </c>
      <c r="D1547" s="2" t="s">
        <v>6772</v>
      </c>
      <c r="E1547" t="str">
        <f>IMAGE("http://ifttt.com/images/no_image_card.png",1)</f>
        <v/>
      </c>
      <c r="F1547" s="1" t="s">
        <v>4</v>
      </c>
      <c r="G1547" s="2" t="s">
        <v>6773</v>
      </c>
    </row>
    <row r="1548">
      <c r="A1548" s="1" t="s">
        <v>6774</v>
      </c>
      <c r="B1548" s="1" t="s">
        <v>6775</v>
      </c>
      <c r="C1548" s="1" t="s">
        <v>6776</v>
      </c>
      <c r="D1548" s="2" t="s">
        <v>6777</v>
      </c>
      <c r="E1548" t="str">
        <f>IMAGE("http://media.coindesk.com/2015/03/research-featured-optimised.png",1)</f>
        <v/>
      </c>
      <c r="F1548" s="1" t="s">
        <v>4</v>
      </c>
      <c r="G1548" s="2" t="s">
        <v>6778</v>
      </c>
    </row>
    <row r="1549">
      <c r="A1549" s="1" t="s">
        <v>6764</v>
      </c>
      <c r="B1549" s="1" t="s">
        <v>6765</v>
      </c>
      <c r="C1549" s="1" t="s">
        <v>6766</v>
      </c>
      <c r="D1549" s="2" t="s">
        <v>6767</v>
      </c>
      <c r="E1549" t="str">
        <f>IMAGE("http://d2ciprw05cjhos.cloudfront.net/files/v3/styles/gs_thumbnail/public/images/15/03/imgp5604.jpg?itok=NQ3NkuBG",1)</f>
        <v/>
      </c>
      <c r="F1549" s="1" t="s">
        <v>4</v>
      </c>
      <c r="G1549" s="2" t="s">
        <v>6768</v>
      </c>
    </row>
    <row r="1550">
      <c r="A1550" s="1" t="s">
        <v>6779</v>
      </c>
      <c r="B1550" s="1" t="s">
        <v>3674</v>
      </c>
      <c r="C1550" s="1" t="s">
        <v>6780</v>
      </c>
      <c r="D1550" s="2" t="s">
        <v>6781</v>
      </c>
      <c r="E1550" t="str">
        <f>IMAGE("http://b.thumbs.redditmedia.com/D-Z27pWfGUGnPvgjMhb38odzPHb5y0JBagUXxQ13rgI.jpg",1)</f>
        <v/>
      </c>
      <c r="F1550" s="1" t="s">
        <v>4</v>
      </c>
      <c r="G1550" s="2" t="s">
        <v>6782</v>
      </c>
    </row>
    <row r="1551">
      <c r="A1551" s="1" t="s">
        <v>6783</v>
      </c>
      <c r="B1551" s="1" t="s">
        <v>254</v>
      </c>
      <c r="C1551" s="1" t="s">
        <v>6784</v>
      </c>
      <c r="D1551" s="2" t="s">
        <v>6785</v>
      </c>
      <c r="E1551" t="str">
        <f>IMAGE("http://hw-static.worldstarhiphop.com/u/pic/2015/03/nroPzwCgLSAx.jpg",1)</f>
        <v/>
      </c>
      <c r="F1551" s="1" t="s">
        <v>4</v>
      </c>
      <c r="G1551" s="2" t="s">
        <v>6786</v>
      </c>
    </row>
    <row r="1552">
      <c r="A1552" s="1" t="s">
        <v>6787</v>
      </c>
      <c r="B1552" s="1" t="s">
        <v>208</v>
      </c>
      <c r="C1552" s="1" t="s">
        <v>6788</v>
      </c>
      <c r="D1552" s="2" t="s">
        <v>6789</v>
      </c>
      <c r="E1552" t="str">
        <f>IMAGE("https://gigaom2.files.wordpress.com/2015/03/557933631_e3af807070_o.jpg?quality=80&amp;amp;strip=all&amp;amp;w=804",1)</f>
        <v/>
      </c>
      <c r="F1552" s="1" t="s">
        <v>4</v>
      </c>
      <c r="G1552" s="2" t="s">
        <v>6790</v>
      </c>
    </row>
    <row r="1553">
      <c r="A1553" s="1" t="s">
        <v>6791</v>
      </c>
      <c r="B1553" s="1" t="s">
        <v>4120</v>
      </c>
      <c r="C1553" s="1" t="s">
        <v>6792</v>
      </c>
      <c r="D1553" s="2" t="s">
        <v>6793</v>
      </c>
      <c r="E1553" t="str">
        <f>IMAGE("http://i.imgur.com/oH4YyQi.jpg?fb",1)</f>
        <v/>
      </c>
      <c r="F1553" s="1" t="s">
        <v>4</v>
      </c>
      <c r="G1553" s="2" t="s">
        <v>6794</v>
      </c>
    </row>
    <row r="1554">
      <c r="A1554" s="1" t="s">
        <v>6795</v>
      </c>
      <c r="B1554" s="1" t="s">
        <v>208</v>
      </c>
      <c r="C1554" s="1" t="s">
        <v>6796</v>
      </c>
      <c r="D1554" s="2" t="s">
        <v>6797</v>
      </c>
      <c r="E1554" t="str">
        <f>IMAGE("http://insidebitcoins.com/wp-content/uploads/2015/03/BTCBerlin-640-150x150.png",1)</f>
        <v/>
      </c>
      <c r="F1554" s="1" t="s">
        <v>4</v>
      </c>
      <c r="G1554" s="2" t="s">
        <v>6798</v>
      </c>
    </row>
    <row r="1555">
      <c r="A1555" s="1" t="s">
        <v>6799</v>
      </c>
      <c r="B1555" s="1" t="s">
        <v>208</v>
      </c>
      <c r="C1555" s="1" t="s">
        <v>6800</v>
      </c>
      <c r="D1555" s="2" t="s">
        <v>6801</v>
      </c>
      <c r="E1555" t="str">
        <f>IMAGE("http://insidebitcoins.com/wp-content/uploads/2015/03/girls-583917_640-150x150.jpg",1)</f>
        <v/>
      </c>
      <c r="F1555" s="1" t="s">
        <v>4</v>
      </c>
      <c r="G1555" s="2" t="s">
        <v>6802</v>
      </c>
    </row>
    <row r="1556">
      <c r="A1556" s="1" t="s">
        <v>6803</v>
      </c>
      <c r="B1556" s="1" t="s">
        <v>208</v>
      </c>
      <c r="C1556" s="1" t="s">
        <v>6804</v>
      </c>
      <c r="D1556" s="2" t="s">
        <v>6805</v>
      </c>
      <c r="E1556" t="str">
        <f>IMAGE("http://airherald.com/wp-content/uploads/2014/06/Bitcoin-Price-Hikes.jpg",1)</f>
        <v/>
      </c>
      <c r="F1556" s="1" t="s">
        <v>4</v>
      </c>
      <c r="G1556" s="2" t="s">
        <v>6806</v>
      </c>
    </row>
    <row r="1557">
      <c r="A1557" s="1" t="s">
        <v>6803</v>
      </c>
      <c r="B1557" s="1" t="s">
        <v>208</v>
      </c>
      <c r="C1557" s="1" t="s">
        <v>6807</v>
      </c>
      <c r="D1557" s="2" t="s">
        <v>6808</v>
      </c>
      <c r="E1557" t="str">
        <f>IMAGE("https://www.cryptocoinsnews.com/wp-content/uploads/2014/12/price-rising-1221-web.jpg",1)</f>
        <v/>
      </c>
      <c r="F1557" s="1" t="s">
        <v>4</v>
      </c>
      <c r="G1557" s="2" t="s">
        <v>6809</v>
      </c>
    </row>
    <row r="1558">
      <c r="A1558" s="1" t="s">
        <v>6810</v>
      </c>
      <c r="B1558" s="1" t="s">
        <v>574</v>
      </c>
      <c r="C1558" s="1" t="s">
        <v>6811</v>
      </c>
      <c r="D1558" s="1" t="s">
        <v>6812</v>
      </c>
      <c r="E1558" t="str">
        <f>IMAGE("http://ifttt.com/images/no_image_card.png",1)</f>
        <v/>
      </c>
      <c r="F1558" s="1" t="s">
        <v>4</v>
      </c>
      <c r="G1558" s="2" t="s">
        <v>6813</v>
      </c>
    </row>
    <row r="1559">
      <c r="A1559" s="1" t="s">
        <v>6814</v>
      </c>
      <c r="B1559" s="1" t="s">
        <v>6815</v>
      </c>
      <c r="C1559" s="1" t="s">
        <v>6816</v>
      </c>
      <c r="D1559" s="2" t="s">
        <v>6817</v>
      </c>
      <c r="E1559" t="str">
        <f>IMAGE("http://i.imgur.com/AJUwDqP.jpg?fb",1)</f>
        <v/>
      </c>
      <c r="F1559" s="1" t="s">
        <v>4</v>
      </c>
      <c r="G1559" s="2" t="s">
        <v>6818</v>
      </c>
    </row>
    <row r="1560">
      <c r="A1560" s="1" t="s">
        <v>6819</v>
      </c>
      <c r="B1560" s="1" t="s">
        <v>249</v>
      </c>
      <c r="C1560" s="1" t="s">
        <v>6820</v>
      </c>
      <c r="D1560" s="2" t="s">
        <v>6821</v>
      </c>
      <c r="E1560" t="str">
        <f>IMAGE("http://i.imgur.com/5T748SM.jpg?fb",1)</f>
        <v/>
      </c>
      <c r="F1560" s="1" t="s">
        <v>4</v>
      </c>
      <c r="G1560" s="2" t="s">
        <v>6822</v>
      </c>
    </row>
    <row r="1561">
      <c r="A1561" s="1" t="s">
        <v>6823</v>
      </c>
      <c r="B1561" s="1" t="s">
        <v>6824</v>
      </c>
      <c r="C1561" s="1" t="s">
        <v>6825</v>
      </c>
      <c r="D1561" s="1" t="s">
        <v>6826</v>
      </c>
      <c r="E1561" t="str">
        <f t="shared" ref="E1561:E1562" si="185">IMAGE("http://ifttt.com/images/no_image_card.png",1)</f>
        <v/>
      </c>
      <c r="F1561" s="1" t="s">
        <v>4</v>
      </c>
      <c r="G1561" s="2" t="s">
        <v>6827</v>
      </c>
    </row>
    <row r="1562">
      <c r="A1562" s="1" t="s">
        <v>6828</v>
      </c>
      <c r="B1562" s="1" t="s">
        <v>6829</v>
      </c>
      <c r="C1562" s="1" t="s">
        <v>6830</v>
      </c>
      <c r="D1562" s="1" t="s">
        <v>6831</v>
      </c>
      <c r="E1562" t="str">
        <f t="shared" si="185"/>
        <v/>
      </c>
      <c r="F1562" s="1" t="s">
        <v>4</v>
      </c>
      <c r="G1562" s="2" t="s">
        <v>6832</v>
      </c>
    </row>
    <row r="1563">
      <c r="A1563" s="1" t="s">
        <v>6828</v>
      </c>
      <c r="B1563" s="1" t="s">
        <v>6312</v>
      </c>
      <c r="C1563" s="1" t="s">
        <v>6833</v>
      </c>
      <c r="D1563" s="2" t="s">
        <v>6834</v>
      </c>
      <c r="E1563" t="str">
        <f>IMAGE("https://www.ex-crypto.com/./public/images/logo.png",1)</f>
        <v/>
      </c>
      <c r="F1563" s="1" t="s">
        <v>4</v>
      </c>
      <c r="G1563" s="2" t="s">
        <v>6835</v>
      </c>
    </row>
    <row r="1564">
      <c r="A1564" s="1" t="s">
        <v>6836</v>
      </c>
      <c r="B1564" s="1" t="s">
        <v>6837</v>
      </c>
      <c r="C1564" s="1" t="s">
        <v>6838</v>
      </c>
      <c r="D1564" s="1" t="s">
        <v>6839</v>
      </c>
      <c r="E1564" t="str">
        <f t="shared" ref="E1564:E1565" si="186">IMAGE("http://ifttt.com/images/no_image_card.png",1)</f>
        <v/>
      </c>
      <c r="F1564" s="1" t="s">
        <v>4</v>
      </c>
      <c r="G1564" s="2" t="s">
        <v>6840</v>
      </c>
    </row>
    <row r="1565">
      <c r="A1565" s="1" t="s">
        <v>6841</v>
      </c>
      <c r="B1565" s="1" t="s">
        <v>6842</v>
      </c>
      <c r="C1565" s="1" t="s">
        <v>6843</v>
      </c>
      <c r="D1565" s="1" t="s">
        <v>6844</v>
      </c>
      <c r="E1565" t="str">
        <f t="shared" si="186"/>
        <v/>
      </c>
      <c r="F1565" s="1" t="s">
        <v>4</v>
      </c>
      <c r="G1565" s="2" t="s">
        <v>6845</v>
      </c>
    </row>
    <row r="1566">
      <c r="A1566" s="1" t="s">
        <v>6846</v>
      </c>
      <c r="B1566" s="1" t="s">
        <v>6117</v>
      </c>
      <c r="C1566" s="1" t="s">
        <v>6847</v>
      </c>
      <c r="D1566" s="2" t="s">
        <v>6848</v>
      </c>
      <c r="E1566" t="str">
        <f>IMAGE("http://media.coindesk.com/2015/03/shutterstock_146675243.jpg",1)</f>
        <v/>
      </c>
      <c r="F1566" s="1" t="s">
        <v>4</v>
      </c>
      <c r="G1566" s="2" t="s">
        <v>6849</v>
      </c>
    </row>
    <row r="1567">
      <c r="A1567" s="1" t="s">
        <v>6850</v>
      </c>
      <c r="B1567" s="1" t="s">
        <v>6824</v>
      </c>
      <c r="C1567" s="1" t="s">
        <v>6851</v>
      </c>
      <c r="D1567" s="1" t="s">
        <v>6852</v>
      </c>
      <c r="E1567" t="str">
        <f t="shared" ref="E1567:E1569" si="187">IMAGE("http://ifttt.com/images/no_image_card.png",1)</f>
        <v/>
      </c>
      <c r="F1567" s="1" t="s">
        <v>4</v>
      </c>
      <c r="G1567" s="2" t="s">
        <v>6853</v>
      </c>
    </row>
    <row r="1568">
      <c r="A1568" s="1" t="s">
        <v>6854</v>
      </c>
      <c r="B1568" s="1" t="s">
        <v>6855</v>
      </c>
      <c r="C1568" s="1" t="s">
        <v>6856</v>
      </c>
      <c r="D1568" s="1" t="s">
        <v>6857</v>
      </c>
      <c r="E1568" t="str">
        <f t="shared" si="187"/>
        <v/>
      </c>
      <c r="F1568" s="1" t="s">
        <v>4</v>
      </c>
      <c r="G1568" s="2" t="s">
        <v>6858</v>
      </c>
    </row>
    <row r="1569">
      <c r="A1569" s="1" t="s">
        <v>6859</v>
      </c>
      <c r="B1569" s="1" t="s">
        <v>6860</v>
      </c>
      <c r="C1569" s="1" t="s">
        <v>6861</v>
      </c>
      <c r="D1569" s="1" t="s">
        <v>6862</v>
      </c>
      <c r="E1569" t="str">
        <f t="shared" si="187"/>
        <v/>
      </c>
      <c r="F1569" s="1" t="s">
        <v>4</v>
      </c>
      <c r="G1569" s="2" t="s">
        <v>6863</v>
      </c>
    </row>
    <row r="1570">
      <c r="A1570" s="1" t="s">
        <v>6864</v>
      </c>
      <c r="B1570" s="1" t="s">
        <v>6865</v>
      </c>
      <c r="C1570" s="1" t="s">
        <v>6866</v>
      </c>
      <c r="D1570" s="2" t="s">
        <v>6867</v>
      </c>
      <c r="E1570" t="str">
        <f>IMAGE("https://i.ytimg.com/vi/bdaHZLp7HSY/hqdefault.jpg",1)</f>
        <v/>
      </c>
      <c r="F1570" s="1" t="s">
        <v>4</v>
      </c>
      <c r="G1570" s="2" t="s">
        <v>6868</v>
      </c>
    </row>
    <row r="1571">
      <c r="A1571" s="1" t="s">
        <v>6869</v>
      </c>
      <c r="B1571" s="1" t="s">
        <v>6870</v>
      </c>
      <c r="C1571" s="1" t="s">
        <v>6871</v>
      </c>
      <c r="D1571" s="1" t="s">
        <v>6872</v>
      </c>
      <c r="E1571" t="str">
        <f t="shared" ref="E1571:E1572" si="188">IMAGE("http://ifttt.com/images/no_image_card.png",1)</f>
        <v/>
      </c>
      <c r="F1571" s="1" t="s">
        <v>4</v>
      </c>
      <c r="G1571" s="2" t="s">
        <v>6873</v>
      </c>
    </row>
    <row r="1572">
      <c r="A1572" s="1" t="s">
        <v>6874</v>
      </c>
      <c r="B1572" s="1" t="s">
        <v>6875</v>
      </c>
      <c r="C1572" s="1" t="s">
        <v>6876</v>
      </c>
      <c r="D1572" s="1" t="s">
        <v>6877</v>
      </c>
      <c r="E1572" t="str">
        <f t="shared" si="188"/>
        <v/>
      </c>
      <c r="F1572" s="1" t="s">
        <v>4</v>
      </c>
      <c r="G1572" s="2" t="s">
        <v>6878</v>
      </c>
    </row>
    <row r="1573">
      <c r="A1573" s="1" t="s">
        <v>6879</v>
      </c>
      <c r="B1573" s="1" t="s">
        <v>5144</v>
      </c>
      <c r="C1573" s="1" t="s">
        <v>6880</v>
      </c>
      <c r="D1573" s="2" t="s">
        <v>6881</v>
      </c>
      <c r="E1573" t="str">
        <f>IMAGE("https://i.ytimg.com/vi/lIgjogLipvk/hqdefault.jpg",1)</f>
        <v/>
      </c>
      <c r="F1573" s="1" t="s">
        <v>4</v>
      </c>
      <c r="G1573" s="2" t="s">
        <v>6882</v>
      </c>
    </row>
    <row r="1574">
      <c r="A1574" s="1" t="s">
        <v>6879</v>
      </c>
      <c r="B1574" s="1" t="s">
        <v>1917</v>
      </c>
      <c r="C1574" s="1" t="s">
        <v>6883</v>
      </c>
      <c r="D1574" s="1" t="s">
        <v>6884</v>
      </c>
      <c r="E1574" t="str">
        <f>IMAGE("http://ifttt.com/images/no_image_card.png",1)</f>
        <v/>
      </c>
      <c r="F1574" s="1" t="s">
        <v>4</v>
      </c>
      <c r="G1574" s="2" t="s">
        <v>6885</v>
      </c>
    </row>
    <row r="1575">
      <c r="A1575" s="1" t="s">
        <v>6886</v>
      </c>
      <c r="B1575" s="1" t="s">
        <v>1303</v>
      </c>
      <c r="C1575" s="1" t="s">
        <v>6887</v>
      </c>
      <c r="D1575" s="2" t="s">
        <v>6888</v>
      </c>
      <c r="E1575" t="str">
        <f>IMAGE("http://www.satoshiquiz.com/logos.png",1)</f>
        <v/>
      </c>
      <c r="F1575" s="1" t="s">
        <v>4</v>
      </c>
      <c r="G1575" s="2" t="s">
        <v>6889</v>
      </c>
    </row>
    <row r="1576">
      <c r="A1576" s="1" t="s">
        <v>6890</v>
      </c>
      <c r="B1576" s="1" t="s">
        <v>12</v>
      </c>
      <c r="C1576" s="1" t="s">
        <v>6891</v>
      </c>
      <c r="D1576" s="2" t="s">
        <v>6892</v>
      </c>
      <c r="E1576" t="str">
        <f>IMAGE("http://www.windows93.net/c/sys/ico32/hd.png",1)</f>
        <v/>
      </c>
      <c r="F1576" s="1" t="s">
        <v>4</v>
      </c>
      <c r="G1576" s="2" t="s">
        <v>6893</v>
      </c>
    </row>
    <row r="1577">
      <c r="A1577" s="1" t="s">
        <v>6890</v>
      </c>
      <c r="B1577" s="1" t="s">
        <v>2471</v>
      </c>
      <c r="C1577" s="1" t="s">
        <v>6894</v>
      </c>
      <c r="D1577" s="1" t="s">
        <v>6895</v>
      </c>
      <c r="E1577" t="str">
        <f>IMAGE("http://ifttt.com/images/no_image_card.png",1)</f>
        <v/>
      </c>
      <c r="F1577" s="1" t="s">
        <v>4</v>
      </c>
      <c r="G1577" s="2" t="s">
        <v>6896</v>
      </c>
    </row>
    <row r="1578">
      <c r="A1578" s="1" t="s">
        <v>6897</v>
      </c>
      <c r="B1578" s="1" t="s">
        <v>653</v>
      </c>
      <c r="C1578" s="1" t="s">
        <v>6898</v>
      </c>
      <c r="D1578" s="2" t="s">
        <v>6899</v>
      </c>
      <c r="E1578" t="str">
        <f>IMAGE("http://www.btcfeed.net/wp-content/uploads/2015/03/shutterstock_2565895871.jpg",1)</f>
        <v/>
      </c>
      <c r="F1578" s="1" t="s">
        <v>4</v>
      </c>
      <c r="G1578" s="2" t="s">
        <v>6900</v>
      </c>
    </row>
    <row r="1579">
      <c r="A1579" s="1" t="s">
        <v>6897</v>
      </c>
      <c r="B1579" s="1" t="s">
        <v>6901</v>
      </c>
      <c r="C1579" s="1" t="s">
        <v>6902</v>
      </c>
      <c r="D1579" s="2" t="s">
        <v>6322</v>
      </c>
      <c r="E1579" t="str">
        <f>IMAGE("http://ifttt.com/images/no_image_card.png",1)</f>
        <v/>
      </c>
      <c r="F1579" s="1" t="s">
        <v>4</v>
      </c>
      <c r="G1579" s="2" t="s">
        <v>6903</v>
      </c>
    </row>
    <row r="1580">
      <c r="A1580" s="1" t="s">
        <v>6904</v>
      </c>
      <c r="B1580" s="1" t="s">
        <v>1341</v>
      </c>
      <c r="C1580" s="1" t="s">
        <v>6905</v>
      </c>
      <c r="D1580" s="2" t="s">
        <v>6906</v>
      </c>
      <c r="E1580" t="str">
        <f>IMAGE("https://i.ytimg.com/vi/tqsFGLUqnis/hqdefault.jpg",1)</f>
        <v/>
      </c>
      <c r="F1580" s="1" t="s">
        <v>4</v>
      </c>
      <c r="G1580" s="2" t="s">
        <v>6907</v>
      </c>
    </row>
    <row r="1581">
      <c r="A1581" s="1" t="s">
        <v>6908</v>
      </c>
      <c r="B1581" s="1" t="s">
        <v>6909</v>
      </c>
      <c r="C1581" s="1" t="s">
        <v>6910</v>
      </c>
      <c r="D1581" s="2" t="s">
        <v>6911</v>
      </c>
      <c r="E1581" t="str">
        <f>IMAGE("https://i.ytimg.com/vi/SfrOKXAjJX4/hqdefault.jpg",1)</f>
        <v/>
      </c>
      <c r="F1581" s="1" t="s">
        <v>4</v>
      </c>
      <c r="G1581" s="2" t="s">
        <v>6912</v>
      </c>
    </row>
    <row r="1582">
      <c r="A1582" s="1" t="s">
        <v>6913</v>
      </c>
      <c r="B1582" s="1" t="s">
        <v>6914</v>
      </c>
      <c r="C1582" s="1" t="s">
        <v>6915</v>
      </c>
      <c r="D1582" s="2" t="s">
        <v>6916</v>
      </c>
      <c r="E1582" t="str">
        <f>IMAGE("http://img.youtube.com/vi/kQI6dMnIw6w/0.jpg",1)</f>
        <v/>
      </c>
      <c r="F1582" s="1" t="s">
        <v>4</v>
      </c>
      <c r="G1582" s="2" t="s">
        <v>6917</v>
      </c>
    </row>
    <row r="1583">
      <c r="A1583" s="1" t="s">
        <v>6918</v>
      </c>
      <c r="B1583" s="1" t="s">
        <v>6919</v>
      </c>
      <c r="C1583" s="1" t="s">
        <v>6920</v>
      </c>
      <c r="D1583" s="2" t="s">
        <v>6921</v>
      </c>
      <c r="E1583" t="str">
        <f>IMAGE("https://i.ytimg.com/vi/SfrOKXAjJX4/hqdefault.jpg",1)</f>
        <v/>
      </c>
      <c r="F1583" s="1" t="s">
        <v>4</v>
      </c>
      <c r="G1583" s="2" t="s">
        <v>6922</v>
      </c>
    </row>
    <row r="1584">
      <c r="A1584" s="1" t="s">
        <v>6923</v>
      </c>
      <c r="B1584" s="1" t="s">
        <v>850</v>
      </c>
      <c r="C1584" s="1" t="s">
        <v>6924</v>
      </c>
      <c r="D1584" s="2" t="s">
        <v>6925</v>
      </c>
      <c r="E1584" t="str">
        <f>IMAGE("http://bit-post.com/wp-content/uploads/2015/03/bitcoin-miner.png",1)</f>
        <v/>
      </c>
      <c r="F1584" s="1" t="s">
        <v>4</v>
      </c>
      <c r="G1584" s="2" t="s">
        <v>6926</v>
      </c>
    </row>
    <row r="1585">
      <c r="A1585" s="1" t="s">
        <v>6923</v>
      </c>
      <c r="B1585" s="1" t="s">
        <v>437</v>
      </c>
      <c r="C1585" s="1" t="s">
        <v>6927</v>
      </c>
      <c r="D1585" s="2" t="s">
        <v>6928</v>
      </c>
      <c r="E1585" t="str">
        <f>IMAGE("http://dqermavktpdz7.cloudfront.net/wp-content/uploads/2015/03/MIT-Bitcoin-Expo-posters.png",1)</f>
        <v/>
      </c>
      <c r="F1585" s="1" t="s">
        <v>4</v>
      </c>
      <c r="G1585" s="2" t="s">
        <v>6929</v>
      </c>
    </row>
    <row r="1586">
      <c r="A1586" s="1" t="s">
        <v>6930</v>
      </c>
      <c r="B1586" s="1" t="s">
        <v>5785</v>
      </c>
      <c r="C1586" s="1" t="s">
        <v>6931</v>
      </c>
      <c r="D1586" s="1" t="s">
        <v>6932</v>
      </c>
      <c r="E1586" t="str">
        <f t="shared" ref="E1586:E1587" si="189">IMAGE("http://ifttt.com/images/no_image_card.png",1)</f>
        <v/>
      </c>
      <c r="F1586" s="1" t="s">
        <v>4</v>
      </c>
      <c r="G1586" s="2" t="s">
        <v>6933</v>
      </c>
    </row>
    <row r="1587">
      <c r="A1587" s="1" t="s">
        <v>6934</v>
      </c>
      <c r="B1587" s="1" t="s">
        <v>593</v>
      </c>
      <c r="C1587" s="1" t="s">
        <v>6935</v>
      </c>
      <c r="D1587" s="1" t="s">
        <v>63</v>
      </c>
      <c r="E1587" t="str">
        <f t="shared" si="189"/>
        <v/>
      </c>
      <c r="F1587" s="1" t="s">
        <v>4</v>
      </c>
      <c r="G1587" s="2" t="s">
        <v>6936</v>
      </c>
    </row>
    <row r="1588">
      <c r="A1588" s="1" t="s">
        <v>6937</v>
      </c>
      <c r="B1588" s="1" t="s">
        <v>1903</v>
      </c>
      <c r="C1588" s="1" t="s">
        <v>6938</v>
      </c>
      <c r="D1588" s="2" t="s">
        <v>6939</v>
      </c>
      <c r="E1588" t="str">
        <f>IMAGE("https://www.cryptocoinsnews.com/wp-content/uploads/2015/03/bomb1.jpg",1)</f>
        <v/>
      </c>
      <c r="F1588" s="1" t="s">
        <v>4</v>
      </c>
      <c r="G1588" s="2" t="s">
        <v>6940</v>
      </c>
    </row>
    <row r="1589">
      <c r="A1589" s="1" t="s">
        <v>6941</v>
      </c>
      <c r="B1589" s="1" t="s">
        <v>327</v>
      </c>
      <c r="C1589" s="1" t="s">
        <v>6942</v>
      </c>
      <c r="D1589" s="2" t="s">
        <v>6881</v>
      </c>
      <c r="E1589" t="str">
        <f>IMAGE("https://i.ytimg.com/vi/lIgjogLipvk/hqdefault.jpg",1)</f>
        <v/>
      </c>
      <c r="F1589" s="1" t="s">
        <v>4</v>
      </c>
      <c r="G1589" s="2" t="s">
        <v>6943</v>
      </c>
    </row>
    <row r="1590">
      <c r="A1590" s="1" t="s">
        <v>6944</v>
      </c>
      <c r="B1590" s="1" t="s">
        <v>6945</v>
      </c>
      <c r="C1590" s="1" t="s">
        <v>6946</v>
      </c>
      <c r="D1590" s="2" t="s">
        <v>6947</v>
      </c>
      <c r="E1590" t="str">
        <f>IMAGE("https://pbs.twimg.com/media/B_gh6OWVAAArDxu.png:large",1)</f>
        <v/>
      </c>
      <c r="F1590" s="1" t="s">
        <v>4</v>
      </c>
      <c r="G1590" s="2" t="s">
        <v>6948</v>
      </c>
    </row>
    <row r="1591">
      <c r="A1591" s="1" t="s">
        <v>6944</v>
      </c>
      <c r="B1591" s="1" t="s">
        <v>526</v>
      </c>
      <c r="C1591" s="1" t="s">
        <v>6949</v>
      </c>
      <c r="D1591" s="2" t="s">
        <v>6950</v>
      </c>
      <c r="E1591" t="str">
        <f>IMAGE("http://www.digitalcurrencycouncil.com/wp-content/uploads/dcc_womens_day1.jpg",1)</f>
        <v/>
      </c>
      <c r="F1591" s="1" t="s">
        <v>4</v>
      </c>
      <c r="G1591" s="2" t="s">
        <v>6951</v>
      </c>
    </row>
    <row r="1592">
      <c r="A1592" s="1" t="s">
        <v>6952</v>
      </c>
      <c r="B1592" s="1" t="s">
        <v>208</v>
      </c>
      <c r="C1592" s="1" t="s">
        <v>6953</v>
      </c>
      <c r="D1592" s="2" t="s">
        <v>6954</v>
      </c>
      <c r="E1592" t="str">
        <f>IMAGE("http://www.pymnts.com/wp-content/uploads/2014/11/CyberSecurity_Feature-160x113.png",1)</f>
        <v/>
      </c>
      <c r="F1592" s="1" t="s">
        <v>4</v>
      </c>
      <c r="G1592" s="2" t="s">
        <v>6955</v>
      </c>
    </row>
    <row r="1593">
      <c r="A1593" s="1" t="s">
        <v>6956</v>
      </c>
      <c r="B1593" s="1" t="s">
        <v>6957</v>
      </c>
      <c r="C1593" s="1" t="s">
        <v>6958</v>
      </c>
      <c r="D1593" s="1" t="s">
        <v>6959</v>
      </c>
      <c r="E1593" t="str">
        <f t="shared" ref="E1593:E1594" si="190">IMAGE("http://ifttt.com/images/no_image_card.png",1)</f>
        <v/>
      </c>
      <c r="F1593" s="1" t="s">
        <v>4</v>
      </c>
      <c r="G1593" s="2" t="s">
        <v>6960</v>
      </c>
    </row>
    <row r="1594">
      <c r="A1594" s="1" t="s">
        <v>6961</v>
      </c>
      <c r="B1594" s="1" t="s">
        <v>6962</v>
      </c>
      <c r="C1594" s="1" t="s">
        <v>6963</v>
      </c>
      <c r="D1594" s="1" t="s">
        <v>6964</v>
      </c>
      <c r="E1594" t="str">
        <f t="shared" si="190"/>
        <v/>
      </c>
      <c r="F1594" s="1" t="s">
        <v>4</v>
      </c>
      <c r="G1594" s="2" t="s">
        <v>6965</v>
      </c>
    </row>
    <row r="1595">
      <c r="A1595" s="1" t="s">
        <v>6966</v>
      </c>
      <c r="B1595" s="1" t="s">
        <v>6967</v>
      </c>
      <c r="C1595" s="1" t="s">
        <v>6968</v>
      </c>
      <c r="D1595" s="2" t="s">
        <v>6969</v>
      </c>
      <c r="E1595" t="str">
        <f>IMAGE("https://i.imgur.com/cPl48lj.png?1",1)</f>
        <v/>
      </c>
      <c r="F1595" s="1" t="s">
        <v>4</v>
      </c>
      <c r="G1595" s="2" t="s">
        <v>6970</v>
      </c>
    </row>
    <row r="1596">
      <c r="A1596" s="1" t="s">
        <v>6971</v>
      </c>
      <c r="B1596" s="1" t="s">
        <v>6972</v>
      </c>
      <c r="C1596" s="1" t="s">
        <v>6973</v>
      </c>
      <c r="D1596" s="1" t="s">
        <v>6974</v>
      </c>
      <c r="E1596" t="str">
        <f t="shared" ref="E1596:E1600" si="191">IMAGE("http://ifttt.com/images/no_image_card.png",1)</f>
        <v/>
      </c>
      <c r="F1596" s="1" t="s">
        <v>4</v>
      </c>
      <c r="G1596" s="2" t="s">
        <v>6975</v>
      </c>
    </row>
    <row r="1597">
      <c r="A1597" s="1" t="s">
        <v>6976</v>
      </c>
      <c r="B1597" s="1" t="s">
        <v>461</v>
      </c>
      <c r="C1597" s="1" t="s">
        <v>6977</v>
      </c>
      <c r="D1597" s="2" t="s">
        <v>6978</v>
      </c>
      <c r="E1597" t="str">
        <f t="shared" si="191"/>
        <v/>
      </c>
      <c r="F1597" s="1" t="s">
        <v>4</v>
      </c>
      <c r="G1597" s="2" t="s">
        <v>6979</v>
      </c>
    </row>
    <row r="1598">
      <c r="A1598" s="1" t="s">
        <v>6980</v>
      </c>
      <c r="B1598" s="1" t="s">
        <v>6981</v>
      </c>
      <c r="C1598" s="1" t="s">
        <v>6982</v>
      </c>
      <c r="D1598" s="1" t="s">
        <v>6983</v>
      </c>
      <c r="E1598" t="str">
        <f t="shared" si="191"/>
        <v/>
      </c>
      <c r="F1598" s="1" t="s">
        <v>4</v>
      </c>
      <c r="G1598" s="2" t="s">
        <v>6984</v>
      </c>
    </row>
    <row r="1599">
      <c r="A1599" s="1" t="s">
        <v>6985</v>
      </c>
      <c r="B1599" s="1" t="s">
        <v>6986</v>
      </c>
      <c r="C1599" s="1" t="s">
        <v>6987</v>
      </c>
      <c r="D1599" s="1" t="s">
        <v>6988</v>
      </c>
      <c r="E1599" t="str">
        <f t="shared" si="191"/>
        <v/>
      </c>
      <c r="F1599" s="1" t="s">
        <v>4</v>
      </c>
      <c r="G1599" s="2" t="s">
        <v>6989</v>
      </c>
    </row>
    <row r="1600">
      <c r="A1600" s="1" t="s">
        <v>6990</v>
      </c>
      <c r="B1600" s="1" t="s">
        <v>6991</v>
      </c>
      <c r="C1600" s="1" t="s">
        <v>6992</v>
      </c>
      <c r="D1600" s="1" t="s">
        <v>6993</v>
      </c>
      <c r="E1600" t="str">
        <f t="shared" si="191"/>
        <v/>
      </c>
      <c r="F1600" s="1" t="s">
        <v>4</v>
      </c>
      <c r="G1600" s="2" t="s">
        <v>6994</v>
      </c>
    </row>
    <row r="1601">
      <c r="A1601" s="1" t="s">
        <v>6995</v>
      </c>
      <c r="B1601" s="1" t="s">
        <v>1020</v>
      </c>
      <c r="C1601" s="1" t="s">
        <v>6996</v>
      </c>
      <c r="D1601" s="2" t="s">
        <v>6997</v>
      </c>
      <c r="E1601" t="str">
        <f>IMAGE("http://cointelegraph.com/images/787_aHR0cDovL2NvaW50ZWxlZ3JhcGguY29tL3N0b3JhZ2UvdXBsb2Fkcy92aWV3LzI0ZGVhYjY2NzA2YmM1ZWE0ZTQ3ZjgxNzFhYjYzNGQzLnBuZw==.jpg",1)</f>
        <v/>
      </c>
      <c r="F1601" s="1" t="s">
        <v>4</v>
      </c>
      <c r="G1601" s="2" t="s">
        <v>6998</v>
      </c>
    </row>
    <row r="1602">
      <c r="A1602" s="1" t="s">
        <v>6999</v>
      </c>
      <c r="B1602" s="1" t="s">
        <v>7000</v>
      </c>
      <c r="C1602" s="1" t="s">
        <v>7001</v>
      </c>
      <c r="D1602" s="1" t="s">
        <v>7002</v>
      </c>
      <c r="E1602" t="str">
        <f>IMAGE("http://ifttt.com/images/no_image_card.png",1)</f>
        <v/>
      </c>
      <c r="F1602" s="1" t="s">
        <v>4</v>
      </c>
      <c r="G1602" s="2" t="s">
        <v>7003</v>
      </c>
    </row>
    <row r="1603">
      <c r="A1603" s="1" t="s">
        <v>7004</v>
      </c>
      <c r="B1603" s="1" t="s">
        <v>7005</v>
      </c>
      <c r="C1603" s="1" t="s">
        <v>7006</v>
      </c>
      <c r="D1603" s="2" t="s">
        <v>7007</v>
      </c>
      <c r="E1603" t="str">
        <f>IMAGE("http://2.bp.blogspot.com/-PPOtHFzRzyI/VOW-9Opui6I/AAAAAAAANIs/jGLEpdUQOD8/s280/NASDAQ%2BWarren.png",1)</f>
        <v/>
      </c>
      <c r="F1603" s="1" t="s">
        <v>4</v>
      </c>
      <c r="G1603" s="2" t="s">
        <v>7008</v>
      </c>
    </row>
    <row r="1604">
      <c r="A1604" s="1" t="s">
        <v>7009</v>
      </c>
      <c r="B1604" s="1" t="s">
        <v>7010</v>
      </c>
      <c r="C1604" s="1" t="s">
        <v>7011</v>
      </c>
      <c r="D1604" s="1" t="s">
        <v>7012</v>
      </c>
      <c r="E1604" t="str">
        <f t="shared" ref="E1604:E1606" si="192">IMAGE("http://ifttt.com/images/no_image_card.png",1)</f>
        <v/>
      </c>
      <c r="F1604" s="1" t="s">
        <v>4</v>
      </c>
      <c r="G1604" s="2" t="s">
        <v>7013</v>
      </c>
    </row>
    <row r="1605">
      <c r="A1605" s="1" t="s">
        <v>6985</v>
      </c>
      <c r="B1605" s="1" t="s">
        <v>6986</v>
      </c>
      <c r="C1605" s="1" t="s">
        <v>6987</v>
      </c>
      <c r="D1605" s="1" t="s">
        <v>6988</v>
      </c>
      <c r="E1605" t="str">
        <f t="shared" si="192"/>
        <v/>
      </c>
      <c r="F1605" s="1" t="s">
        <v>4</v>
      </c>
      <c r="G1605" s="2" t="s">
        <v>6989</v>
      </c>
    </row>
    <row r="1606">
      <c r="A1606" s="1" t="s">
        <v>6990</v>
      </c>
      <c r="B1606" s="1" t="s">
        <v>6991</v>
      </c>
      <c r="C1606" s="1" t="s">
        <v>6992</v>
      </c>
      <c r="D1606" s="1" t="s">
        <v>6993</v>
      </c>
      <c r="E1606" t="str">
        <f t="shared" si="192"/>
        <v/>
      </c>
      <c r="F1606" s="1" t="s">
        <v>4</v>
      </c>
      <c r="G1606" s="2" t="s">
        <v>6994</v>
      </c>
    </row>
    <row r="1607">
      <c r="A1607" s="1" t="s">
        <v>7014</v>
      </c>
      <c r="B1607" s="1" t="s">
        <v>7015</v>
      </c>
      <c r="C1607" s="1" t="s">
        <v>7016</v>
      </c>
      <c r="D1607" s="2" t="s">
        <v>7017</v>
      </c>
      <c r="E1607" t="str">
        <f>IMAGE("http://s.imgur.com/images/logo-1200-630.jpg?2",1)</f>
        <v/>
      </c>
      <c r="F1607" s="1" t="s">
        <v>4</v>
      </c>
      <c r="G1607" s="2" t="s">
        <v>7018</v>
      </c>
    </row>
    <row r="1608">
      <c r="A1608" s="1" t="s">
        <v>7019</v>
      </c>
      <c r="B1608" s="1" t="s">
        <v>7020</v>
      </c>
      <c r="C1608" s="1" t="s">
        <v>7021</v>
      </c>
      <c r="D1608" s="1" t="s">
        <v>7022</v>
      </c>
      <c r="E1608" t="str">
        <f>IMAGE("http://ifttt.com/images/no_image_card.png",1)</f>
        <v/>
      </c>
      <c r="F1608" s="1" t="s">
        <v>4</v>
      </c>
      <c r="G1608" s="2" t="s">
        <v>7023</v>
      </c>
    </row>
    <row r="1609">
      <c r="A1609" s="1" t="s">
        <v>7024</v>
      </c>
      <c r="B1609" s="1" t="s">
        <v>7025</v>
      </c>
      <c r="C1609" s="1" t="s">
        <v>7026</v>
      </c>
      <c r="D1609" s="2" t="s">
        <v>7027</v>
      </c>
      <c r="E1609" t="str">
        <f>IMAGE("https://www.coinfunder.com/images/jitr/originals/dc49274b7c27619abd1b14370897b1bb.png",1)</f>
        <v/>
      </c>
      <c r="F1609" s="1" t="s">
        <v>4</v>
      </c>
      <c r="G1609" s="2" t="s">
        <v>7028</v>
      </c>
    </row>
    <row r="1610">
      <c r="A1610" s="1" t="s">
        <v>7029</v>
      </c>
      <c r="B1610" s="1" t="s">
        <v>653</v>
      </c>
      <c r="C1610" s="1" t="s">
        <v>7030</v>
      </c>
      <c r="D1610" s="2" t="s">
        <v>7031</v>
      </c>
      <c r="E1610" t="str">
        <f>IMAGE("http://www.btcfeed.net/wp-content/uploads/2015/03/blur.png",1)</f>
        <v/>
      </c>
      <c r="F1610" s="1" t="s">
        <v>4</v>
      </c>
      <c r="G1610" s="2" t="s">
        <v>7032</v>
      </c>
    </row>
    <row r="1611">
      <c r="A1611" s="1" t="s">
        <v>7033</v>
      </c>
      <c r="B1611" s="1" t="s">
        <v>2471</v>
      </c>
      <c r="C1611" s="1" t="s">
        <v>7034</v>
      </c>
      <c r="D1611" s="1" t="s">
        <v>7035</v>
      </c>
      <c r="E1611" t="str">
        <f>IMAGE("http://ifttt.com/images/no_image_card.png",1)</f>
        <v/>
      </c>
      <c r="F1611" s="1" t="s">
        <v>4</v>
      </c>
      <c r="G1611" s="2" t="s">
        <v>7036</v>
      </c>
    </row>
    <row r="1612">
      <c r="A1612" s="1" t="s">
        <v>7037</v>
      </c>
      <c r="B1612" s="1" t="s">
        <v>7015</v>
      </c>
      <c r="C1612" s="1" t="s">
        <v>7038</v>
      </c>
      <c r="D1612" s="2" t="s">
        <v>7039</v>
      </c>
      <c r="E1612" t="str">
        <f>IMAGE("http://i.imgur.com/vneHiHZ.png?fb",1)</f>
        <v/>
      </c>
      <c r="F1612" s="1" t="s">
        <v>4</v>
      </c>
      <c r="G1612" s="2" t="s">
        <v>7040</v>
      </c>
    </row>
    <row r="1613">
      <c r="A1613" s="1" t="s">
        <v>7041</v>
      </c>
      <c r="B1613" s="1" t="s">
        <v>4753</v>
      </c>
      <c r="C1613" s="1" t="s">
        <v>7042</v>
      </c>
      <c r="D1613" s="1" t="s">
        <v>7043</v>
      </c>
      <c r="E1613" t="str">
        <f>IMAGE("http://ifttt.com/images/no_image_card.png",1)</f>
        <v/>
      </c>
      <c r="F1613" s="1" t="s">
        <v>4</v>
      </c>
      <c r="G1613" s="2" t="s">
        <v>7044</v>
      </c>
    </row>
    <row r="1614">
      <c r="A1614" s="1" t="s">
        <v>7045</v>
      </c>
      <c r="B1614" s="1" t="s">
        <v>1618</v>
      </c>
      <c r="C1614" s="1" t="s">
        <v>7046</v>
      </c>
      <c r="D1614" s="2" t="s">
        <v>7047</v>
      </c>
      <c r="E1614" t="str">
        <f>IMAGE("http://i.imgur.com/fGB6G0p.jpg",1)</f>
        <v/>
      </c>
      <c r="F1614" s="1" t="s">
        <v>4</v>
      </c>
      <c r="G1614" s="2" t="s">
        <v>7048</v>
      </c>
    </row>
    <row r="1615">
      <c r="A1615" s="1" t="s">
        <v>7049</v>
      </c>
      <c r="B1615" s="1" t="s">
        <v>625</v>
      </c>
      <c r="C1615" s="1" t="s">
        <v>7050</v>
      </c>
      <c r="D1615" s="1" t="s">
        <v>7051</v>
      </c>
      <c r="E1615" t="str">
        <f t="shared" ref="E1615:E1617" si="193">IMAGE("http://ifttt.com/images/no_image_card.png",1)</f>
        <v/>
      </c>
      <c r="F1615" s="1" t="s">
        <v>4</v>
      </c>
      <c r="G1615" s="2" t="s">
        <v>7052</v>
      </c>
    </row>
    <row r="1616">
      <c r="A1616" s="1" t="s">
        <v>7053</v>
      </c>
      <c r="B1616" s="1" t="s">
        <v>2998</v>
      </c>
      <c r="C1616" s="1" t="s">
        <v>7054</v>
      </c>
      <c r="D1616" s="1" t="s">
        <v>7055</v>
      </c>
      <c r="E1616" t="str">
        <f t="shared" si="193"/>
        <v/>
      </c>
      <c r="F1616" s="1" t="s">
        <v>4</v>
      </c>
      <c r="G1616" s="2" t="s">
        <v>7056</v>
      </c>
    </row>
    <row r="1617">
      <c r="A1617" s="1" t="s">
        <v>7057</v>
      </c>
      <c r="B1617" s="1" t="s">
        <v>7058</v>
      </c>
      <c r="C1617" s="1" t="s">
        <v>7059</v>
      </c>
      <c r="D1617" s="1" t="s">
        <v>7060</v>
      </c>
      <c r="E1617" t="str">
        <f t="shared" si="193"/>
        <v/>
      </c>
      <c r="F1617" s="1" t="s">
        <v>4</v>
      </c>
      <c r="G1617" s="2" t="s">
        <v>7061</v>
      </c>
    </row>
    <row r="1618">
      <c r="A1618" s="1" t="s">
        <v>7062</v>
      </c>
      <c r="B1618" s="1" t="s">
        <v>1131</v>
      </c>
      <c r="C1618" s="1" t="s">
        <v>7063</v>
      </c>
      <c r="D1618" s="2" t="s">
        <v>7064</v>
      </c>
      <c r="E1618" t="str">
        <f>IMAGE("http://lh6.googleusercontent.com/-RFs0pKvy4Zw/AAAAAAAAAAI/AAAAAAAAABc/ESo_sW47vcU/s512-c/photo.jpg",1)</f>
        <v/>
      </c>
      <c r="F1618" s="1" t="s">
        <v>4</v>
      </c>
      <c r="G1618" s="2" t="s">
        <v>7065</v>
      </c>
    </row>
    <row r="1619">
      <c r="A1619" s="1" t="s">
        <v>7066</v>
      </c>
      <c r="B1619" s="1" t="s">
        <v>7067</v>
      </c>
      <c r="C1619" s="1" t="s">
        <v>7068</v>
      </c>
      <c r="D1619" s="1" t="s">
        <v>7069</v>
      </c>
      <c r="E1619" t="str">
        <f t="shared" ref="E1619:E1621" si="194">IMAGE("http://ifttt.com/images/no_image_card.png",1)</f>
        <v/>
      </c>
      <c r="F1619" s="1" t="s">
        <v>4</v>
      </c>
      <c r="G1619" s="2" t="s">
        <v>7070</v>
      </c>
    </row>
    <row r="1620">
      <c r="A1620" s="1" t="s">
        <v>6590</v>
      </c>
      <c r="B1620" s="1" t="s">
        <v>1360</v>
      </c>
      <c r="C1620" s="1" t="s">
        <v>6591</v>
      </c>
      <c r="D1620" s="2" t="s">
        <v>6592</v>
      </c>
      <c r="E1620" t="str">
        <f t="shared" si="194"/>
        <v/>
      </c>
      <c r="F1620" s="1" t="s">
        <v>4</v>
      </c>
      <c r="G1620" s="2" t="s">
        <v>6593</v>
      </c>
    </row>
    <row r="1621">
      <c r="A1621" s="1" t="s">
        <v>7071</v>
      </c>
      <c r="B1621" s="1" t="s">
        <v>7072</v>
      </c>
      <c r="C1621" s="1" t="s">
        <v>7073</v>
      </c>
      <c r="D1621" s="1" t="s">
        <v>7074</v>
      </c>
      <c r="E1621" t="str">
        <f t="shared" si="194"/>
        <v/>
      </c>
      <c r="F1621" s="1" t="s">
        <v>4</v>
      </c>
      <c r="G1621" s="2" t="s">
        <v>7075</v>
      </c>
    </row>
    <row r="1622">
      <c r="A1622" s="1" t="s">
        <v>7076</v>
      </c>
      <c r="B1622" s="1" t="s">
        <v>7077</v>
      </c>
      <c r="C1622" s="1" t="s">
        <v>7078</v>
      </c>
      <c r="D1622" s="2" t="s">
        <v>7079</v>
      </c>
      <c r="E1622" t="str">
        <f>IMAGE("http://www.downforeveryoneorjustme.com/images/dotbiz_banner.jpg",1)</f>
        <v/>
      </c>
      <c r="F1622" s="1" t="s">
        <v>4</v>
      </c>
      <c r="G1622" s="2" t="s">
        <v>7080</v>
      </c>
    </row>
    <row r="1623">
      <c r="A1623" s="1" t="s">
        <v>7081</v>
      </c>
      <c r="B1623" s="1" t="s">
        <v>2758</v>
      </c>
      <c r="C1623" s="1" t="s">
        <v>7082</v>
      </c>
      <c r="D1623" s="1" t="s">
        <v>7083</v>
      </c>
      <c r="E1623" t="str">
        <f>IMAGE("http://ifttt.com/images/no_image_card.png",1)</f>
        <v/>
      </c>
      <c r="F1623" s="1" t="s">
        <v>4</v>
      </c>
      <c r="G1623" s="2" t="s">
        <v>7084</v>
      </c>
    </row>
    <row r="1624">
      <c r="A1624" s="1" t="s">
        <v>7085</v>
      </c>
      <c r="B1624" s="1" t="s">
        <v>2653</v>
      </c>
      <c r="C1624" s="1" t="s">
        <v>7086</v>
      </c>
      <c r="D1624" s="2" t="s">
        <v>7087</v>
      </c>
      <c r="E1624" t="str">
        <f>IMAGE("https://wallet.metronotes.co/assets/e1ba94be51e1.gif",1)</f>
        <v/>
      </c>
      <c r="F1624" s="1" t="s">
        <v>4</v>
      </c>
      <c r="G1624" s="2" t="s">
        <v>7088</v>
      </c>
    </row>
    <row r="1625">
      <c r="A1625" s="1" t="s">
        <v>7089</v>
      </c>
      <c r="B1625" s="1" t="s">
        <v>7090</v>
      </c>
      <c r="C1625" s="1" t="s">
        <v>7091</v>
      </c>
      <c r="D1625" s="1" t="s">
        <v>7092</v>
      </c>
      <c r="E1625" t="str">
        <f t="shared" ref="E1625:E1626" si="195">IMAGE("http://ifttt.com/images/no_image_card.png",1)</f>
        <v/>
      </c>
      <c r="F1625" s="1" t="s">
        <v>4</v>
      </c>
      <c r="G1625" s="2" t="s">
        <v>7093</v>
      </c>
    </row>
    <row r="1626">
      <c r="A1626" s="1" t="s">
        <v>7094</v>
      </c>
      <c r="B1626" s="1" t="s">
        <v>7095</v>
      </c>
      <c r="C1626" s="1" t="s">
        <v>7096</v>
      </c>
      <c r="D1626" s="1" t="s">
        <v>7097</v>
      </c>
      <c r="E1626" t="str">
        <f t="shared" si="195"/>
        <v/>
      </c>
      <c r="F1626" s="1" t="s">
        <v>4</v>
      </c>
      <c r="G1626" s="2" t="s">
        <v>7098</v>
      </c>
    </row>
    <row r="1627">
      <c r="A1627" s="1" t="s">
        <v>7099</v>
      </c>
      <c r="B1627" s="1" t="s">
        <v>7100</v>
      </c>
      <c r="C1627" s="1" t="s">
        <v>7101</v>
      </c>
      <c r="D1627" s="2" t="s">
        <v>7102</v>
      </c>
      <c r="E1627" t="str">
        <f>IMAGE("http://static3.businessinsider.com/image/54fb0e3b6bb3f7b60ae7e91a/a-man-was-arrested-for-refusing-to-give-his-phones-passcode-to-border-agents.jpg",1)</f>
        <v/>
      </c>
      <c r="F1627" s="1" t="s">
        <v>4</v>
      </c>
      <c r="G1627" s="2" t="s">
        <v>7103</v>
      </c>
    </row>
    <row r="1628">
      <c r="A1628" s="1" t="s">
        <v>7104</v>
      </c>
      <c r="B1628" s="1" t="s">
        <v>4753</v>
      </c>
      <c r="C1628" s="1" t="s">
        <v>7105</v>
      </c>
      <c r="D1628" s="2" t="s">
        <v>7106</v>
      </c>
      <c r="E1628" t="str">
        <f>IMAGE("https://i.ytimg.com/vi/tqsFGLUqnis/hqdefault.jpg",1)</f>
        <v/>
      </c>
      <c r="F1628" s="1" t="s">
        <v>4</v>
      </c>
      <c r="G1628" s="2" t="s">
        <v>7107</v>
      </c>
    </row>
    <row r="1629">
      <c r="A1629" s="1" t="s">
        <v>7108</v>
      </c>
      <c r="B1629" s="1" t="s">
        <v>2035</v>
      </c>
      <c r="C1629" s="1" t="s">
        <v>7109</v>
      </c>
      <c r="D1629" s="2" t="s">
        <v>7110</v>
      </c>
      <c r="E1629" t="str">
        <f>IMAGE("https://avatars3.githubusercontent.com/u/8398185?v=3&amp;amp;s=400",1)</f>
        <v/>
      </c>
      <c r="F1629" s="1" t="s">
        <v>4</v>
      </c>
      <c r="G1629" s="2" t="s">
        <v>7111</v>
      </c>
    </row>
    <row r="1630">
      <c r="A1630" s="1" t="s">
        <v>7112</v>
      </c>
      <c r="B1630" s="1" t="s">
        <v>249</v>
      </c>
      <c r="C1630" s="1" t="s">
        <v>7113</v>
      </c>
      <c r="D1630" s="1" t="s">
        <v>7114</v>
      </c>
      <c r="E1630" t="str">
        <f>IMAGE("http://ifttt.com/images/no_image_card.png",1)</f>
        <v/>
      </c>
      <c r="F1630" s="1" t="s">
        <v>4</v>
      </c>
      <c r="G1630" s="2" t="s">
        <v>7115</v>
      </c>
    </row>
    <row r="1631">
      <c r="A1631" s="1" t="s">
        <v>7116</v>
      </c>
      <c r="B1631" s="1" t="s">
        <v>7117</v>
      </c>
      <c r="C1631" s="1" t="s">
        <v>7118</v>
      </c>
      <c r="D1631" s="2" t="s">
        <v>7119</v>
      </c>
      <c r="E1631" t="str">
        <f>IMAGE("https://cryptoinfinity.com/upload/logo2.png",1)</f>
        <v/>
      </c>
      <c r="F1631" s="1" t="s">
        <v>4</v>
      </c>
      <c r="G1631" s="2" t="s">
        <v>7120</v>
      </c>
    </row>
    <row r="1632">
      <c r="A1632" s="1" t="s">
        <v>7121</v>
      </c>
      <c r="B1632" s="1" t="s">
        <v>7122</v>
      </c>
      <c r="C1632" s="1" t="s">
        <v>7123</v>
      </c>
      <c r="D1632" s="2" t="s">
        <v>7124</v>
      </c>
      <c r="E1632" t="str">
        <f>IMAGE("http://ifttt.com/images/no_image_card.png",1)</f>
        <v/>
      </c>
      <c r="F1632" s="1" t="s">
        <v>4</v>
      </c>
      <c r="G1632" s="2" t="s">
        <v>7125</v>
      </c>
    </row>
    <row r="1633">
      <c r="A1633" s="1" t="s">
        <v>7126</v>
      </c>
      <c r="B1633" s="1" t="s">
        <v>7127</v>
      </c>
      <c r="C1633" s="1" t="s">
        <v>7128</v>
      </c>
      <c r="D1633" s="2" t="s">
        <v>7129</v>
      </c>
      <c r="E1633" t="str">
        <f>IMAGE("http://shilopublishing.tripod.com/anyone.jpg",1)</f>
        <v/>
      </c>
      <c r="F1633" s="1" t="s">
        <v>4</v>
      </c>
      <c r="G1633" s="2" t="s">
        <v>7130</v>
      </c>
    </row>
    <row r="1634">
      <c r="A1634" s="1" t="s">
        <v>7126</v>
      </c>
      <c r="B1634" s="1" t="s">
        <v>7131</v>
      </c>
      <c r="C1634" s="1" t="s">
        <v>7132</v>
      </c>
      <c r="D1634" s="1" t="s">
        <v>7133</v>
      </c>
      <c r="E1634" t="str">
        <f>IMAGE("http://ifttt.com/images/no_image_card.png",1)</f>
        <v/>
      </c>
      <c r="F1634" s="1" t="s">
        <v>4</v>
      </c>
      <c r="G1634" s="2" t="s">
        <v>7134</v>
      </c>
    </row>
    <row r="1635">
      <c r="A1635" s="1" t="s">
        <v>7135</v>
      </c>
      <c r="B1635" s="1" t="s">
        <v>653</v>
      </c>
      <c r="C1635" s="1" t="s">
        <v>7136</v>
      </c>
      <c r="D1635" s="2" t="s">
        <v>7137</v>
      </c>
      <c r="E1635" t="str">
        <f>IMAGE("http://www.btcfeed.net/wp-content/uploads/2015/03/shutterstock_155299274.jpg",1)</f>
        <v/>
      </c>
      <c r="F1635" s="1" t="s">
        <v>4</v>
      </c>
      <c r="G1635" s="2" t="s">
        <v>7138</v>
      </c>
    </row>
    <row r="1636">
      <c r="A1636" s="1" t="s">
        <v>7139</v>
      </c>
      <c r="B1636" s="1" t="s">
        <v>4753</v>
      </c>
      <c r="C1636" s="1" t="s">
        <v>7140</v>
      </c>
      <c r="D1636" s="2" t="s">
        <v>7141</v>
      </c>
      <c r="E1636" t="str">
        <f>IMAGE("https://fusiondotnet.files.wordpress.com/2015/03/dsc094001.jpg?quality=80&amp;amp;strip=all&amp;amp;w=1200&amp;amp;h=630&amp;amp;crop=1",1)</f>
        <v/>
      </c>
      <c r="F1636" s="1" t="s">
        <v>4</v>
      </c>
      <c r="G1636" s="2" t="s">
        <v>7142</v>
      </c>
    </row>
    <row r="1637">
      <c r="A1637" s="1" t="s">
        <v>7143</v>
      </c>
      <c r="B1637" s="1" t="s">
        <v>7144</v>
      </c>
      <c r="C1637" s="1" t="s">
        <v>7145</v>
      </c>
      <c r="D1637" s="1" t="s">
        <v>7146</v>
      </c>
      <c r="E1637" t="str">
        <f t="shared" ref="E1637:E1638" si="196">IMAGE("http://ifttt.com/images/no_image_card.png",1)</f>
        <v/>
      </c>
      <c r="F1637" s="1" t="s">
        <v>4</v>
      </c>
      <c r="G1637" s="2" t="s">
        <v>7147</v>
      </c>
    </row>
    <row r="1638">
      <c r="A1638" s="1" t="s">
        <v>7148</v>
      </c>
      <c r="B1638" s="1" t="s">
        <v>7149</v>
      </c>
      <c r="C1638" s="1" t="s">
        <v>7150</v>
      </c>
      <c r="D1638" s="1" t="s">
        <v>7151</v>
      </c>
      <c r="E1638" t="str">
        <f t="shared" si="196"/>
        <v/>
      </c>
      <c r="F1638" s="1" t="s">
        <v>4</v>
      </c>
      <c r="G1638" s="2" t="s">
        <v>7152</v>
      </c>
    </row>
    <row r="1639">
      <c r="A1639" s="1" t="s">
        <v>7153</v>
      </c>
      <c r="B1639" s="1" t="s">
        <v>564</v>
      </c>
      <c r="C1639" s="1" t="s">
        <v>7154</v>
      </c>
      <c r="D1639" s="2" t="s">
        <v>7155</v>
      </c>
      <c r="E1639" t="str">
        <f>IMAGE("https://danielmharrison.files.wordpress.com/2015/03/jassange.jpg",1)</f>
        <v/>
      </c>
      <c r="F1639" s="1" t="s">
        <v>4</v>
      </c>
      <c r="G1639" s="2" t="s">
        <v>7156</v>
      </c>
    </row>
    <row r="1640">
      <c r="A1640" s="1" t="s">
        <v>7157</v>
      </c>
      <c r="B1640" s="1" t="s">
        <v>427</v>
      </c>
      <c r="C1640" s="1" t="s">
        <v>7158</v>
      </c>
      <c r="D1640" s="1" t="s">
        <v>7159</v>
      </c>
      <c r="E1640" t="str">
        <f t="shared" ref="E1640:E1641" si="197">IMAGE("http://ifttt.com/images/no_image_card.png",1)</f>
        <v/>
      </c>
      <c r="F1640" s="1" t="s">
        <v>4</v>
      </c>
      <c r="G1640" s="2" t="s">
        <v>7160</v>
      </c>
    </row>
    <row r="1641">
      <c r="A1641" s="1" t="s">
        <v>7161</v>
      </c>
      <c r="B1641" s="1" t="s">
        <v>7162</v>
      </c>
      <c r="C1641" s="1" t="s">
        <v>7163</v>
      </c>
      <c r="D1641" s="1" t="s">
        <v>7164</v>
      </c>
      <c r="E1641" t="str">
        <f t="shared" si="197"/>
        <v/>
      </c>
      <c r="F1641" s="1" t="s">
        <v>4</v>
      </c>
      <c r="G1641" s="2" t="s">
        <v>7165</v>
      </c>
    </row>
    <row r="1642">
      <c r="A1642" s="1" t="s">
        <v>7166</v>
      </c>
      <c r="B1642" s="1" t="s">
        <v>7167</v>
      </c>
      <c r="C1642" s="1" t="s">
        <v>7168</v>
      </c>
      <c r="D1642" s="2" t="s">
        <v>7169</v>
      </c>
      <c r="E1642" t="str">
        <f>IMAGE("http://i.imgur.com/gcT7F4d.jpg?fb",1)</f>
        <v/>
      </c>
      <c r="F1642" s="1" t="s">
        <v>4</v>
      </c>
      <c r="G1642" s="2" t="s">
        <v>7170</v>
      </c>
    </row>
    <row r="1643">
      <c r="A1643" s="1" t="s">
        <v>7171</v>
      </c>
      <c r="B1643" s="1" t="s">
        <v>7172</v>
      </c>
      <c r="C1643" s="1" t="s">
        <v>7173</v>
      </c>
      <c r="D1643" s="2" t="s">
        <v>7174</v>
      </c>
      <c r="E1643" t="str">
        <f>IMAGE("http://i.imgur.com/sV9PNLx.jpg",1)</f>
        <v/>
      </c>
      <c r="F1643" s="1" t="s">
        <v>4</v>
      </c>
      <c r="G1643" s="2" t="s">
        <v>7175</v>
      </c>
    </row>
    <row r="1644">
      <c r="A1644" s="1" t="s">
        <v>7176</v>
      </c>
      <c r="B1644" s="1" t="s">
        <v>7177</v>
      </c>
      <c r="C1644" s="1" t="s">
        <v>7178</v>
      </c>
      <c r="D1644" s="1" t="s">
        <v>7179</v>
      </c>
      <c r="E1644" t="str">
        <f>IMAGE("http://ifttt.com/images/no_image_card.png",1)</f>
        <v/>
      </c>
      <c r="F1644" s="1" t="s">
        <v>4</v>
      </c>
      <c r="G1644" s="2" t="s">
        <v>7180</v>
      </c>
    </row>
    <row r="1645">
      <c r="A1645" s="1" t="s">
        <v>7181</v>
      </c>
      <c r="B1645" s="1" t="s">
        <v>2434</v>
      </c>
      <c r="C1645" s="1" t="s">
        <v>7182</v>
      </c>
      <c r="D1645" s="2" t="s">
        <v>7183</v>
      </c>
      <c r="E1645" t="str">
        <f>IMAGE("http://s2.reutersmedia.net/resources/r/?m=02&amp;amp;d=20150307&amp;amp;t=2&amp;amp;i=1030288672&amp;amp;w=130&amp;amp;fh=&amp;amp;fw=&amp;amp;ll=&amp;amp;pl=&amp;amp;r=LYNXMPEB2603B",1)</f>
        <v/>
      </c>
      <c r="F1645" s="1" t="s">
        <v>4</v>
      </c>
      <c r="G1645" s="2" t="s">
        <v>7184</v>
      </c>
    </row>
    <row r="1646">
      <c r="A1646" s="1" t="s">
        <v>7185</v>
      </c>
      <c r="B1646" s="1" t="s">
        <v>7186</v>
      </c>
      <c r="C1646" s="1" t="s">
        <v>7187</v>
      </c>
      <c r="D1646" s="2" t="s">
        <v>7188</v>
      </c>
      <c r="E1646" t="str">
        <f>IMAGE("https://pbs.twimg.com/media/B_d52icUwAAX6Q7.png:large",1)</f>
        <v/>
      </c>
      <c r="F1646" s="1" t="s">
        <v>4</v>
      </c>
      <c r="G1646" s="2" t="s">
        <v>7189</v>
      </c>
    </row>
    <row r="1647">
      <c r="A1647" s="1" t="s">
        <v>7190</v>
      </c>
      <c r="B1647" s="1" t="s">
        <v>7191</v>
      </c>
      <c r="C1647" s="1" t="s">
        <v>7192</v>
      </c>
      <c r="D1647" s="1" t="s">
        <v>7193</v>
      </c>
      <c r="E1647" t="str">
        <f t="shared" ref="E1647:E1648" si="198">IMAGE("http://ifttt.com/images/no_image_card.png",1)</f>
        <v/>
      </c>
      <c r="F1647" s="1" t="s">
        <v>4</v>
      </c>
      <c r="G1647" s="2" t="s">
        <v>7194</v>
      </c>
    </row>
    <row r="1648">
      <c r="A1648" s="1" t="s">
        <v>7195</v>
      </c>
      <c r="B1648" s="1" t="s">
        <v>7196</v>
      </c>
      <c r="C1648" s="1" t="s">
        <v>7197</v>
      </c>
      <c r="D1648" s="1" t="s">
        <v>7198</v>
      </c>
      <c r="E1648" t="str">
        <f t="shared" si="198"/>
        <v/>
      </c>
      <c r="F1648" s="1" t="s">
        <v>4</v>
      </c>
      <c r="G1648" s="2" t="s">
        <v>7199</v>
      </c>
    </row>
    <row r="1649">
      <c r="A1649" s="1" t="s">
        <v>7200</v>
      </c>
      <c r="B1649" s="1" t="s">
        <v>822</v>
      </c>
      <c r="C1649" s="1" t="s">
        <v>7201</v>
      </c>
      <c r="D1649" s="2" t="s">
        <v>7202</v>
      </c>
      <c r="E1649" t="str">
        <f>IMAGE("https://i.ytimg.com/vi/YTH14kk2IrI/hqdefault.jpg",1)</f>
        <v/>
      </c>
      <c r="F1649" s="1" t="s">
        <v>4</v>
      </c>
      <c r="G1649" s="2" t="s">
        <v>7203</v>
      </c>
    </row>
    <row r="1650">
      <c r="A1650" s="1" t="s">
        <v>7204</v>
      </c>
      <c r="B1650" s="1" t="s">
        <v>7205</v>
      </c>
      <c r="C1650" s="1" t="s">
        <v>7206</v>
      </c>
      <c r="D1650" s="2" t="s">
        <v>7207</v>
      </c>
      <c r="E1650" t="str">
        <f>IMAGE("https://i.ytimg.com/vi/_w-qBYyXZsc/maxresdefault.jpg",1)</f>
        <v/>
      </c>
      <c r="F1650" s="1" t="s">
        <v>4</v>
      </c>
      <c r="G1650" s="2" t="s">
        <v>7208</v>
      </c>
    </row>
    <row r="1651">
      <c r="A1651" s="1" t="s">
        <v>7209</v>
      </c>
      <c r="B1651" s="1" t="s">
        <v>7210</v>
      </c>
      <c r="C1651" s="1" t="s">
        <v>7211</v>
      </c>
      <c r="D1651" s="2" t="s">
        <v>7212</v>
      </c>
      <c r="E1651" t="str">
        <f>IMAGE("http://d2etptx4qgzepa.cloudfront.net/wp-content/uploads/sites/5/2015/03/Screen-Shot-2014-09-05-at-5.40.24-PM.jpg",1)</f>
        <v/>
      </c>
      <c r="F1651" s="1" t="s">
        <v>4</v>
      </c>
      <c r="G1651" s="2" t="s">
        <v>7213</v>
      </c>
    </row>
    <row r="1652">
      <c r="A1652" s="1" t="s">
        <v>7214</v>
      </c>
      <c r="B1652" s="1" t="s">
        <v>663</v>
      </c>
      <c r="C1652" s="1" t="s">
        <v>7215</v>
      </c>
      <c r="D1652" s="2" t="s">
        <v>7216</v>
      </c>
      <c r="E1652" t="str">
        <f>IMAGE("https://i.vimeocdn.com/video/440572578_1280x676.jpg",1)</f>
        <v/>
      </c>
      <c r="F1652" s="1" t="s">
        <v>4</v>
      </c>
      <c r="G1652" s="2" t="s">
        <v>7217</v>
      </c>
    </row>
    <row r="1653">
      <c r="A1653" s="1" t="s">
        <v>7218</v>
      </c>
      <c r="B1653" s="1" t="s">
        <v>7219</v>
      </c>
      <c r="C1653" s="1" t="s">
        <v>7220</v>
      </c>
      <c r="D1653" s="1" t="s">
        <v>7221</v>
      </c>
      <c r="E1653" t="str">
        <f>IMAGE("http://ifttt.com/images/no_image_card.png",1)</f>
        <v/>
      </c>
      <c r="F1653" s="1" t="s">
        <v>4</v>
      </c>
      <c r="G1653" s="2" t="s">
        <v>7222</v>
      </c>
    </row>
    <row r="1654">
      <c r="A1654" s="1" t="s">
        <v>7223</v>
      </c>
      <c r="B1654" s="1" t="s">
        <v>7224</v>
      </c>
      <c r="C1654" s="1" t="s">
        <v>7225</v>
      </c>
      <c r="D1654" s="2" t="s">
        <v>7226</v>
      </c>
      <c r="E1654" t="str">
        <f>IMAGE("http://static.trustedreviews.com/94/00003174f/a13d_orh350w620/Epic-Scale.png",1)</f>
        <v/>
      </c>
      <c r="F1654" s="1" t="s">
        <v>4</v>
      </c>
      <c r="G1654" s="2" t="s">
        <v>7227</v>
      </c>
    </row>
    <row r="1655">
      <c r="A1655" s="1" t="s">
        <v>7228</v>
      </c>
      <c r="B1655" s="1" t="s">
        <v>3402</v>
      </c>
      <c r="C1655" s="1" t="s">
        <v>7229</v>
      </c>
      <c r="D1655" s="2" t="s">
        <v>7230</v>
      </c>
      <c r="E1655" t="str">
        <f>IMAGE("http://i.imgur.com/t2sfuot.png?fb",1)</f>
        <v/>
      </c>
      <c r="F1655" s="1" t="s">
        <v>4</v>
      </c>
      <c r="G1655" s="2" t="s">
        <v>7231</v>
      </c>
    </row>
    <row r="1656">
      <c r="A1656" s="1" t="s">
        <v>7232</v>
      </c>
      <c r="B1656" s="1" t="s">
        <v>7233</v>
      </c>
      <c r="C1656" s="1" t="s">
        <v>7234</v>
      </c>
      <c r="D1656" s="1" t="s">
        <v>7235</v>
      </c>
      <c r="E1656" t="str">
        <f>IMAGE("http://ifttt.com/images/no_image_card.png",1)</f>
        <v/>
      </c>
      <c r="F1656" s="1" t="s">
        <v>4</v>
      </c>
      <c r="G1656" s="2" t="s">
        <v>7236</v>
      </c>
    </row>
    <row r="1657">
      <c r="A1657" s="1" t="s">
        <v>7237</v>
      </c>
      <c r="B1657" s="1" t="s">
        <v>987</v>
      </c>
      <c r="C1657" s="1" t="s">
        <v>7238</v>
      </c>
      <c r="D1657" s="2" t="s">
        <v>7239</v>
      </c>
      <c r="E1657" t="str">
        <f>IMAGE("https://dnqgz544uhbo8.cloudfront.net/_/fp/img/default-preview-image.IsBK38jFAJBlWifMLO4z9g.png",1)</f>
        <v/>
      </c>
      <c r="F1657" s="1" t="s">
        <v>4</v>
      </c>
      <c r="G1657" s="2" t="s">
        <v>7240</v>
      </c>
    </row>
    <row r="1658">
      <c r="A1658" s="1" t="s">
        <v>7241</v>
      </c>
      <c r="B1658" s="1" t="s">
        <v>7242</v>
      </c>
      <c r="C1658" s="1" t="s">
        <v>7243</v>
      </c>
      <c r="D1658" s="1" t="s">
        <v>7244</v>
      </c>
      <c r="E1658" t="str">
        <f t="shared" ref="E1658:E1659" si="199">IMAGE("http://ifttt.com/images/no_image_card.png",1)</f>
        <v/>
      </c>
      <c r="F1658" s="1" t="s">
        <v>4</v>
      </c>
      <c r="G1658" s="2" t="s">
        <v>7245</v>
      </c>
    </row>
    <row r="1659">
      <c r="A1659" s="1" t="s">
        <v>7246</v>
      </c>
      <c r="B1659" s="1" t="s">
        <v>17</v>
      </c>
      <c r="C1659" s="1" t="s">
        <v>7247</v>
      </c>
      <c r="D1659" s="1" t="s">
        <v>7248</v>
      </c>
      <c r="E1659" t="str">
        <f t="shared" si="199"/>
        <v/>
      </c>
      <c r="F1659" s="1" t="s">
        <v>4</v>
      </c>
      <c r="G1659" s="2" t="s">
        <v>7249</v>
      </c>
    </row>
    <row r="1660">
      <c r="A1660" s="1" t="s">
        <v>7246</v>
      </c>
      <c r="B1660" s="1" t="s">
        <v>4753</v>
      </c>
      <c r="C1660" s="1" t="s">
        <v>7250</v>
      </c>
      <c r="D1660" s="2" t="s">
        <v>7251</v>
      </c>
      <c r="E1660" t="str">
        <f>IMAGE("https://storage.googleapis.com/coinplay_web/img/spotlight.jpg",1)</f>
        <v/>
      </c>
      <c r="F1660" s="1" t="s">
        <v>4</v>
      </c>
      <c r="G1660" s="2" t="s">
        <v>7252</v>
      </c>
    </row>
    <row r="1661">
      <c r="A1661" s="1" t="s">
        <v>7253</v>
      </c>
      <c r="B1661" s="1" t="s">
        <v>7254</v>
      </c>
      <c r="C1661" s="1" t="s">
        <v>7255</v>
      </c>
      <c r="D1661" s="2" t="s">
        <v>7256</v>
      </c>
      <c r="E1661" t="str">
        <f>IMAGE("//motherboard-images.vice.com/content-images/article/19690/1425663201931390.png?crop=0.2773393461104848xw:1xh;*,*&amp;amp;resize=500:*&amp;amp;output-format=jpeg&amp;amp;output-quality=90",1)</f>
        <v/>
      </c>
      <c r="F1661" s="1" t="s">
        <v>4</v>
      </c>
      <c r="G1661" s="2" t="s">
        <v>7257</v>
      </c>
    </row>
    <row r="1662">
      <c r="A1662" s="1" t="s">
        <v>7258</v>
      </c>
      <c r="B1662" s="1" t="s">
        <v>4753</v>
      </c>
      <c r="C1662" s="1" t="s">
        <v>7259</v>
      </c>
      <c r="D1662" s="1" t="s">
        <v>7260</v>
      </c>
      <c r="E1662" t="str">
        <f>IMAGE("http://ifttt.com/images/no_image_card.png",1)</f>
        <v/>
      </c>
      <c r="F1662" s="1" t="s">
        <v>4</v>
      </c>
      <c r="G1662" s="2" t="s">
        <v>7261</v>
      </c>
    </row>
    <row r="1663">
      <c r="A1663" s="1" t="s">
        <v>7262</v>
      </c>
      <c r="B1663" s="1" t="s">
        <v>1164</v>
      </c>
      <c r="C1663" s="1" t="s">
        <v>7263</v>
      </c>
      <c r="D1663" s="2" t="s">
        <v>7264</v>
      </c>
      <c r="E1663" t="str">
        <f>IMAGE("https://s3.amazonaws.com/creative_chatter_images_production/ultimateselfie/billboard-preview/2641.png",1)</f>
        <v/>
      </c>
      <c r="F1663" s="1" t="s">
        <v>4</v>
      </c>
      <c r="G1663" s="2" t="s">
        <v>7265</v>
      </c>
    </row>
    <row r="1664">
      <c r="A1664" s="1" t="s">
        <v>7266</v>
      </c>
      <c r="B1664" s="1" t="s">
        <v>7267</v>
      </c>
      <c r="C1664" s="1" t="s">
        <v>7268</v>
      </c>
      <c r="D1664" s="2" t="s">
        <v>7269</v>
      </c>
      <c r="E1664" t="str">
        <f>IMAGE("https://avatars0.githubusercontent.com/u/237435?v=3&amp;amp;s=400",1)</f>
        <v/>
      </c>
      <c r="F1664" s="1" t="s">
        <v>4</v>
      </c>
      <c r="G1664" s="2" t="s">
        <v>7270</v>
      </c>
    </row>
    <row r="1665">
      <c r="A1665" s="1" t="s">
        <v>7271</v>
      </c>
      <c r="B1665" s="1" t="s">
        <v>2859</v>
      </c>
      <c r="C1665" s="1" t="s">
        <v>7272</v>
      </c>
      <c r="D1665" s="2" t="s">
        <v>7273</v>
      </c>
      <c r="E1665" t="str">
        <f>IMAGE("http://i.imgur.com/ZPuZEmQ.png",1)</f>
        <v/>
      </c>
      <c r="F1665" s="1" t="s">
        <v>4</v>
      </c>
      <c r="G1665" s="2" t="s">
        <v>7274</v>
      </c>
    </row>
    <row r="1666">
      <c r="A1666" s="1" t="s">
        <v>7275</v>
      </c>
      <c r="B1666" s="1" t="s">
        <v>4753</v>
      </c>
      <c r="C1666" s="1" t="s">
        <v>7276</v>
      </c>
      <c r="D1666" s="1" t="s">
        <v>7277</v>
      </c>
      <c r="E1666" t="str">
        <f>IMAGE("http://ifttt.com/images/no_image_card.png",1)</f>
        <v/>
      </c>
      <c r="F1666" s="1" t="s">
        <v>4</v>
      </c>
      <c r="G1666" s="2" t="s">
        <v>7278</v>
      </c>
    </row>
    <row r="1667">
      <c r="A1667" s="1" t="s">
        <v>7279</v>
      </c>
      <c r="B1667" s="1" t="s">
        <v>7280</v>
      </c>
      <c r="C1667" s="1" t="s">
        <v>7281</v>
      </c>
      <c r="D1667" s="2" t="s">
        <v>7282</v>
      </c>
      <c r="E1667" t="str">
        <f>IMAGE("http://www.treasuryinsider.com/wp-content/uploads/sites/21/2014/08/bitcoins-300x225.png",1)</f>
        <v/>
      </c>
      <c r="F1667" s="1" t="s">
        <v>4</v>
      </c>
      <c r="G1667" s="2" t="s">
        <v>7283</v>
      </c>
    </row>
    <row r="1668">
      <c r="A1668" s="1" t="s">
        <v>7284</v>
      </c>
      <c r="B1668" s="1" t="s">
        <v>7285</v>
      </c>
      <c r="C1668" s="1" t="s">
        <v>7286</v>
      </c>
      <c r="D1668" s="1" t="s">
        <v>7287</v>
      </c>
      <c r="E1668" t="str">
        <f>IMAGE("http://ifttt.com/images/no_image_card.png",1)</f>
        <v/>
      </c>
      <c r="F1668" s="1" t="s">
        <v>4</v>
      </c>
      <c r="G1668" s="2" t="s">
        <v>7288</v>
      </c>
    </row>
    <row r="1669">
      <c r="A1669" s="1" t="s">
        <v>7289</v>
      </c>
      <c r="B1669" s="1" t="s">
        <v>7290</v>
      </c>
      <c r="C1669" s="1" t="s">
        <v>7291</v>
      </c>
      <c r="D1669" s="2" t="s">
        <v>7292</v>
      </c>
      <c r="E1669" t="str">
        <f>IMAGE("http://talk.paycoin.com/uploads/userpics/294/nPUA5MSZXNR6C.png",1)</f>
        <v/>
      </c>
      <c r="F1669" s="1" t="s">
        <v>4</v>
      </c>
      <c r="G1669" s="2" t="s">
        <v>7293</v>
      </c>
    </row>
    <row r="1670">
      <c r="A1670" s="1" t="s">
        <v>7294</v>
      </c>
      <c r="B1670" s="1" t="s">
        <v>7295</v>
      </c>
      <c r="C1670" s="1" t="s">
        <v>7296</v>
      </c>
      <c r="D1670" s="2" t="s">
        <v>7297</v>
      </c>
      <c r="E1670" t="str">
        <f>IMAGE("http://i.imgur.com/5vtQgGN.png?fb",1)</f>
        <v/>
      </c>
      <c r="F1670" s="1" t="s">
        <v>4</v>
      </c>
      <c r="G1670" s="2" t="s">
        <v>7298</v>
      </c>
    </row>
    <row r="1671">
      <c r="A1671" s="1" t="s">
        <v>7294</v>
      </c>
      <c r="B1671" s="1" t="s">
        <v>7299</v>
      </c>
      <c r="C1671" s="1" t="s">
        <v>7300</v>
      </c>
      <c r="D1671" s="1" t="s">
        <v>7301</v>
      </c>
      <c r="E1671" t="str">
        <f>IMAGE("http://ifttt.com/images/no_image_card.png",1)</f>
        <v/>
      </c>
      <c r="F1671" s="1" t="s">
        <v>4</v>
      </c>
      <c r="G1671" s="2" t="s">
        <v>7302</v>
      </c>
    </row>
    <row r="1672">
      <c r="A1672" s="1" t="s">
        <v>7303</v>
      </c>
      <c r="B1672" s="1" t="s">
        <v>6117</v>
      </c>
      <c r="C1672" s="1" t="s">
        <v>7304</v>
      </c>
      <c r="D1672" s="2" t="s">
        <v>7305</v>
      </c>
      <c r="E1672" t="str">
        <f>IMAGE("https://i.ytimg.com/vi/gGx1Dnfu7ew/hqdefault.jpg",1)</f>
        <v/>
      </c>
      <c r="F1672" s="1" t="s">
        <v>4</v>
      </c>
      <c r="G1672" s="2" t="s">
        <v>7306</v>
      </c>
    </row>
    <row r="1673">
      <c r="A1673" s="1" t="s">
        <v>7307</v>
      </c>
      <c r="B1673" s="1" t="s">
        <v>7308</v>
      </c>
      <c r="C1673" s="1" t="s">
        <v>7309</v>
      </c>
      <c r="D1673" s="1" t="s">
        <v>7310</v>
      </c>
      <c r="E1673" t="str">
        <f t="shared" ref="E1673:E1674" si="200">IMAGE("http://ifttt.com/images/no_image_card.png",1)</f>
        <v/>
      </c>
      <c r="F1673" s="1" t="s">
        <v>4</v>
      </c>
      <c r="G1673" s="2" t="s">
        <v>7311</v>
      </c>
    </row>
    <row r="1674">
      <c r="A1674" s="1" t="s">
        <v>7312</v>
      </c>
      <c r="B1674" s="1" t="s">
        <v>7313</v>
      </c>
      <c r="C1674" s="1" t="s">
        <v>7314</v>
      </c>
      <c r="D1674" s="1" t="s">
        <v>7315</v>
      </c>
      <c r="E1674" t="str">
        <f t="shared" si="200"/>
        <v/>
      </c>
      <c r="F1674" s="1" t="s">
        <v>4</v>
      </c>
      <c r="G1674" s="2" t="s">
        <v>7316</v>
      </c>
    </row>
    <row r="1675">
      <c r="A1675" s="1" t="s">
        <v>7317</v>
      </c>
      <c r="B1675" s="1" t="s">
        <v>3771</v>
      </c>
      <c r="C1675" s="1" t="s">
        <v>7318</v>
      </c>
      <c r="D1675" s="2" t="s">
        <v>7319</v>
      </c>
      <c r="E1675" t="str">
        <f>IMAGE("http://startupmanagement.org/wp-content/uploads/2015/02/Screen-Shot-2015-02-04-at-8.42.15-AM-150x150.png",1)</f>
        <v/>
      </c>
      <c r="F1675" s="1" t="s">
        <v>4</v>
      </c>
      <c r="G1675" s="2" t="s">
        <v>7320</v>
      </c>
    </row>
    <row r="1676">
      <c r="A1676" s="1" t="s">
        <v>7321</v>
      </c>
      <c r="B1676" s="1" t="s">
        <v>3771</v>
      </c>
      <c r="C1676" s="1" t="s">
        <v>7322</v>
      </c>
      <c r="D1676" s="2" t="s">
        <v>7323</v>
      </c>
      <c r="E1676" t="str">
        <f>IMAGE("http://media.coindesk.com/2015/03/decentralised-money.jpg",1)</f>
        <v/>
      </c>
      <c r="F1676" s="1" t="s">
        <v>4</v>
      </c>
      <c r="G1676" s="2" t="s">
        <v>7324</v>
      </c>
    </row>
    <row r="1677">
      <c r="A1677" s="1" t="s">
        <v>7325</v>
      </c>
      <c r="B1677" s="1" t="s">
        <v>7326</v>
      </c>
      <c r="C1677" s="1" t="s">
        <v>7327</v>
      </c>
      <c r="D1677" s="2" t="s">
        <v>5363</v>
      </c>
      <c r="E1677" t="str">
        <f t="shared" ref="E1677:E1683" si="201">IMAGE("http://ifttt.com/images/no_image_card.png",1)</f>
        <v/>
      </c>
      <c r="F1677" s="1" t="s">
        <v>4</v>
      </c>
      <c r="G1677" s="2" t="s">
        <v>7328</v>
      </c>
    </row>
    <row r="1678">
      <c r="A1678" s="1" t="s">
        <v>7329</v>
      </c>
      <c r="B1678" s="1" t="s">
        <v>150</v>
      </c>
      <c r="C1678" s="1" t="s">
        <v>7330</v>
      </c>
      <c r="D1678" s="1" t="s">
        <v>152</v>
      </c>
      <c r="E1678" t="str">
        <f t="shared" si="201"/>
        <v/>
      </c>
      <c r="F1678" s="1" t="s">
        <v>4</v>
      </c>
      <c r="G1678" s="2" t="s">
        <v>7331</v>
      </c>
    </row>
    <row r="1679">
      <c r="A1679" s="1" t="s">
        <v>7332</v>
      </c>
      <c r="B1679" s="1" t="s">
        <v>237</v>
      </c>
      <c r="C1679" s="1" t="s">
        <v>7333</v>
      </c>
      <c r="D1679" s="1" t="s">
        <v>7334</v>
      </c>
      <c r="E1679" t="str">
        <f t="shared" si="201"/>
        <v/>
      </c>
      <c r="F1679" s="1" t="s">
        <v>4</v>
      </c>
      <c r="G1679" s="2" t="s">
        <v>7335</v>
      </c>
    </row>
    <row r="1680">
      <c r="A1680" s="1" t="s">
        <v>7336</v>
      </c>
      <c r="B1680" s="1" t="s">
        <v>7337</v>
      </c>
      <c r="C1680" s="1" t="s">
        <v>7338</v>
      </c>
      <c r="D1680" s="1" t="s">
        <v>7339</v>
      </c>
      <c r="E1680" t="str">
        <f t="shared" si="201"/>
        <v/>
      </c>
      <c r="F1680" s="1" t="s">
        <v>4</v>
      </c>
      <c r="G1680" s="2" t="s">
        <v>7340</v>
      </c>
    </row>
    <row r="1681">
      <c r="A1681" s="1" t="s">
        <v>7341</v>
      </c>
      <c r="B1681" s="1" t="s">
        <v>7342</v>
      </c>
      <c r="C1681" s="1" t="s">
        <v>7343</v>
      </c>
      <c r="D1681" s="1" t="s">
        <v>7344</v>
      </c>
      <c r="E1681" t="str">
        <f t="shared" si="201"/>
        <v/>
      </c>
      <c r="F1681" s="1" t="s">
        <v>4</v>
      </c>
      <c r="G1681" s="2" t="s">
        <v>7345</v>
      </c>
    </row>
    <row r="1682">
      <c r="A1682" s="1" t="s">
        <v>7346</v>
      </c>
      <c r="B1682" s="1" t="s">
        <v>7347</v>
      </c>
      <c r="C1682" s="1" t="s">
        <v>7348</v>
      </c>
      <c r="D1682" s="1" t="s">
        <v>7349</v>
      </c>
      <c r="E1682" t="str">
        <f t="shared" si="201"/>
        <v/>
      </c>
      <c r="F1682" s="1" t="s">
        <v>4</v>
      </c>
      <c r="G1682" s="2" t="s">
        <v>7350</v>
      </c>
    </row>
    <row r="1683">
      <c r="A1683" s="1" t="s">
        <v>7351</v>
      </c>
      <c r="B1683" s="1" t="s">
        <v>7352</v>
      </c>
      <c r="C1683" s="1" t="s">
        <v>7353</v>
      </c>
      <c r="D1683" s="1" t="s">
        <v>7354</v>
      </c>
      <c r="E1683" t="str">
        <f t="shared" si="201"/>
        <v/>
      </c>
      <c r="F1683" s="1" t="s">
        <v>4</v>
      </c>
      <c r="G1683" s="2" t="s">
        <v>7355</v>
      </c>
    </row>
    <row r="1684">
      <c r="A1684" s="1" t="s">
        <v>7356</v>
      </c>
      <c r="B1684" s="1" t="s">
        <v>4092</v>
      </c>
      <c r="C1684" s="1" t="s">
        <v>7357</v>
      </c>
      <c r="D1684" s="2" t="s">
        <v>7358</v>
      </c>
      <c r="E1684" t="str">
        <f>IMAGE("http://cointelegraph.com/images/787_aHR0cDovL2NvaW50ZWxlZ3JhcGgudWsvc3RvcmFnZS91cGxvYWRzL3ZpZXcvYThjMDY1MjEyYzEzZTVhODY5MTFkYmZlM2I5NDQzMzIuanBn.jpg",1)</f>
        <v/>
      </c>
      <c r="F1684" s="1" t="s">
        <v>4</v>
      </c>
      <c r="G1684" s="2" t="s">
        <v>7359</v>
      </c>
    </row>
    <row r="1685">
      <c r="A1685" s="1" t="s">
        <v>7360</v>
      </c>
      <c r="B1685" s="1" t="s">
        <v>7361</v>
      </c>
      <c r="C1685" s="1" t="s">
        <v>7362</v>
      </c>
      <c r="D1685" s="1" t="s">
        <v>7363</v>
      </c>
      <c r="E1685" t="str">
        <f>IMAGE("http://ifttt.com/images/no_image_card.png",1)</f>
        <v/>
      </c>
      <c r="F1685" s="1" t="s">
        <v>4</v>
      </c>
      <c r="G1685" s="2" t="s">
        <v>7364</v>
      </c>
    </row>
    <row r="1686">
      <c r="A1686" s="1" t="s">
        <v>7365</v>
      </c>
      <c r="B1686" s="1" t="s">
        <v>7366</v>
      </c>
      <c r="C1686" s="1" t="s">
        <v>7367</v>
      </c>
      <c r="D1686" s="2" t="s">
        <v>7368</v>
      </c>
      <c r="E1686" t="str">
        <f>IMAGE("https://lh6.ggpht.com/ybiDGWkvj_9uNXK3v8SyKzQULD1Eh93GT0fY-uQcriINoN9hINX_pTlwtHaKfW357g=h900-rw",1)</f>
        <v/>
      </c>
      <c r="F1686" s="1" t="s">
        <v>4</v>
      </c>
      <c r="G1686" s="2" t="s">
        <v>7369</v>
      </c>
    </row>
    <row r="1687">
      <c r="A1687" s="1" t="s">
        <v>7370</v>
      </c>
      <c r="B1687" s="1" t="s">
        <v>7371</v>
      </c>
      <c r="C1687" s="1" t="s">
        <v>7372</v>
      </c>
      <c r="D1687" s="2" t="s">
        <v>7373</v>
      </c>
      <c r="E1687" t="str">
        <f>IMAGE("https://i.ytimg.com/vd?id=lIgjogLipvk&amp;amp;ats=5585000&amp;amp;w=960&amp;amp;h=720&amp;amp;sigh=iQSJI6WEBIz1fbxyBpkU9rekbgE",1)</f>
        <v/>
      </c>
      <c r="F1687" s="1" t="s">
        <v>4</v>
      </c>
      <c r="G1687" s="2" t="s">
        <v>7374</v>
      </c>
    </row>
    <row r="1688">
      <c r="A1688" s="1" t="s">
        <v>7375</v>
      </c>
      <c r="B1688" s="1" t="s">
        <v>7376</v>
      </c>
      <c r="C1688" s="1" t="s">
        <v>7377</v>
      </c>
      <c r="D1688" s="1" t="s">
        <v>7378</v>
      </c>
      <c r="E1688" t="str">
        <f>IMAGE("http://ifttt.com/images/no_image_card.png",1)</f>
        <v/>
      </c>
      <c r="F1688" s="1" t="s">
        <v>4</v>
      </c>
      <c r="G1688" s="2" t="s">
        <v>7379</v>
      </c>
    </row>
    <row r="1689">
      <c r="A1689" s="1" t="s">
        <v>7380</v>
      </c>
      <c r="B1689" s="1" t="s">
        <v>208</v>
      </c>
      <c r="C1689" s="1" t="s">
        <v>7381</v>
      </c>
      <c r="D1689" s="2" t="s">
        <v>7382</v>
      </c>
      <c r="E1689" t="str">
        <f>IMAGE("https://coinreport.net/wp-content/uploads/2014/01/Hong-Kong-150x150.jpg",1)</f>
        <v/>
      </c>
      <c r="F1689" s="1" t="s">
        <v>4</v>
      </c>
      <c r="G1689" s="2" t="s">
        <v>7383</v>
      </c>
    </row>
    <row r="1690">
      <c r="A1690" s="1" t="s">
        <v>7384</v>
      </c>
      <c r="B1690" s="1" t="s">
        <v>208</v>
      </c>
      <c r="C1690" s="1" t="s">
        <v>7385</v>
      </c>
      <c r="D1690" s="2" t="s">
        <v>7386</v>
      </c>
      <c r="E1690" t="str">
        <f>IMAGE("https://www.cryptocoinsnews.com/wp-content/uploads/2014/11/wall-street-2611.jpg",1)</f>
        <v/>
      </c>
      <c r="F1690" s="1" t="s">
        <v>4</v>
      </c>
      <c r="G1690" s="2" t="s">
        <v>7387</v>
      </c>
    </row>
    <row r="1691">
      <c r="A1691" s="1" t="s">
        <v>7384</v>
      </c>
      <c r="B1691" s="1" t="s">
        <v>208</v>
      </c>
      <c r="C1691" s="1" t="s">
        <v>7388</v>
      </c>
      <c r="D1691" s="2" t="s">
        <v>7389</v>
      </c>
      <c r="E1691" t="str">
        <f>IMAGE("http://www.etftrends.com/wp-content/uploads/2013/12/xbitcoin-ETF.jpg.pagespeed.ic.4rYtpf2ZGL.jpg",1)</f>
        <v/>
      </c>
      <c r="F1691" s="1" t="s">
        <v>4</v>
      </c>
      <c r="G1691" s="2" t="s">
        <v>7390</v>
      </c>
    </row>
    <row r="1692">
      <c r="A1692" s="1" t="s">
        <v>7391</v>
      </c>
      <c r="B1692" s="1" t="s">
        <v>208</v>
      </c>
      <c r="C1692" s="1" t="s">
        <v>7392</v>
      </c>
      <c r="D1692" s="2" t="s">
        <v>7393</v>
      </c>
      <c r="E1692" t="str">
        <f>IMAGE("http://timesofindia.indiatimes.com/photo/46483705.cms",1)</f>
        <v/>
      </c>
      <c r="F1692" s="1" t="s">
        <v>4</v>
      </c>
      <c r="G1692" s="2" t="s">
        <v>7394</v>
      </c>
    </row>
    <row r="1693">
      <c r="A1693" s="1" t="s">
        <v>7380</v>
      </c>
      <c r="B1693" s="1" t="s">
        <v>208</v>
      </c>
      <c r="C1693" s="1" t="s">
        <v>7381</v>
      </c>
      <c r="D1693" s="2" t="s">
        <v>7382</v>
      </c>
      <c r="E1693" t="str">
        <f>IMAGE("https://coinreport.net/wp-content/uploads/2014/01/Hong-Kong-150x150.jpg",1)</f>
        <v/>
      </c>
      <c r="F1693" s="1" t="s">
        <v>4</v>
      </c>
      <c r="G1693" s="2" t="s">
        <v>7383</v>
      </c>
    </row>
    <row r="1694">
      <c r="A1694" s="1" t="s">
        <v>7384</v>
      </c>
      <c r="B1694" s="1" t="s">
        <v>208</v>
      </c>
      <c r="C1694" s="1" t="s">
        <v>7385</v>
      </c>
      <c r="D1694" s="2" t="s">
        <v>7386</v>
      </c>
      <c r="E1694" t="str">
        <f>IMAGE("https://www.cryptocoinsnews.com/wp-content/uploads/2014/11/wall-street-2611.jpg",1)</f>
        <v/>
      </c>
      <c r="F1694" s="1" t="s">
        <v>4</v>
      </c>
      <c r="G1694" s="2" t="s">
        <v>7387</v>
      </c>
    </row>
    <row r="1695">
      <c r="A1695" s="1" t="s">
        <v>7384</v>
      </c>
      <c r="B1695" s="1" t="s">
        <v>208</v>
      </c>
      <c r="C1695" s="1" t="s">
        <v>7388</v>
      </c>
      <c r="D1695" s="2" t="s">
        <v>7389</v>
      </c>
      <c r="E1695" t="str">
        <f>IMAGE("http://www.etftrends.com/wp-content/uploads/2013/12/xbitcoin-ETF.jpg.pagespeed.ic.4rYtpf2ZGL.jpg",1)</f>
        <v/>
      </c>
      <c r="F1695" s="1" t="s">
        <v>4</v>
      </c>
      <c r="G1695" s="2" t="s">
        <v>7390</v>
      </c>
    </row>
    <row r="1696">
      <c r="A1696" s="1" t="s">
        <v>7395</v>
      </c>
      <c r="B1696" s="1" t="s">
        <v>7233</v>
      </c>
      <c r="C1696" s="1" t="s">
        <v>7396</v>
      </c>
      <c r="D1696" s="1" t="s">
        <v>7397</v>
      </c>
      <c r="E1696" t="str">
        <f>IMAGE("http://ifttt.com/images/no_image_card.png",1)</f>
        <v/>
      </c>
      <c r="F1696" s="1" t="s">
        <v>4</v>
      </c>
      <c r="G1696" s="2" t="s">
        <v>7398</v>
      </c>
    </row>
    <row r="1697">
      <c r="A1697" s="1" t="s">
        <v>7399</v>
      </c>
      <c r="B1697" s="1" t="s">
        <v>7400</v>
      </c>
      <c r="C1697" s="1" t="s">
        <v>7401</v>
      </c>
      <c r="D1697" s="2" t="s">
        <v>7402</v>
      </c>
      <c r="E1697" t="str">
        <f>IMAGE("http://gamblingwithbitcoins.com/wp-content/uploads/2014/12/fortunejack-casino.gif",1)</f>
        <v/>
      </c>
      <c r="F1697" s="1" t="s">
        <v>4</v>
      </c>
      <c r="G1697" s="2" t="s">
        <v>7403</v>
      </c>
    </row>
    <row r="1698">
      <c r="A1698" s="1" t="s">
        <v>7404</v>
      </c>
      <c r="B1698" s="1" t="s">
        <v>850</v>
      </c>
      <c r="C1698" s="1" t="s">
        <v>7405</v>
      </c>
      <c r="D1698" s="2" t="s">
        <v>7406</v>
      </c>
      <c r="E1698" t="str">
        <f>IMAGE("http://bit-post.com/wp-content/uploads/2015/03/IMG_5758.jpg",1)</f>
        <v/>
      </c>
      <c r="F1698" s="1" t="s">
        <v>4</v>
      </c>
      <c r="G1698" s="2" t="s">
        <v>7407</v>
      </c>
    </row>
    <row r="1699">
      <c r="A1699" s="1" t="s">
        <v>7408</v>
      </c>
      <c r="B1699" s="1" t="s">
        <v>7409</v>
      </c>
      <c r="C1699" s="1" t="s">
        <v>7410</v>
      </c>
      <c r="D1699" s="1" t="s">
        <v>63</v>
      </c>
      <c r="E1699" t="str">
        <f>IMAGE("http://ifttt.com/images/no_image_card.png",1)</f>
        <v/>
      </c>
      <c r="F1699" s="1" t="s">
        <v>4</v>
      </c>
      <c r="G1699" s="2" t="s">
        <v>7411</v>
      </c>
    </row>
    <row r="1700">
      <c r="A1700" s="1" t="s">
        <v>7412</v>
      </c>
      <c r="B1700" s="1" t="s">
        <v>6015</v>
      </c>
      <c r="C1700" s="1" t="s">
        <v>7413</v>
      </c>
      <c r="D1700" s="2" t="s">
        <v>7414</v>
      </c>
      <c r="E1700" t="str">
        <f>IMAGE("http://si.wsj.net/public/resources/images/BN-HG872_0306ap_P_20150306062635.jpg",1)</f>
        <v/>
      </c>
      <c r="F1700" s="1" t="s">
        <v>4</v>
      </c>
      <c r="G1700" s="2" t="s">
        <v>7415</v>
      </c>
    </row>
    <row r="1701">
      <c r="A1701" s="1" t="s">
        <v>7416</v>
      </c>
      <c r="B1701" s="1" t="s">
        <v>3771</v>
      </c>
      <c r="C1701" s="1" t="s">
        <v>7417</v>
      </c>
      <c r="D1701" s="2" t="s">
        <v>7418</v>
      </c>
      <c r="E1701" t="str">
        <f>IMAGE("http://media.coindesk.com/2015/03/Africa-bitcoin.jpg",1)</f>
        <v/>
      </c>
      <c r="F1701" s="1" t="s">
        <v>4</v>
      </c>
      <c r="G1701" s="2" t="s">
        <v>7419</v>
      </c>
    </row>
    <row r="1702">
      <c r="A1702" s="1" t="s">
        <v>7420</v>
      </c>
      <c r="B1702" s="1" t="s">
        <v>3771</v>
      </c>
      <c r="C1702" s="3" t="s">
        <v>7421</v>
      </c>
      <c r="D1702" s="2" t="s">
        <v>7422</v>
      </c>
      <c r="E1702" t="str">
        <f>IMAGE("http://cointelegraph.com/images/787_aHR0cDovL2NvaW50ZWxlZ3JhcGguY29tL3N0b3JhZ2UvdXBsb2Fkcy92aWV3L2I1ZDA0MzJlYzNmNmQ0ZDAxN2U3OTMyZmYxYjNhMTY5LnBuZw==.jpg",1)</f>
        <v/>
      </c>
      <c r="F1702" s="1" t="s">
        <v>4</v>
      </c>
      <c r="G1702" s="2" t="s">
        <v>7423</v>
      </c>
    </row>
    <row r="1703">
      <c r="A1703" s="1" t="s">
        <v>7424</v>
      </c>
      <c r="B1703" s="1" t="s">
        <v>1888</v>
      </c>
      <c r="C1703" s="1" t="s">
        <v>7425</v>
      </c>
      <c r="D1703" s="1" t="s">
        <v>63</v>
      </c>
      <c r="E1703" t="str">
        <f>IMAGE("http://ifttt.com/images/no_image_card.png",1)</f>
        <v/>
      </c>
      <c r="F1703" s="1" t="s">
        <v>4</v>
      </c>
      <c r="G1703" s="2" t="s">
        <v>7426</v>
      </c>
    </row>
    <row r="1704">
      <c r="A1704" s="1" t="s">
        <v>7427</v>
      </c>
      <c r="B1704" s="1" t="s">
        <v>7428</v>
      </c>
      <c r="C1704" s="1" t="s">
        <v>7429</v>
      </c>
      <c r="D1704" s="2" t="s">
        <v>7430</v>
      </c>
      <c r="E1704" t="str">
        <f>IMAGE("http://www.zerohedge.com/sites/default/files/pictures/picture-17238.jpg",1)</f>
        <v/>
      </c>
      <c r="F1704" s="1" t="s">
        <v>4</v>
      </c>
      <c r="G1704" s="2" t="s">
        <v>7431</v>
      </c>
    </row>
    <row r="1705">
      <c r="A1705" s="1" t="s">
        <v>7432</v>
      </c>
      <c r="B1705" s="1" t="s">
        <v>7433</v>
      </c>
      <c r="C1705" s="1" t="s">
        <v>7434</v>
      </c>
      <c r="D1705" s="2" t="s">
        <v>7435</v>
      </c>
      <c r="E1705" t="str">
        <f>IMAGE("https://fbcdn-profile-a.akamaihd.net/hprofile-ak-xap1/v/t1.0-1/c64.0.200.200/p200x200/10906220_828054117259078_149667824673252761_n.jpg?oh=b3663cdf6f26dcdf34ea7f605ded441e&amp;amp;oe=5577D83B&amp;amp;__gda__=1435006636_e17e9880a35c32cd1c82ffe10ba81a3f",1)</f>
        <v/>
      </c>
      <c r="F1705" s="1" t="s">
        <v>4</v>
      </c>
      <c r="G1705" s="2" t="s">
        <v>7436</v>
      </c>
    </row>
    <row r="1706">
      <c r="A1706" s="1" t="s">
        <v>7437</v>
      </c>
      <c r="B1706" s="1" t="s">
        <v>2231</v>
      </c>
      <c r="C1706" s="1" t="s">
        <v>7438</v>
      </c>
      <c r="D1706" s="2" t="s">
        <v>7439</v>
      </c>
      <c r="E1706" t="str">
        <f>IMAGE("http://images.forbes.com/media/assets/forbes_1200x1200.jpg",1)</f>
        <v/>
      </c>
      <c r="F1706" s="1" t="s">
        <v>4</v>
      </c>
      <c r="G1706" s="2" t="s">
        <v>7440</v>
      </c>
    </row>
    <row r="1707">
      <c r="A1707" s="1" t="s">
        <v>7441</v>
      </c>
      <c r="B1707" s="1" t="s">
        <v>7442</v>
      </c>
      <c r="C1707" s="1" t="s">
        <v>7443</v>
      </c>
      <c r="D1707" s="1" t="s">
        <v>7444</v>
      </c>
      <c r="E1707" t="str">
        <f>IMAGE("http://ifttt.com/images/no_image_card.png",1)</f>
        <v/>
      </c>
      <c r="F1707" s="1" t="s">
        <v>4</v>
      </c>
      <c r="G1707" s="2" t="s">
        <v>7445</v>
      </c>
    </row>
    <row r="1708">
      <c r="A1708" s="1" t="s">
        <v>7446</v>
      </c>
      <c r="B1708" s="1" t="s">
        <v>5144</v>
      </c>
      <c r="C1708" s="1" t="s">
        <v>7447</v>
      </c>
      <c r="D1708" s="2" t="s">
        <v>7448</v>
      </c>
      <c r="E1708" t="str">
        <f>IMAGE("https://i.ytimg.com/vi/96ULlHhia_Q/hqdefault.jpg",1)</f>
        <v/>
      </c>
      <c r="F1708" s="1" t="s">
        <v>4</v>
      </c>
      <c r="G1708" s="2" t="s">
        <v>7449</v>
      </c>
    </row>
    <row r="1709">
      <c r="A1709" s="1" t="s">
        <v>7450</v>
      </c>
      <c r="B1709" s="1">
        <v>3534933.0</v>
      </c>
      <c r="C1709" s="1" t="s">
        <v>7451</v>
      </c>
      <c r="D1709" s="2" t="s">
        <v>7452</v>
      </c>
      <c r="E1709" t="str">
        <f>IMAGE("http://bitkupon.ru/files/bitcoin.png",1)</f>
        <v/>
      </c>
      <c r="F1709" s="1" t="s">
        <v>4</v>
      </c>
      <c r="G1709" s="2" t="s">
        <v>7453</v>
      </c>
    </row>
    <row r="1710">
      <c r="A1710" s="1" t="s">
        <v>7454</v>
      </c>
      <c r="B1710" s="1" t="s">
        <v>332</v>
      </c>
      <c r="C1710" s="1" t="s">
        <v>7455</v>
      </c>
      <c r="D1710" s="1" t="s">
        <v>7456</v>
      </c>
      <c r="E1710" t="str">
        <f>IMAGE("http://ifttt.com/images/no_image_card.png",1)</f>
        <v/>
      </c>
      <c r="F1710" s="1" t="s">
        <v>4</v>
      </c>
      <c r="G1710" s="2" t="s">
        <v>7457</v>
      </c>
    </row>
    <row r="1711">
      <c r="A1711" s="1" t="s">
        <v>7458</v>
      </c>
      <c r="B1711" s="1" t="s">
        <v>2590</v>
      </c>
      <c r="C1711" s="1" t="s">
        <v>7459</v>
      </c>
      <c r="D1711" s="2" t="s">
        <v>7460</v>
      </c>
      <c r="E1711" t="str">
        <f>IMAGE("https://i.ytimg.com/vi/FN3FPDB8DBA/hqdefault.jpg",1)</f>
        <v/>
      </c>
      <c r="F1711" s="1" t="s">
        <v>4</v>
      </c>
      <c r="G1711" s="2" t="s">
        <v>7461</v>
      </c>
    </row>
    <row r="1712">
      <c r="A1712" s="1" t="s">
        <v>7462</v>
      </c>
      <c r="B1712" s="1" t="s">
        <v>7463</v>
      </c>
      <c r="C1712" s="1" t="s">
        <v>7464</v>
      </c>
      <c r="D1712" s="2" t="s">
        <v>7448</v>
      </c>
      <c r="E1712" t="str">
        <f>IMAGE("http://ifttt.com/images/no_image_card.png",1)</f>
        <v/>
      </c>
      <c r="F1712" s="1" t="s">
        <v>4</v>
      </c>
      <c r="G1712" s="2" t="s">
        <v>7465</v>
      </c>
    </row>
    <row r="1713">
      <c r="A1713" s="1" t="s">
        <v>7466</v>
      </c>
      <c r="B1713" s="1" t="s">
        <v>4408</v>
      </c>
      <c r="C1713" s="1" t="s">
        <v>7467</v>
      </c>
      <c r="D1713" s="2" t="s">
        <v>7430</v>
      </c>
      <c r="E1713" t="str">
        <f>IMAGE("http://www.zerohedge.com/sites/default/files/pictures/picture-17238.jpg",1)</f>
        <v/>
      </c>
      <c r="F1713" s="1" t="s">
        <v>4</v>
      </c>
      <c r="G1713" s="2" t="s">
        <v>7468</v>
      </c>
    </row>
    <row r="1714">
      <c r="A1714" s="1" t="s">
        <v>7469</v>
      </c>
      <c r="B1714" s="1" t="s">
        <v>7470</v>
      </c>
      <c r="C1714" s="1" t="s">
        <v>7471</v>
      </c>
      <c r="D1714" s="2" t="s">
        <v>7472</v>
      </c>
      <c r="E1714" t="str">
        <f>IMAGE("http://bestbinaryoptionssignals.net/wp-content/uploads/2014/12/BOTS-Logo-200x45.png",1)</f>
        <v/>
      </c>
      <c r="F1714" s="1" t="s">
        <v>4</v>
      </c>
      <c r="G1714" s="2" t="s">
        <v>7473</v>
      </c>
    </row>
    <row r="1715">
      <c r="A1715" s="1" t="s">
        <v>7474</v>
      </c>
      <c r="B1715" s="1">
        <v>3534933.0</v>
      </c>
      <c r="C1715" s="1" t="s">
        <v>7475</v>
      </c>
      <c r="D1715" s="1" t="s">
        <v>7476</v>
      </c>
      <c r="E1715" t="str">
        <f t="shared" ref="E1715:E1716" si="202">IMAGE("http://ifttt.com/images/no_image_card.png",1)</f>
        <v/>
      </c>
      <c r="F1715" s="1" t="s">
        <v>4</v>
      </c>
      <c r="G1715" s="2" t="s">
        <v>7477</v>
      </c>
    </row>
    <row r="1716">
      <c r="A1716" s="1" t="s">
        <v>7478</v>
      </c>
      <c r="B1716" s="1" t="s">
        <v>90</v>
      </c>
      <c r="C1716" s="1" t="s">
        <v>7479</v>
      </c>
      <c r="D1716" s="1" t="s">
        <v>7480</v>
      </c>
      <c r="E1716" t="str">
        <f t="shared" si="202"/>
        <v/>
      </c>
      <c r="F1716" s="1" t="s">
        <v>4</v>
      </c>
      <c r="G1716" s="2" t="s">
        <v>7481</v>
      </c>
    </row>
    <row r="1717">
      <c r="A1717" s="1" t="s">
        <v>7482</v>
      </c>
      <c r="B1717" s="1" t="s">
        <v>3771</v>
      </c>
      <c r="C1717" s="1" t="s">
        <v>7438</v>
      </c>
      <c r="D1717" s="2" t="s">
        <v>7483</v>
      </c>
      <c r="E1717" t="str">
        <f>IMAGE("http://images.forbes.com/media/assets/forbes_1200x1200.jpg",1)</f>
        <v/>
      </c>
      <c r="F1717" s="1" t="s">
        <v>4</v>
      </c>
      <c r="G1717" s="2" t="s">
        <v>7484</v>
      </c>
    </row>
    <row r="1718">
      <c r="A1718" s="1" t="s">
        <v>7485</v>
      </c>
      <c r="B1718" s="1" t="s">
        <v>7486</v>
      </c>
      <c r="C1718" s="1" t="s">
        <v>7487</v>
      </c>
      <c r="D1718" s="1" t="s">
        <v>7488</v>
      </c>
      <c r="E1718" t="str">
        <f t="shared" ref="E1718:E1722" si="203">IMAGE("http://ifttt.com/images/no_image_card.png",1)</f>
        <v/>
      </c>
      <c r="F1718" s="1" t="s">
        <v>4</v>
      </c>
      <c r="G1718" s="2" t="s">
        <v>7489</v>
      </c>
    </row>
    <row r="1719">
      <c r="A1719" s="1" t="s">
        <v>7490</v>
      </c>
      <c r="B1719" s="1" t="s">
        <v>7491</v>
      </c>
      <c r="C1719" s="1" t="s">
        <v>7492</v>
      </c>
      <c r="D1719" s="1" t="s">
        <v>7493</v>
      </c>
      <c r="E1719" t="str">
        <f t="shared" si="203"/>
        <v/>
      </c>
      <c r="F1719" s="1" t="s">
        <v>4</v>
      </c>
      <c r="G1719" s="2" t="s">
        <v>7494</v>
      </c>
    </row>
    <row r="1720">
      <c r="A1720" s="1" t="s">
        <v>7495</v>
      </c>
      <c r="B1720" s="1" t="s">
        <v>7496</v>
      </c>
      <c r="C1720" s="1" t="s">
        <v>7497</v>
      </c>
      <c r="D1720" s="1" t="s">
        <v>63</v>
      </c>
      <c r="E1720" t="str">
        <f t="shared" si="203"/>
        <v/>
      </c>
      <c r="F1720" s="1" t="s">
        <v>4</v>
      </c>
      <c r="G1720" s="2" t="s">
        <v>7498</v>
      </c>
    </row>
    <row r="1721">
      <c r="A1721" s="1" t="s">
        <v>7499</v>
      </c>
      <c r="B1721" s="1" t="s">
        <v>7267</v>
      </c>
      <c r="C1721" s="1" t="s">
        <v>7500</v>
      </c>
      <c r="D1721" s="2" t="s">
        <v>7501</v>
      </c>
      <c r="E1721" t="str">
        <f t="shared" si="203"/>
        <v/>
      </c>
      <c r="F1721" s="1" t="s">
        <v>4</v>
      </c>
      <c r="G1721" s="2" t="s">
        <v>7502</v>
      </c>
    </row>
    <row r="1722">
      <c r="A1722" s="1" t="s">
        <v>7503</v>
      </c>
      <c r="B1722" s="1" t="s">
        <v>4443</v>
      </c>
      <c r="C1722" s="1" t="s">
        <v>7504</v>
      </c>
      <c r="D1722" s="1" t="s">
        <v>7505</v>
      </c>
      <c r="E1722" t="str">
        <f t="shared" si="203"/>
        <v/>
      </c>
      <c r="F1722" s="1" t="s">
        <v>4</v>
      </c>
      <c r="G1722" s="2" t="s">
        <v>7506</v>
      </c>
    </row>
    <row r="1723">
      <c r="A1723" s="1" t="s">
        <v>7507</v>
      </c>
      <c r="B1723" s="1" t="s">
        <v>2955</v>
      </c>
      <c r="C1723" s="1" t="s">
        <v>7508</v>
      </c>
      <c r="D1723" s="2" t="s">
        <v>7509</v>
      </c>
      <c r="E1723" t="str">
        <f>IMAGE("http://hostthenpost.org/uploads/65d7e0cd31e7de9a403031fb33c1fe5a.jpg",1)</f>
        <v/>
      </c>
      <c r="F1723" s="1" t="s">
        <v>4</v>
      </c>
      <c r="G1723" s="2" t="s">
        <v>7510</v>
      </c>
    </row>
    <row r="1724">
      <c r="A1724" s="1" t="s">
        <v>7511</v>
      </c>
      <c r="B1724" s="1" t="s">
        <v>5936</v>
      </c>
      <c r="C1724" s="1" t="s">
        <v>7512</v>
      </c>
      <c r="D1724" s="2" t="s">
        <v>7513</v>
      </c>
      <c r="E1724" t="str">
        <f>IMAGE("https://blockchain.info/Resources/loading-large.gif",1)</f>
        <v/>
      </c>
      <c r="F1724" s="1" t="s">
        <v>4</v>
      </c>
      <c r="G1724" s="2" t="s">
        <v>7514</v>
      </c>
    </row>
    <row r="1725">
      <c r="A1725" s="1" t="s">
        <v>7515</v>
      </c>
      <c r="B1725" s="1" t="s">
        <v>5785</v>
      </c>
      <c r="C1725" s="1" t="s">
        <v>7516</v>
      </c>
      <c r="D1725" s="2" t="s">
        <v>7517</v>
      </c>
      <c r="E1725" t="str">
        <f>IMAGE("https://i.ytimg.com/vi/ZloHVKk7DHk/maxresdefault.jpg",1)</f>
        <v/>
      </c>
      <c r="F1725" s="1" t="s">
        <v>4</v>
      </c>
      <c r="G1725" s="2" t="s">
        <v>7518</v>
      </c>
    </row>
    <row r="1726">
      <c r="A1726" s="1" t="s">
        <v>7519</v>
      </c>
      <c r="B1726" s="1" t="s">
        <v>2226</v>
      </c>
      <c r="C1726" s="1" t="s">
        <v>7520</v>
      </c>
      <c r="D1726" s="1" t="s">
        <v>7521</v>
      </c>
      <c r="E1726" t="str">
        <f t="shared" ref="E1726:E1728" si="204">IMAGE("http://ifttt.com/images/no_image_card.png",1)</f>
        <v/>
      </c>
      <c r="F1726" s="1" t="s">
        <v>4</v>
      </c>
      <c r="G1726" s="2" t="s">
        <v>7522</v>
      </c>
    </row>
    <row r="1727">
      <c r="A1727" s="1" t="s">
        <v>7523</v>
      </c>
      <c r="B1727" s="1" t="s">
        <v>7524</v>
      </c>
      <c r="C1727" s="1" t="s">
        <v>7525</v>
      </c>
      <c r="D1727" s="1" t="s">
        <v>7526</v>
      </c>
      <c r="E1727" t="str">
        <f t="shared" si="204"/>
        <v/>
      </c>
      <c r="F1727" s="1" t="s">
        <v>4</v>
      </c>
      <c r="G1727" s="2" t="s">
        <v>7527</v>
      </c>
    </row>
    <row r="1728">
      <c r="A1728" s="1" t="s">
        <v>7528</v>
      </c>
      <c r="B1728" s="1" t="s">
        <v>7529</v>
      </c>
      <c r="C1728" s="1" t="s">
        <v>7530</v>
      </c>
      <c r="D1728" s="2" t="s">
        <v>7531</v>
      </c>
      <c r="E1728" t="str">
        <f t="shared" si="204"/>
        <v/>
      </c>
      <c r="F1728" s="1" t="s">
        <v>4</v>
      </c>
      <c r="G1728" s="2" t="s">
        <v>7532</v>
      </c>
    </row>
    <row r="1729">
      <c r="A1729" s="1" t="s">
        <v>7533</v>
      </c>
      <c r="B1729" s="1" t="s">
        <v>437</v>
      </c>
      <c r="C1729" s="1" t="s">
        <v>7534</v>
      </c>
      <c r="D1729" s="2" t="s">
        <v>7535</v>
      </c>
      <c r="E1729" t="str">
        <f>IMAGE("http://dqermavktpdz7.cloudfront.net/wp-content/uploads/2015/03/MIT-Bitcoin-Expo-posters.png",1)</f>
        <v/>
      </c>
      <c r="F1729" s="1" t="s">
        <v>4</v>
      </c>
      <c r="G1729" s="2" t="s">
        <v>7536</v>
      </c>
    </row>
    <row r="1730">
      <c r="A1730" s="1" t="s">
        <v>7537</v>
      </c>
      <c r="B1730" s="1" t="s">
        <v>7538</v>
      </c>
      <c r="C1730" s="1" t="s">
        <v>7539</v>
      </c>
      <c r="D1730" s="2" t="s">
        <v>7540</v>
      </c>
      <c r="E1730" t="str">
        <f>IMAGE("http://bitcoinist.net/wp-content/uploads/2015/03/Screen-Shot-2015-03-08-at-3.34.15-PM.png",1)</f>
        <v/>
      </c>
      <c r="F1730" s="1" t="s">
        <v>4</v>
      </c>
      <c r="G1730" s="2" t="s">
        <v>7541</v>
      </c>
    </row>
    <row r="1731">
      <c r="A1731" s="1" t="s">
        <v>7542</v>
      </c>
      <c r="B1731" s="1" t="s">
        <v>7543</v>
      </c>
      <c r="C1731" s="1" t="s">
        <v>7544</v>
      </c>
      <c r="D1731" s="2" t="s">
        <v>7545</v>
      </c>
      <c r="E1731" t="str">
        <f>IMAGE("https://all-cryptothrift1.netdna-ssl.com/wp-content/uploads/2015/03/DYINGLIGHTPS4-240x300.jpg",1)</f>
        <v/>
      </c>
      <c r="F1731" s="1" t="s">
        <v>4</v>
      </c>
      <c r="G1731" s="2" t="s">
        <v>7546</v>
      </c>
    </row>
    <row r="1732">
      <c r="A1732" s="1" t="s">
        <v>7547</v>
      </c>
      <c r="B1732" s="1" t="s">
        <v>7548</v>
      </c>
      <c r="C1732" s="1" t="s">
        <v>7549</v>
      </c>
      <c r="D1732" s="2" t="s">
        <v>7550</v>
      </c>
      <c r="E1732" t="str">
        <f t="shared" ref="E1732:E1734" si="205">IMAGE("http://ifttt.com/images/no_image_card.png",1)</f>
        <v/>
      </c>
      <c r="F1732" s="1" t="s">
        <v>4</v>
      </c>
      <c r="G1732" s="2" t="s">
        <v>7551</v>
      </c>
    </row>
    <row r="1733">
      <c r="A1733" s="1" t="s">
        <v>7552</v>
      </c>
      <c r="B1733" s="1" t="s">
        <v>3771</v>
      </c>
      <c r="C1733" s="1" t="s">
        <v>7553</v>
      </c>
      <c r="D1733" s="1" t="s">
        <v>7554</v>
      </c>
      <c r="E1733" t="str">
        <f t="shared" si="205"/>
        <v/>
      </c>
      <c r="F1733" s="1" t="s">
        <v>4</v>
      </c>
      <c r="G1733" s="2" t="s">
        <v>7555</v>
      </c>
    </row>
    <row r="1734">
      <c r="A1734" s="1" t="s">
        <v>7556</v>
      </c>
      <c r="B1734" s="1" t="s">
        <v>7557</v>
      </c>
      <c r="C1734" s="1" t="s">
        <v>7558</v>
      </c>
      <c r="D1734" s="1" t="s">
        <v>7559</v>
      </c>
      <c r="E1734" t="str">
        <f t="shared" si="205"/>
        <v/>
      </c>
      <c r="F1734" s="1" t="s">
        <v>4</v>
      </c>
      <c r="G1734" s="2" t="s">
        <v>7560</v>
      </c>
    </row>
    <row r="1735">
      <c r="A1735" s="1" t="s">
        <v>7561</v>
      </c>
      <c r="B1735" s="1" t="s">
        <v>2815</v>
      </c>
      <c r="C1735" s="1" t="s">
        <v>7562</v>
      </c>
      <c r="D1735" s="2" t="s">
        <v>7563</v>
      </c>
      <c r="E1735" t="str">
        <f>IMAGE("https://freedom-to-tinker.com/wordpress/wp-content/avatars/goldfeder.jpeg",1)</f>
        <v/>
      </c>
      <c r="F1735" s="1" t="s">
        <v>4</v>
      </c>
      <c r="G1735" s="2" t="s">
        <v>7564</v>
      </c>
    </row>
    <row r="1736">
      <c r="A1736" s="1" t="s">
        <v>7565</v>
      </c>
      <c r="B1736" s="1" t="s">
        <v>7566</v>
      </c>
      <c r="C1736" s="1" t="s">
        <v>7567</v>
      </c>
      <c r="D1736" s="2" t="s">
        <v>7568</v>
      </c>
      <c r="E1736" t="str">
        <f>IMAGE("https://thebrowserbank.com/images/loader.gif",1)</f>
        <v/>
      </c>
      <c r="F1736" s="1" t="s">
        <v>4</v>
      </c>
      <c r="G1736" s="2" t="s">
        <v>7569</v>
      </c>
    </row>
    <row r="1737">
      <c r="A1737" s="1" t="s">
        <v>7570</v>
      </c>
      <c r="B1737" s="1" t="s">
        <v>593</v>
      </c>
      <c r="C1737" s="1" t="s">
        <v>7571</v>
      </c>
      <c r="D1737" s="1" t="s">
        <v>63</v>
      </c>
      <c r="E1737" t="str">
        <f t="shared" ref="E1737:E1739" si="206">IMAGE("http://ifttt.com/images/no_image_card.png",1)</f>
        <v/>
      </c>
      <c r="F1737" s="1" t="s">
        <v>4</v>
      </c>
      <c r="G1737" s="2" t="s">
        <v>7572</v>
      </c>
    </row>
    <row r="1738">
      <c r="A1738" s="1" t="s">
        <v>7573</v>
      </c>
      <c r="B1738" s="1" t="s">
        <v>4949</v>
      </c>
      <c r="C1738" s="1" t="s">
        <v>7574</v>
      </c>
      <c r="D1738" s="1" t="s">
        <v>7575</v>
      </c>
      <c r="E1738" t="str">
        <f t="shared" si="206"/>
        <v/>
      </c>
      <c r="F1738" s="1" t="s">
        <v>4</v>
      </c>
      <c r="G1738" s="2" t="s">
        <v>7576</v>
      </c>
    </row>
    <row r="1739">
      <c r="A1739" s="1" t="s">
        <v>7577</v>
      </c>
      <c r="B1739" s="1" t="s">
        <v>332</v>
      </c>
      <c r="C1739" s="1" t="s">
        <v>7578</v>
      </c>
      <c r="D1739" s="1" t="s">
        <v>7579</v>
      </c>
      <c r="E1739" t="str">
        <f t="shared" si="206"/>
        <v/>
      </c>
      <c r="F1739" s="1" t="s">
        <v>4</v>
      </c>
      <c r="G1739" s="2" t="s">
        <v>7580</v>
      </c>
    </row>
    <row r="1740">
      <c r="A1740" s="1" t="s">
        <v>7581</v>
      </c>
      <c r="B1740" s="1" t="s">
        <v>2634</v>
      </c>
      <c r="C1740" s="1" t="s">
        <v>7582</v>
      </c>
      <c r="D1740" s="2" t="s">
        <v>7583</v>
      </c>
      <c r="E1740" t="str">
        <f>IMAGE("http://cdn3.bigcommerce.com/s-mgaqmy3f/product_images/logo_gold_shipping_26_reduced_1422878247__71034.png",1)</f>
        <v/>
      </c>
      <c r="F1740" s="1" t="s">
        <v>4</v>
      </c>
      <c r="G1740" s="2" t="s">
        <v>7584</v>
      </c>
    </row>
    <row r="1741">
      <c r="A1741" s="1" t="s">
        <v>7585</v>
      </c>
      <c r="B1741" s="1" t="s">
        <v>4488</v>
      </c>
      <c r="C1741" s="1" t="s">
        <v>7586</v>
      </c>
      <c r="D1741" s="2" t="s">
        <v>7587</v>
      </c>
      <c r="E1741" t="str">
        <f>IMAGE("https://i.ytimg.com/vi/5rfea3JH3c0/hqdefault.jpg",1)</f>
        <v/>
      </c>
      <c r="F1741" s="1" t="s">
        <v>4</v>
      </c>
      <c r="G1741" s="2" t="s">
        <v>7588</v>
      </c>
    </row>
    <row r="1742">
      <c r="A1742" s="1" t="s">
        <v>7589</v>
      </c>
      <c r="B1742" s="1" t="s">
        <v>593</v>
      </c>
      <c r="C1742" s="1" t="s">
        <v>7590</v>
      </c>
      <c r="D1742" s="1" t="s">
        <v>7591</v>
      </c>
      <c r="E1742" t="str">
        <f t="shared" ref="E1742:E1745" si="207">IMAGE("http://ifttt.com/images/no_image_card.png",1)</f>
        <v/>
      </c>
      <c r="F1742" s="1" t="s">
        <v>4</v>
      </c>
      <c r="G1742" s="2" t="s">
        <v>7592</v>
      </c>
    </row>
    <row r="1743">
      <c r="A1743" s="1" t="s">
        <v>7593</v>
      </c>
      <c r="B1743" s="1" t="s">
        <v>7594</v>
      </c>
      <c r="C1743" s="1" t="s">
        <v>7595</v>
      </c>
      <c r="D1743" s="1" t="s">
        <v>7596</v>
      </c>
      <c r="E1743" t="str">
        <f t="shared" si="207"/>
        <v/>
      </c>
      <c r="F1743" s="1" t="s">
        <v>4</v>
      </c>
      <c r="G1743" s="2" t="s">
        <v>7597</v>
      </c>
    </row>
    <row r="1744">
      <c r="A1744" s="1" t="s">
        <v>7598</v>
      </c>
      <c r="B1744" s="1" t="s">
        <v>7599</v>
      </c>
      <c r="C1744" s="1" t="s">
        <v>7600</v>
      </c>
      <c r="D1744" s="1" t="s">
        <v>7601</v>
      </c>
      <c r="E1744" t="str">
        <f t="shared" si="207"/>
        <v/>
      </c>
      <c r="F1744" s="1" t="s">
        <v>4</v>
      </c>
      <c r="G1744" s="2" t="s">
        <v>7602</v>
      </c>
    </row>
    <row r="1745">
      <c r="A1745" s="1" t="s">
        <v>7603</v>
      </c>
      <c r="B1745" s="1" t="s">
        <v>7604</v>
      </c>
      <c r="C1745" s="1" t="s">
        <v>7605</v>
      </c>
      <c r="D1745" s="1" t="s">
        <v>7606</v>
      </c>
      <c r="E1745" t="str">
        <f t="shared" si="207"/>
        <v/>
      </c>
      <c r="F1745" s="1" t="s">
        <v>4</v>
      </c>
      <c r="G1745" s="2" t="s">
        <v>7607</v>
      </c>
    </row>
    <row r="1746">
      <c r="A1746" s="1" t="s">
        <v>7608</v>
      </c>
      <c r="B1746" s="1" t="s">
        <v>7609</v>
      </c>
      <c r="C1746" s="1" t="s">
        <v>7610</v>
      </c>
      <c r="D1746" s="2" t="s">
        <v>7611</v>
      </c>
      <c r="E1746" t="str">
        <f>IMAGE("https://airbitz.co/static/img/og-home.jpg",1)</f>
        <v/>
      </c>
      <c r="F1746" s="1" t="s">
        <v>4</v>
      </c>
      <c r="G1746" s="2" t="s">
        <v>7612</v>
      </c>
    </row>
    <row r="1747">
      <c r="A1747" s="1" t="s">
        <v>7613</v>
      </c>
      <c r="B1747" s="1" t="s">
        <v>548</v>
      </c>
      <c r="C1747" s="1" t="s">
        <v>7614</v>
      </c>
      <c r="D1747" s="2" t="s">
        <v>7615</v>
      </c>
      <c r="E1747" t="str">
        <f>IMAGE("http://assets1.csc.com/ca_en/images/eID.bmp",1)</f>
        <v/>
      </c>
      <c r="F1747" s="1" t="s">
        <v>4</v>
      </c>
      <c r="G1747" s="2" t="s">
        <v>7616</v>
      </c>
    </row>
    <row r="1748">
      <c r="A1748" s="1" t="s">
        <v>7617</v>
      </c>
      <c r="B1748" s="1" t="s">
        <v>653</v>
      </c>
      <c r="C1748" s="1" t="s">
        <v>7618</v>
      </c>
      <c r="D1748" s="2" t="s">
        <v>7619</v>
      </c>
      <c r="E1748" t="str">
        <f>IMAGE("http://www.btcfeed.net/wp-content/uploads/2015/03/bitvc.png",1)</f>
        <v/>
      </c>
      <c r="F1748" s="1" t="s">
        <v>4</v>
      </c>
      <c r="G1748" s="2" t="s">
        <v>7620</v>
      </c>
    </row>
    <row r="1749">
      <c r="A1749" s="1" t="s">
        <v>7621</v>
      </c>
      <c r="B1749" s="1" t="s">
        <v>7622</v>
      </c>
      <c r="C1749" s="1" t="s">
        <v>7623</v>
      </c>
      <c r="D1749" s="1" t="s">
        <v>7624</v>
      </c>
      <c r="E1749" t="str">
        <f>IMAGE("http://ifttt.com/images/no_image_card.png",1)</f>
        <v/>
      </c>
      <c r="F1749" s="1" t="s">
        <v>4</v>
      </c>
      <c r="G1749" s="2" t="s">
        <v>7625</v>
      </c>
    </row>
    <row r="1750">
      <c r="A1750" s="1" t="s">
        <v>7626</v>
      </c>
      <c r="B1750" s="1" t="s">
        <v>7627</v>
      </c>
      <c r="C1750" s="1" t="s">
        <v>7628</v>
      </c>
      <c r="D1750" s="2" t="s">
        <v>7629</v>
      </c>
      <c r="E1750" t="str">
        <f>IMAGE("https://qtrial2015az1.az1.qualtrics.com/?action=log&amp;type=noScript",1)</f>
        <v/>
      </c>
      <c r="F1750" s="1" t="s">
        <v>4</v>
      </c>
      <c r="G1750" s="2" t="s">
        <v>7630</v>
      </c>
    </row>
    <row r="1751">
      <c r="A1751" s="1" t="s">
        <v>7626</v>
      </c>
      <c r="B1751" s="1" t="s">
        <v>7631</v>
      </c>
      <c r="C1751" s="1" t="s">
        <v>7632</v>
      </c>
      <c r="D1751" s="1" t="s">
        <v>7633</v>
      </c>
      <c r="E1751" t="str">
        <f>IMAGE("http://ifttt.com/images/no_image_card.png",1)</f>
        <v/>
      </c>
      <c r="F1751" s="1" t="s">
        <v>4</v>
      </c>
      <c r="G1751" s="2" t="s">
        <v>7634</v>
      </c>
    </row>
    <row r="1752">
      <c r="A1752" s="1" t="s">
        <v>7635</v>
      </c>
      <c r="B1752" s="1" t="s">
        <v>7543</v>
      </c>
      <c r="C1752" s="1" t="s">
        <v>7636</v>
      </c>
      <c r="D1752" s="2" t="s">
        <v>7637</v>
      </c>
      <c r="E1752" t="str">
        <f>IMAGE("https://all-cryptothrift1.netdna-ssl.com/wp-content/uploads/2015/03/61ZYjXCQX-L._SY300_.jpg",1)</f>
        <v/>
      </c>
      <c r="F1752" s="1" t="s">
        <v>4</v>
      </c>
      <c r="G1752" s="2" t="s">
        <v>7638</v>
      </c>
    </row>
    <row r="1753">
      <c r="A1753" s="1" t="s">
        <v>7639</v>
      </c>
      <c r="B1753" s="1" t="s">
        <v>4417</v>
      </c>
      <c r="C1753" s="1" t="s">
        <v>7640</v>
      </c>
      <c r="D1753" s="2" t="s">
        <v>7641</v>
      </c>
      <c r="E1753" t="str">
        <f>IMAGE("https://coinblender.net/img/logo.png",1)</f>
        <v/>
      </c>
      <c r="F1753" s="1" t="s">
        <v>4</v>
      </c>
      <c r="G1753" s="2" t="s">
        <v>7642</v>
      </c>
    </row>
    <row r="1754">
      <c r="A1754" s="1" t="s">
        <v>7643</v>
      </c>
      <c r="B1754" s="1" t="s">
        <v>7644</v>
      </c>
      <c r="C1754" s="1" t="s">
        <v>7645</v>
      </c>
      <c r="D1754" s="1" t="s">
        <v>7646</v>
      </c>
      <c r="E1754" t="str">
        <f t="shared" ref="E1754:E1755" si="208">IMAGE("http://ifttt.com/images/no_image_card.png",1)</f>
        <v/>
      </c>
      <c r="F1754" s="1" t="s">
        <v>4</v>
      </c>
      <c r="G1754" s="2" t="s">
        <v>7647</v>
      </c>
    </row>
    <row r="1755">
      <c r="A1755" s="1" t="s">
        <v>7648</v>
      </c>
      <c r="B1755" s="1" t="s">
        <v>7649</v>
      </c>
      <c r="C1755" s="1" t="s">
        <v>7650</v>
      </c>
      <c r="D1755" s="1" t="s">
        <v>7651</v>
      </c>
      <c r="E1755" t="str">
        <f t="shared" si="208"/>
        <v/>
      </c>
      <c r="F1755" s="1" t="s">
        <v>4</v>
      </c>
      <c r="G1755" s="2" t="s">
        <v>7652</v>
      </c>
    </row>
    <row r="1756">
      <c r="A1756" s="1" t="s">
        <v>7653</v>
      </c>
      <c r="B1756" s="1" t="s">
        <v>7654</v>
      </c>
      <c r="C1756" s="1" t="s">
        <v>7655</v>
      </c>
      <c r="D1756" s="2" t="s">
        <v>7656</v>
      </c>
      <c r="E1756" t="str">
        <f>IMAGE("http://i.imgur.com/DBleZUV.jpg?fb",1)</f>
        <v/>
      </c>
      <c r="F1756" s="1" t="s">
        <v>4</v>
      </c>
      <c r="G1756" s="2" t="s">
        <v>7657</v>
      </c>
    </row>
    <row r="1757">
      <c r="A1757" s="1" t="s">
        <v>7658</v>
      </c>
      <c r="B1757" s="1" t="s">
        <v>5970</v>
      </c>
      <c r="C1757" s="1" t="s">
        <v>7659</v>
      </c>
      <c r="D1757" s="1" t="s">
        <v>7660</v>
      </c>
      <c r="E1757" t="str">
        <f t="shared" ref="E1757:E1759" si="209">IMAGE("http://ifttt.com/images/no_image_card.png",1)</f>
        <v/>
      </c>
      <c r="F1757" s="1" t="s">
        <v>4</v>
      </c>
      <c r="G1757" s="2" t="s">
        <v>7661</v>
      </c>
    </row>
    <row r="1758">
      <c r="A1758" s="1" t="s">
        <v>7662</v>
      </c>
      <c r="B1758" s="1">
        <v>1.1111E7</v>
      </c>
      <c r="C1758" s="1" t="s">
        <v>7663</v>
      </c>
      <c r="D1758" s="1" t="s">
        <v>7664</v>
      </c>
      <c r="E1758" t="str">
        <f t="shared" si="209"/>
        <v/>
      </c>
      <c r="F1758" s="1" t="s">
        <v>4</v>
      </c>
      <c r="G1758" s="2" t="s">
        <v>7665</v>
      </c>
    </row>
    <row r="1759">
      <c r="A1759" s="1" t="s">
        <v>7666</v>
      </c>
      <c r="B1759" s="1" t="s">
        <v>7667</v>
      </c>
      <c r="C1759" s="1" t="s">
        <v>7668</v>
      </c>
      <c r="D1759" s="1" t="s">
        <v>7669</v>
      </c>
      <c r="E1759" t="str">
        <f t="shared" si="209"/>
        <v/>
      </c>
      <c r="F1759" s="1" t="s">
        <v>4</v>
      </c>
      <c r="G1759" s="2" t="s">
        <v>7670</v>
      </c>
    </row>
    <row r="1760">
      <c r="A1760" s="1" t="s">
        <v>7671</v>
      </c>
      <c r="B1760" s="1" t="s">
        <v>967</v>
      </c>
      <c r="C1760" s="1" t="s">
        <v>7672</v>
      </c>
      <c r="D1760" s="2" t="s">
        <v>7673</v>
      </c>
      <c r="E1760" t="str">
        <f>IMAGE("http://i.imgur.com/0WmIy8H.jpg",1)</f>
        <v/>
      </c>
      <c r="F1760" s="1" t="s">
        <v>4</v>
      </c>
      <c r="G1760" s="2" t="s">
        <v>7674</v>
      </c>
    </row>
    <row r="1761">
      <c r="A1761" s="1" t="s">
        <v>7675</v>
      </c>
      <c r="B1761" s="1" t="s">
        <v>4417</v>
      </c>
      <c r="C1761" s="1" t="s">
        <v>7676</v>
      </c>
      <c r="D1761" s="2" t="s">
        <v>7641</v>
      </c>
      <c r="E1761" t="str">
        <f>IMAGE("https://coinblender.net/img/logo.png",1)</f>
        <v/>
      </c>
      <c r="F1761" s="1" t="s">
        <v>4</v>
      </c>
      <c r="G1761" s="2" t="s">
        <v>7677</v>
      </c>
    </row>
    <row r="1762">
      <c r="A1762" s="1" t="s">
        <v>7678</v>
      </c>
      <c r="B1762" s="1" t="s">
        <v>7679</v>
      </c>
      <c r="C1762" s="1" t="s">
        <v>7680</v>
      </c>
      <c r="D1762" s="2" t="s">
        <v>7681</v>
      </c>
      <c r="E1762" t="str">
        <f>IMAGE("http://cryptopet.com/wp-content/uploads/2014/12/logo500.png",1)</f>
        <v/>
      </c>
      <c r="F1762" s="1" t="s">
        <v>4</v>
      </c>
      <c r="G1762" s="2" t="s">
        <v>7682</v>
      </c>
    </row>
    <row r="1763">
      <c r="A1763" s="1" t="s">
        <v>7683</v>
      </c>
      <c r="B1763" s="1" t="s">
        <v>7684</v>
      </c>
      <c r="C1763" s="1" t="s">
        <v>7685</v>
      </c>
      <c r="D1763" s="2" t="s">
        <v>7686</v>
      </c>
      <c r="E1763" t="str">
        <f>IMAGE("https://i.ytimg.com/vi/JCR3722ACTI/hqdefault.jpg",1)</f>
        <v/>
      </c>
      <c r="F1763" s="1" t="s">
        <v>4</v>
      </c>
      <c r="G1763" s="2" t="s">
        <v>7687</v>
      </c>
    </row>
    <row r="1764">
      <c r="A1764" s="1" t="s">
        <v>7688</v>
      </c>
      <c r="B1764" s="1" t="s">
        <v>360</v>
      </c>
      <c r="C1764" s="1" t="s">
        <v>7689</v>
      </c>
      <c r="D1764" s="1" t="s">
        <v>7690</v>
      </c>
      <c r="E1764" t="str">
        <f t="shared" ref="E1764:E1776" si="210">IMAGE("http://ifttt.com/images/no_image_card.png",1)</f>
        <v/>
      </c>
      <c r="F1764" s="1" t="s">
        <v>4</v>
      </c>
      <c r="G1764" s="2" t="s">
        <v>7691</v>
      </c>
    </row>
    <row r="1765">
      <c r="A1765" s="1" t="s">
        <v>7692</v>
      </c>
      <c r="B1765" s="1" t="s">
        <v>7693</v>
      </c>
      <c r="C1765" s="1" t="s">
        <v>7694</v>
      </c>
      <c r="D1765" s="1" t="s">
        <v>7695</v>
      </c>
      <c r="E1765" t="str">
        <f t="shared" si="210"/>
        <v/>
      </c>
      <c r="F1765" s="1" t="s">
        <v>4</v>
      </c>
      <c r="G1765" s="2" t="s">
        <v>7696</v>
      </c>
    </row>
    <row r="1766">
      <c r="A1766" s="1" t="s">
        <v>7697</v>
      </c>
      <c r="B1766" s="1" t="s">
        <v>6617</v>
      </c>
      <c r="C1766" s="1" t="s">
        <v>7698</v>
      </c>
      <c r="D1766" s="1" t="s">
        <v>7699</v>
      </c>
      <c r="E1766" t="str">
        <f t="shared" si="210"/>
        <v/>
      </c>
      <c r="F1766" s="1" t="s">
        <v>4</v>
      </c>
      <c r="G1766" s="2" t="s">
        <v>7700</v>
      </c>
    </row>
    <row r="1767">
      <c r="A1767" s="1" t="s">
        <v>7701</v>
      </c>
      <c r="B1767" s="1" t="s">
        <v>7702</v>
      </c>
      <c r="C1767" s="1" t="s">
        <v>7703</v>
      </c>
      <c r="D1767" s="1" t="s">
        <v>7704</v>
      </c>
      <c r="E1767" t="str">
        <f t="shared" si="210"/>
        <v/>
      </c>
      <c r="F1767" s="1" t="s">
        <v>4</v>
      </c>
      <c r="G1767" s="2" t="s">
        <v>7705</v>
      </c>
    </row>
    <row r="1768">
      <c r="A1768" s="1" t="s">
        <v>7706</v>
      </c>
      <c r="B1768" s="1" t="s">
        <v>7707</v>
      </c>
      <c r="C1768" s="1" t="s">
        <v>7708</v>
      </c>
      <c r="D1768" s="1" t="s">
        <v>7709</v>
      </c>
      <c r="E1768" t="str">
        <f t="shared" si="210"/>
        <v/>
      </c>
      <c r="F1768" s="1" t="s">
        <v>4</v>
      </c>
      <c r="G1768" s="2" t="s">
        <v>7710</v>
      </c>
    </row>
    <row r="1769">
      <c r="A1769" s="1" t="s">
        <v>7711</v>
      </c>
      <c r="B1769" s="1">
        <v>3534933.0</v>
      </c>
      <c r="C1769" s="1" t="s">
        <v>7712</v>
      </c>
      <c r="D1769" s="1" t="s">
        <v>7713</v>
      </c>
      <c r="E1769" t="str">
        <f t="shared" si="210"/>
        <v/>
      </c>
      <c r="F1769" s="1" t="s">
        <v>4</v>
      </c>
      <c r="G1769" s="2" t="s">
        <v>7714</v>
      </c>
    </row>
    <row r="1770">
      <c r="A1770" s="1" t="s">
        <v>7715</v>
      </c>
      <c r="B1770" s="1" t="s">
        <v>7716</v>
      </c>
      <c r="C1770" s="1" t="s">
        <v>7717</v>
      </c>
      <c r="D1770" s="1" t="s">
        <v>7718</v>
      </c>
      <c r="E1770" t="str">
        <f t="shared" si="210"/>
        <v/>
      </c>
      <c r="F1770" s="1" t="s">
        <v>4</v>
      </c>
      <c r="G1770" s="2" t="s">
        <v>7719</v>
      </c>
    </row>
    <row r="1771">
      <c r="A1771" s="1" t="s">
        <v>7720</v>
      </c>
      <c r="B1771" s="1" t="s">
        <v>7721</v>
      </c>
      <c r="C1771" s="1" t="s">
        <v>7722</v>
      </c>
      <c r="D1771" s="1" t="s">
        <v>7723</v>
      </c>
      <c r="E1771" t="str">
        <f t="shared" si="210"/>
        <v/>
      </c>
      <c r="F1771" s="1" t="s">
        <v>4</v>
      </c>
      <c r="G1771" s="2" t="s">
        <v>7724</v>
      </c>
    </row>
    <row r="1772">
      <c r="A1772" s="1" t="s">
        <v>7725</v>
      </c>
      <c r="B1772" s="1" t="s">
        <v>7726</v>
      </c>
      <c r="C1772" s="1" t="s">
        <v>7727</v>
      </c>
      <c r="D1772" s="1" t="s">
        <v>7728</v>
      </c>
      <c r="E1772" t="str">
        <f t="shared" si="210"/>
        <v/>
      </c>
      <c r="F1772" s="1" t="s">
        <v>4</v>
      </c>
      <c r="G1772" s="2" t="s">
        <v>7729</v>
      </c>
    </row>
    <row r="1773">
      <c r="A1773" s="1" t="s">
        <v>7730</v>
      </c>
      <c r="B1773" s="1" t="s">
        <v>2810</v>
      </c>
      <c r="C1773" s="1" t="s">
        <v>7731</v>
      </c>
      <c r="D1773" s="1" t="s">
        <v>7732</v>
      </c>
      <c r="E1773" t="str">
        <f t="shared" si="210"/>
        <v/>
      </c>
      <c r="F1773" s="1" t="s">
        <v>4</v>
      </c>
      <c r="G1773" s="2" t="s">
        <v>7733</v>
      </c>
    </row>
    <row r="1774">
      <c r="A1774" s="1" t="s">
        <v>7734</v>
      </c>
      <c r="B1774" s="1" t="s">
        <v>7735</v>
      </c>
      <c r="C1774" s="1" t="s">
        <v>7736</v>
      </c>
      <c r="D1774" s="1" t="s">
        <v>7737</v>
      </c>
      <c r="E1774" t="str">
        <f t="shared" si="210"/>
        <v/>
      </c>
      <c r="F1774" s="1" t="s">
        <v>4</v>
      </c>
      <c r="G1774" s="2" t="s">
        <v>7738</v>
      </c>
    </row>
    <row r="1775">
      <c r="A1775" s="1" t="s">
        <v>7739</v>
      </c>
      <c r="B1775" s="1" t="s">
        <v>7740</v>
      </c>
      <c r="C1775" s="1" t="s">
        <v>7741</v>
      </c>
      <c r="D1775" s="1" t="s">
        <v>7742</v>
      </c>
      <c r="E1775" t="str">
        <f t="shared" si="210"/>
        <v/>
      </c>
      <c r="F1775" s="1" t="s">
        <v>4</v>
      </c>
      <c r="G1775" s="2" t="s">
        <v>7743</v>
      </c>
    </row>
    <row r="1776">
      <c r="A1776" s="1" t="s">
        <v>7744</v>
      </c>
      <c r="B1776" s="1" t="s">
        <v>7745</v>
      </c>
      <c r="C1776" s="1" t="s">
        <v>7746</v>
      </c>
      <c r="D1776" s="1" t="s">
        <v>7747</v>
      </c>
      <c r="E1776" t="str">
        <f t="shared" si="210"/>
        <v/>
      </c>
      <c r="F1776" s="1" t="s">
        <v>4</v>
      </c>
      <c r="G1776" s="2" t="s">
        <v>7748</v>
      </c>
    </row>
    <row r="1777">
      <c r="A1777" s="1" t="s">
        <v>7749</v>
      </c>
      <c r="B1777" s="1" t="s">
        <v>7750</v>
      </c>
      <c r="C1777" s="1" t="s">
        <v>7751</v>
      </c>
      <c r="D1777" s="2" t="s">
        <v>7752</v>
      </c>
      <c r="E1777" t="str">
        <f>IMAGE("https://i.ytimg.com/vi/FFdJhCSr8ng/maxresdefault.jpg",1)</f>
        <v/>
      </c>
      <c r="F1777" s="1" t="s">
        <v>4</v>
      </c>
      <c r="G1777" s="2" t="s">
        <v>7753</v>
      </c>
    </row>
    <row r="1778">
      <c r="A1778" s="1" t="s">
        <v>7754</v>
      </c>
      <c r="B1778" s="1" t="s">
        <v>2064</v>
      </c>
      <c r="C1778" s="1" t="s">
        <v>7755</v>
      </c>
      <c r="D1778" s="1" t="s">
        <v>7756</v>
      </c>
      <c r="E1778" t="str">
        <f t="shared" ref="E1778:E1779" si="211">IMAGE("http://ifttt.com/images/no_image_card.png",1)</f>
        <v/>
      </c>
      <c r="F1778" s="1" t="s">
        <v>4</v>
      </c>
      <c r="G1778" s="2" t="s">
        <v>7757</v>
      </c>
    </row>
    <row r="1779">
      <c r="A1779" s="1" t="s">
        <v>7758</v>
      </c>
      <c r="B1779" s="1" t="s">
        <v>7759</v>
      </c>
      <c r="C1779" s="1" t="s">
        <v>7760</v>
      </c>
      <c r="D1779" s="1" t="s">
        <v>7761</v>
      </c>
      <c r="E1779" t="str">
        <f t="shared" si="211"/>
        <v/>
      </c>
      <c r="F1779" s="1" t="s">
        <v>4</v>
      </c>
      <c r="G1779" s="2" t="s">
        <v>7762</v>
      </c>
    </row>
    <row r="1780">
      <c r="A1780" s="1" t="s">
        <v>7763</v>
      </c>
      <c r="B1780" s="1" t="s">
        <v>140</v>
      </c>
      <c r="C1780" s="1" t="s">
        <v>7764</v>
      </c>
      <c r="D1780" s="2" t="s">
        <v>7765</v>
      </c>
      <c r="E1780" t="str">
        <f>IMAGE("https://www.dlapiper.com/assets/main/img/branding/branding.jpg",1)</f>
        <v/>
      </c>
      <c r="F1780" s="1" t="s">
        <v>4</v>
      </c>
      <c r="G1780" s="2" t="s">
        <v>7766</v>
      </c>
    </row>
    <row r="1781">
      <c r="A1781" s="1" t="s">
        <v>7767</v>
      </c>
      <c r="B1781" s="1" t="s">
        <v>3494</v>
      </c>
      <c r="C1781" s="1" t="s">
        <v>7768</v>
      </c>
      <c r="D1781" s="2" t="s">
        <v>7769</v>
      </c>
      <c r="E1781" t="str">
        <f>IMAGE("http://bravenewcoin.com/assets/Uploads/_resampled/CroppedImage400400-bitcoin-store-value-cotsikis.si.jpg",1)</f>
        <v/>
      </c>
      <c r="F1781" s="1" t="s">
        <v>4</v>
      </c>
      <c r="G1781" s="2" t="s">
        <v>7770</v>
      </c>
    </row>
    <row r="1782">
      <c r="A1782" s="1" t="s">
        <v>7767</v>
      </c>
      <c r="B1782" s="1" t="s">
        <v>3494</v>
      </c>
      <c r="C1782" s="1" t="s">
        <v>7771</v>
      </c>
      <c r="D1782" s="2" t="s">
        <v>7772</v>
      </c>
      <c r="E1782" t="str">
        <f>IMAGE("http://bravenewcoin.com/assets/Uploads/_resampled/CroppedImage400400-Stellar-Microfinance-780x434.jpg",1)</f>
        <v/>
      </c>
      <c r="F1782" s="1" t="s">
        <v>4</v>
      </c>
      <c r="G1782" s="2" t="s">
        <v>7773</v>
      </c>
    </row>
    <row r="1783">
      <c r="A1783" s="1" t="s">
        <v>7774</v>
      </c>
      <c r="B1783" s="1" t="s">
        <v>7775</v>
      </c>
      <c r="C1783" s="1" t="s">
        <v>7776</v>
      </c>
      <c r="D1783" s="1" t="s">
        <v>7777</v>
      </c>
      <c r="E1783" t="str">
        <f>IMAGE("http://ifttt.com/images/no_image_card.png",1)</f>
        <v/>
      </c>
      <c r="F1783" s="1" t="s">
        <v>4</v>
      </c>
      <c r="G1783" s="2" t="s">
        <v>7778</v>
      </c>
    </row>
    <row r="1784">
      <c r="A1784" s="1" t="s">
        <v>7779</v>
      </c>
      <c r="B1784" s="1" t="s">
        <v>4236</v>
      </c>
      <c r="C1784" s="1" t="s">
        <v>7780</v>
      </c>
      <c r="D1784" s="2" t="s">
        <v>7781</v>
      </c>
      <c r="E1784" t="str">
        <f>IMAGE("https://i.imgur.com/QpWQoKO.png",1)</f>
        <v/>
      </c>
      <c r="F1784" s="1" t="s">
        <v>4</v>
      </c>
      <c r="G1784" s="2" t="s">
        <v>7782</v>
      </c>
    </row>
    <row r="1785">
      <c r="A1785" s="1" t="s">
        <v>7779</v>
      </c>
      <c r="B1785" s="1" t="s">
        <v>2280</v>
      </c>
      <c r="C1785" s="1" t="s">
        <v>7783</v>
      </c>
      <c r="D1785" s="1" t="s">
        <v>7784</v>
      </c>
      <c r="E1785" t="str">
        <f t="shared" ref="E1785:E1792" si="212">IMAGE("http://ifttt.com/images/no_image_card.png",1)</f>
        <v/>
      </c>
      <c r="F1785" s="1" t="s">
        <v>4</v>
      </c>
      <c r="G1785" s="2" t="s">
        <v>7785</v>
      </c>
    </row>
    <row r="1786">
      <c r="A1786" s="1" t="s">
        <v>7786</v>
      </c>
      <c r="B1786" s="1" t="s">
        <v>5619</v>
      </c>
      <c r="C1786" s="1" t="s">
        <v>7787</v>
      </c>
      <c r="D1786" s="1" t="s">
        <v>7788</v>
      </c>
      <c r="E1786" t="str">
        <f t="shared" si="212"/>
        <v/>
      </c>
      <c r="F1786" s="1" t="s">
        <v>4</v>
      </c>
      <c r="G1786" s="2" t="s">
        <v>7789</v>
      </c>
    </row>
    <row r="1787">
      <c r="A1787" s="1" t="s">
        <v>7790</v>
      </c>
      <c r="B1787" s="1" t="s">
        <v>663</v>
      </c>
      <c r="C1787" s="1" t="s">
        <v>7791</v>
      </c>
      <c r="D1787" s="1" t="s">
        <v>7792</v>
      </c>
      <c r="E1787" t="str">
        <f t="shared" si="212"/>
        <v/>
      </c>
      <c r="F1787" s="1" t="s">
        <v>4</v>
      </c>
      <c r="G1787" s="2" t="s">
        <v>7793</v>
      </c>
    </row>
    <row r="1788">
      <c r="A1788" s="1" t="s">
        <v>7790</v>
      </c>
      <c r="B1788" s="1" t="s">
        <v>7794</v>
      </c>
      <c r="C1788" s="1" t="s">
        <v>7795</v>
      </c>
      <c r="D1788" s="1" t="s">
        <v>7796</v>
      </c>
      <c r="E1788" t="str">
        <f t="shared" si="212"/>
        <v/>
      </c>
      <c r="F1788" s="1" t="s">
        <v>4</v>
      </c>
      <c r="G1788" s="2" t="s">
        <v>7797</v>
      </c>
    </row>
    <row r="1789">
      <c r="A1789" s="1" t="s">
        <v>7798</v>
      </c>
      <c r="B1789" s="1" t="s">
        <v>7799</v>
      </c>
      <c r="C1789" s="1" t="s">
        <v>7800</v>
      </c>
      <c r="D1789" s="1" t="s">
        <v>7801</v>
      </c>
      <c r="E1789" t="str">
        <f t="shared" si="212"/>
        <v/>
      </c>
      <c r="F1789" s="1" t="s">
        <v>4</v>
      </c>
      <c r="G1789" s="2" t="s">
        <v>7802</v>
      </c>
    </row>
    <row r="1790">
      <c r="A1790" s="1" t="s">
        <v>7798</v>
      </c>
      <c r="B1790" s="1" t="s">
        <v>7803</v>
      </c>
      <c r="C1790" s="1" t="s">
        <v>7804</v>
      </c>
      <c r="D1790" s="1" t="s">
        <v>7805</v>
      </c>
      <c r="E1790" t="str">
        <f t="shared" si="212"/>
        <v/>
      </c>
      <c r="F1790" s="1" t="s">
        <v>4</v>
      </c>
      <c r="G1790" s="2" t="s">
        <v>7806</v>
      </c>
    </row>
    <row r="1791">
      <c r="A1791" s="1" t="s">
        <v>7807</v>
      </c>
      <c r="B1791" s="1" t="s">
        <v>7808</v>
      </c>
      <c r="C1791" s="1" t="s">
        <v>7809</v>
      </c>
      <c r="D1791" s="2" t="s">
        <v>7810</v>
      </c>
      <c r="E1791" t="str">
        <f t="shared" si="212"/>
        <v/>
      </c>
      <c r="F1791" s="1" t="s">
        <v>4</v>
      </c>
      <c r="G1791" s="2" t="s">
        <v>7811</v>
      </c>
    </row>
    <row r="1792">
      <c r="A1792" s="1" t="s">
        <v>7812</v>
      </c>
      <c r="B1792" s="1" t="s">
        <v>6261</v>
      </c>
      <c r="C1792" s="1" t="s">
        <v>7813</v>
      </c>
      <c r="D1792" s="1" t="s">
        <v>63</v>
      </c>
      <c r="E1792" t="str">
        <f t="shared" si="212"/>
        <v/>
      </c>
      <c r="F1792" s="1" t="s">
        <v>4</v>
      </c>
      <c r="G1792" s="2" t="s">
        <v>7814</v>
      </c>
    </row>
    <row r="1793">
      <c r="A1793" s="1" t="s">
        <v>7815</v>
      </c>
      <c r="B1793" s="1" t="s">
        <v>7816</v>
      </c>
      <c r="C1793" s="1" t="s">
        <v>7817</v>
      </c>
      <c r="D1793" s="2" t="s">
        <v>7818</v>
      </c>
      <c r="E1793" t="str">
        <f>IMAGE("http://cecg.biz/templates/cleanout/images/s5_logo.png",1)</f>
        <v/>
      </c>
      <c r="F1793" s="1" t="s">
        <v>4</v>
      </c>
      <c r="G1793" s="2" t="s">
        <v>7819</v>
      </c>
    </row>
    <row r="1794">
      <c r="A1794" s="1" t="s">
        <v>7820</v>
      </c>
      <c r="B1794" s="1" t="s">
        <v>332</v>
      </c>
      <c r="C1794" s="1" t="s">
        <v>7821</v>
      </c>
      <c r="D1794" s="1" t="s">
        <v>7822</v>
      </c>
      <c r="E1794" t="str">
        <f t="shared" ref="E1794:E1795" si="213">IMAGE("http://ifttt.com/images/no_image_card.png",1)</f>
        <v/>
      </c>
      <c r="F1794" s="1" t="s">
        <v>4</v>
      </c>
      <c r="G1794" s="2" t="s">
        <v>7823</v>
      </c>
    </row>
    <row r="1795">
      <c r="A1795" s="1" t="s">
        <v>7824</v>
      </c>
      <c r="B1795" s="1" t="s">
        <v>4466</v>
      </c>
      <c r="C1795" s="1" t="s">
        <v>7825</v>
      </c>
      <c r="D1795" s="1" t="s">
        <v>7826</v>
      </c>
      <c r="E1795" t="str">
        <f t="shared" si="213"/>
        <v/>
      </c>
      <c r="F1795" s="1" t="s">
        <v>4</v>
      </c>
      <c r="G1795" s="2" t="s">
        <v>7827</v>
      </c>
    </row>
    <row r="1796">
      <c r="A1796" s="1" t="s">
        <v>7828</v>
      </c>
      <c r="B1796" s="1" t="s">
        <v>7829</v>
      </c>
      <c r="C1796" s="1" t="s">
        <v>7830</v>
      </c>
      <c r="D1796" s="2" t="s">
        <v>7831</v>
      </c>
      <c r="E1796" t="str">
        <f>IMAGE("https://i.ytimg.com/vi/eKjYlpex4OM/hqdefault.jpg",1)</f>
        <v/>
      </c>
      <c r="F1796" s="1" t="s">
        <v>4</v>
      </c>
      <c r="G1796" s="2" t="s">
        <v>7832</v>
      </c>
    </row>
    <row r="1797">
      <c r="A1797" s="1" t="s">
        <v>7833</v>
      </c>
      <c r="B1797" s="1" t="s">
        <v>4753</v>
      </c>
      <c r="C1797" s="1" t="s">
        <v>7834</v>
      </c>
      <c r="D1797" s="2" t="s">
        <v>7835</v>
      </c>
      <c r="E1797" t="str">
        <f>IMAGE("http://i.imgur.com/3oTejPa.jpg?fb",1)</f>
        <v/>
      </c>
      <c r="F1797" s="1" t="s">
        <v>4</v>
      </c>
      <c r="G1797" s="2" t="s">
        <v>7836</v>
      </c>
    </row>
    <row r="1798">
      <c r="A1798" s="1" t="s">
        <v>7837</v>
      </c>
      <c r="B1798" s="1" t="s">
        <v>7838</v>
      </c>
      <c r="C1798" s="1" t="s">
        <v>7839</v>
      </c>
      <c r="D1798" s="1" t="s">
        <v>7840</v>
      </c>
      <c r="E1798" t="str">
        <f t="shared" ref="E1798:E1799" si="214">IMAGE("http://ifttt.com/images/no_image_card.png",1)</f>
        <v/>
      </c>
      <c r="F1798" s="1" t="s">
        <v>4</v>
      </c>
      <c r="G1798" s="2" t="s">
        <v>7841</v>
      </c>
    </row>
    <row r="1799">
      <c r="A1799" s="1" t="s">
        <v>7842</v>
      </c>
      <c r="B1799" s="1" t="s">
        <v>7843</v>
      </c>
      <c r="C1799" s="1" t="s">
        <v>7844</v>
      </c>
      <c r="D1799" s="1" t="s">
        <v>7845</v>
      </c>
      <c r="E1799" t="str">
        <f t="shared" si="214"/>
        <v/>
      </c>
      <c r="F1799" s="1" t="s">
        <v>4</v>
      </c>
      <c r="G1799" s="2" t="s">
        <v>7846</v>
      </c>
    </row>
    <row r="1800">
      <c r="A1800" s="1" t="s">
        <v>7847</v>
      </c>
      <c r="B1800" s="1">
        <v>3534933.0</v>
      </c>
      <c r="C1800" s="1" t="s">
        <v>7848</v>
      </c>
      <c r="D1800" s="2" t="s">
        <v>7849</v>
      </c>
      <c r="E1800" t="str">
        <f>IMAGE("http://www.newsbtc.com/wp-content/plugins/tipmewp/tipme3.png",1)</f>
        <v/>
      </c>
      <c r="F1800" s="1" t="s">
        <v>4</v>
      </c>
      <c r="G1800" s="2" t="s">
        <v>7850</v>
      </c>
    </row>
    <row r="1801">
      <c r="A1801" s="1" t="s">
        <v>7851</v>
      </c>
      <c r="B1801" s="1" t="s">
        <v>4753</v>
      </c>
      <c r="C1801" s="1" t="s">
        <v>7852</v>
      </c>
      <c r="D1801" s="2" t="s">
        <v>7853</v>
      </c>
      <c r="E1801" t="str">
        <f>IMAGE("http://i.imgur.com/3oTejPa.jpg",1)</f>
        <v/>
      </c>
      <c r="F1801" s="1" t="s">
        <v>4</v>
      </c>
      <c r="G1801" s="2" t="s">
        <v>7854</v>
      </c>
    </row>
    <row r="1802">
      <c r="A1802" s="1" t="s">
        <v>7855</v>
      </c>
      <c r="B1802" s="1" t="s">
        <v>7856</v>
      </c>
      <c r="C1802" s="1" t="s">
        <v>7857</v>
      </c>
      <c r="D1802" s="2" t="s">
        <v>7858</v>
      </c>
      <c r="E1802" t="str">
        <f>IMAGE("http://ifttt.com/images/no_image_card.png",1)</f>
        <v/>
      </c>
      <c r="F1802" s="1" t="s">
        <v>4</v>
      </c>
      <c r="G1802" s="2" t="s">
        <v>7859</v>
      </c>
    </row>
    <row r="1803">
      <c r="A1803" s="1" t="s">
        <v>7860</v>
      </c>
      <c r="B1803" s="1" t="s">
        <v>208</v>
      </c>
      <c r="C1803" s="1" t="s">
        <v>7861</v>
      </c>
      <c r="D1803" s="2" t="s">
        <v>7862</v>
      </c>
      <c r="E1803" t="str">
        <f>IMAGE("http://38.media.tumblr.com/avatar_db59627401e6_128.png",1)</f>
        <v/>
      </c>
      <c r="F1803" s="1" t="s">
        <v>4</v>
      </c>
      <c r="G1803" s="2" t="s">
        <v>7863</v>
      </c>
    </row>
    <row r="1804">
      <c r="A1804" s="1" t="s">
        <v>7864</v>
      </c>
      <c r="B1804" s="1" t="s">
        <v>208</v>
      </c>
      <c r="C1804" s="1" t="s">
        <v>7865</v>
      </c>
      <c r="D1804" s="2" t="s">
        <v>7866</v>
      </c>
      <c r="E1804" t="str">
        <f>IMAGE("http://www.mondaq.com/images/ads/auca.jpg",1)</f>
        <v/>
      </c>
      <c r="F1804" s="1" t="s">
        <v>4</v>
      </c>
      <c r="G1804" s="2" t="s">
        <v>7867</v>
      </c>
    </row>
    <row r="1805">
      <c r="A1805" s="1" t="s">
        <v>7868</v>
      </c>
      <c r="B1805" s="1" t="s">
        <v>208</v>
      </c>
      <c r="C1805" s="1" t="s">
        <v>7869</v>
      </c>
      <c r="D1805" s="2" t="s">
        <v>7870</v>
      </c>
      <c r="E1805" t="str">
        <f>IMAGE("http://www.newsbtc.com/wp-content/uploads/2015/03/EXPO.png",1)</f>
        <v/>
      </c>
      <c r="F1805" s="1" t="s">
        <v>4</v>
      </c>
      <c r="G1805" s="2" t="s">
        <v>7871</v>
      </c>
    </row>
    <row r="1806">
      <c r="A1806" s="1" t="s">
        <v>7872</v>
      </c>
      <c r="B1806" s="1" t="s">
        <v>4172</v>
      </c>
      <c r="C1806" s="1" t="s">
        <v>7438</v>
      </c>
      <c r="D1806" s="2" t="s">
        <v>7873</v>
      </c>
      <c r="E1806" t="str">
        <f>IMAGE("http://images.forbes.com/media/assets/forbes_1200x1200.jpg",1)</f>
        <v/>
      </c>
      <c r="F1806" s="1" t="s">
        <v>4</v>
      </c>
      <c r="G1806" s="2" t="s">
        <v>7874</v>
      </c>
    </row>
    <row r="1807">
      <c r="A1807" s="1" t="s">
        <v>7875</v>
      </c>
      <c r="B1807" s="1" t="s">
        <v>663</v>
      </c>
      <c r="C1807" s="1" t="s">
        <v>7876</v>
      </c>
      <c r="D1807" s="2" t="s">
        <v>7877</v>
      </c>
      <c r="E1807" t="str">
        <f t="shared" ref="E1807:E1809" si="215">IMAGE("http://ifttt.com/images/no_image_card.png",1)</f>
        <v/>
      </c>
      <c r="F1807" s="1" t="s">
        <v>4</v>
      </c>
      <c r="G1807" s="2" t="s">
        <v>7878</v>
      </c>
    </row>
    <row r="1808">
      <c r="A1808" s="1" t="s">
        <v>7879</v>
      </c>
      <c r="B1808" s="1" t="s">
        <v>193</v>
      </c>
      <c r="C1808" s="1" t="s">
        <v>7880</v>
      </c>
      <c r="D1808" s="2" t="s">
        <v>7881</v>
      </c>
      <c r="E1808" t="str">
        <f t="shared" si="215"/>
        <v/>
      </c>
      <c r="F1808" s="1" t="s">
        <v>4</v>
      </c>
      <c r="G1808" s="2" t="s">
        <v>7882</v>
      </c>
    </row>
    <row r="1809">
      <c r="A1809" s="1" t="s">
        <v>7883</v>
      </c>
      <c r="B1809" s="1" t="s">
        <v>7884</v>
      </c>
      <c r="C1809" s="1" t="s">
        <v>7885</v>
      </c>
      <c r="D1809" s="1" t="s">
        <v>7886</v>
      </c>
      <c r="E1809" t="str">
        <f t="shared" si="215"/>
        <v/>
      </c>
      <c r="F1809" s="1" t="s">
        <v>4</v>
      </c>
      <c r="G1809" s="2" t="s">
        <v>7887</v>
      </c>
    </row>
    <row r="1810">
      <c r="A1810" s="1" t="s">
        <v>7888</v>
      </c>
      <c r="B1810" s="1" t="s">
        <v>7889</v>
      </c>
      <c r="C1810" s="1" t="s">
        <v>7890</v>
      </c>
      <c r="D1810" s="2" t="s">
        <v>7891</v>
      </c>
      <c r="E1810" t="str">
        <f>IMAGE("http://i.imgur.com/lVuSt5z.jpg?fb",1)</f>
        <v/>
      </c>
      <c r="F1810" s="1" t="s">
        <v>4</v>
      </c>
      <c r="G1810" s="2" t="s">
        <v>7892</v>
      </c>
    </row>
    <row r="1811">
      <c r="A1811" s="1" t="s">
        <v>7893</v>
      </c>
      <c r="B1811" s="1" t="s">
        <v>7894</v>
      </c>
      <c r="C1811" s="1" t="s">
        <v>7895</v>
      </c>
      <c r="D1811" s="1" t="s">
        <v>7896</v>
      </c>
      <c r="E1811" t="str">
        <f t="shared" ref="E1811:E1813" si="216">IMAGE("http://ifttt.com/images/no_image_card.png",1)</f>
        <v/>
      </c>
      <c r="F1811" s="1" t="s">
        <v>4</v>
      </c>
      <c r="G1811" s="2" t="s">
        <v>7897</v>
      </c>
    </row>
    <row r="1812">
      <c r="A1812" s="1" t="s">
        <v>7898</v>
      </c>
      <c r="B1812" s="1" t="s">
        <v>7899</v>
      </c>
      <c r="C1812" s="1" t="s">
        <v>7900</v>
      </c>
      <c r="D1812" s="1" t="s">
        <v>7901</v>
      </c>
      <c r="E1812" t="str">
        <f t="shared" si="216"/>
        <v/>
      </c>
      <c r="F1812" s="1" t="s">
        <v>4</v>
      </c>
      <c r="G1812" s="2" t="s">
        <v>7902</v>
      </c>
    </row>
    <row r="1813">
      <c r="A1813" s="1" t="s">
        <v>7903</v>
      </c>
      <c r="B1813" s="1" t="s">
        <v>7904</v>
      </c>
      <c r="C1813" s="1" t="s">
        <v>7905</v>
      </c>
      <c r="D1813" s="1" t="s">
        <v>7906</v>
      </c>
      <c r="E1813" t="str">
        <f t="shared" si="216"/>
        <v/>
      </c>
      <c r="F1813" s="1" t="s">
        <v>4</v>
      </c>
      <c r="G1813" s="2" t="s">
        <v>7907</v>
      </c>
    </row>
    <row r="1814">
      <c r="A1814" s="1" t="s">
        <v>7908</v>
      </c>
      <c r="B1814" s="1" t="s">
        <v>1515</v>
      </c>
      <c r="C1814" s="1" t="s">
        <v>7909</v>
      </c>
      <c r="D1814" s="2" t="s">
        <v>7910</v>
      </c>
      <c r="E1814" t="str">
        <f>IMAGE("http://bitcoinexaminer.org/wp-content/uploads/2015/03/450px-BancSabadell_dAndorra_-_caixer.jpg",1)</f>
        <v/>
      </c>
      <c r="F1814" s="1" t="s">
        <v>4</v>
      </c>
      <c r="G1814" s="2" t="s">
        <v>7911</v>
      </c>
    </row>
    <row r="1815">
      <c r="A1815" s="1" t="s">
        <v>7912</v>
      </c>
      <c r="B1815" s="1" t="s">
        <v>7913</v>
      </c>
      <c r="C1815" s="1" t="s">
        <v>7914</v>
      </c>
      <c r="D1815" s="1" t="s">
        <v>7915</v>
      </c>
      <c r="E1815" t="str">
        <f>IMAGE("http://ifttt.com/images/no_image_card.png",1)</f>
        <v/>
      </c>
      <c r="F1815" s="1" t="s">
        <v>4</v>
      </c>
      <c r="G1815" s="2" t="s">
        <v>7916</v>
      </c>
    </row>
    <row r="1816">
      <c r="A1816" s="1" t="s">
        <v>7917</v>
      </c>
      <c r="B1816" s="1" t="s">
        <v>1331</v>
      </c>
      <c r="C1816" s="1" t="s">
        <v>7918</v>
      </c>
      <c r="D1816" s="2" t="s">
        <v>7919</v>
      </c>
      <c r="E1816" t="str">
        <f>IMAGE("http://www.yummyyards.ca/uploads/7/3/1/0/7310813/1399008961.png",1)</f>
        <v/>
      </c>
      <c r="F1816" s="1" t="s">
        <v>4</v>
      </c>
      <c r="G1816" s="2" t="s">
        <v>7920</v>
      </c>
    </row>
    <row r="1817">
      <c r="A1817" s="1" t="s">
        <v>7921</v>
      </c>
      <c r="B1817" s="1" t="s">
        <v>7922</v>
      </c>
      <c r="C1817" s="1" t="s">
        <v>7923</v>
      </c>
      <c r="D1817" s="1" t="s">
        <v>7924</v>
      </c>
      <c r="E1817" t="str">
        <f t="shared" ref="E1817:E1818" si="217">IMAGE("http://ifttt.com/images/no_image_card.png",1)</f>
        <v/>
      </c>
      <c r="F1817" s="1" t="s">
        <v>4</v>
      </c>
      <c r="G1817" s="2" t="s">
        <v>7925</v>
      </c>
    </row>
    <row r="1818">
      <c r="A1818" s="1" t="s">
        <v>7926</v>
      </c>
      <c r="B1818" s="1" t="s">
        <v>7927</v>
      </c>
      <c r="C1818" s="1" t="s">
        <v>7928</v>
      </c>
      <c r="D1818" s="1" t="s">
        <v>63</v>
      </c>
      <c r="E1818" t="str">
        <f t="shared" si="217"/>
        <v/>
      </c>
      <c r="F1818" s="1" t="s">
        <v>4</v>
      </c>
      <c r="G1818" s="2" t="s">
        <v>7929</v>
      </c>
    </row>
    <row r="1819">
      <c r="A1819" s="1" t="s">
        <v>7930</v>
      </c>
      <c r="B1819" s="1" t="s">
        <v>5412</v>
      </c>
      <c r="C1819" s="1" t="s">
        <v>7931</v>
      </c>
      <c r="D1819" s="2" t="s">
        <v>7932</v>
      </c>
      <c r="E1819" t="str">
        <f>IMAGE("http://si.wsj.net/public/resources/images/OB-UQ908_0920ve_G_20120920141736.jpg",1)</f>
        <v/>
      </c>
      <c r="F1819" s="1" t="s">
        <v>4</v>
      </c>
      <c r="G1819" s="2" t="s">
        <v>7933</v>
      </c>
    </row>
    <row r="1820">
      <c r="A1820" s="1" t="s">
        <v>7934</v>
      </c>
      <c r="B1820" s="1" t="s">
        <v>7935</v>
      </c>
      <c r="C1820" s="1" t="s">
        <v>7936</v>
      </c>
      <c r="D1820" s="2" t="s">
        <v>7937</v>
      </c>
      <c r="E1820" t="str">
        <f>IMAGE("http://smashinghulkgloves.com/wp-content/uploads/2015/02/Pew_by_naranjagloss-d6dwzzy.png",1)</f>
        <v/>
      </c>
      <c r="F1820" s="1" t="s">
        <v>4</v>
      </c>
      <c r="G1820" s="2" t="s">
        <v>7938</v>
      </c>
    </row>
    <row r="1821">
      <c r="A1821" s="1" t="s">
        <v>7939</v>
      </c>
      <c r="B1821" s="1" t="s">
        <v>2888</v>
      </c>
      <c r="C1821" s="1" t="s">
        <v>7940</v>
      </c>
      <c r="D1821" s="1" t="s">
        <v>7941</v>
      </c>
      <c r="E1821" t="str">
        <f t="shared" ref="E1821:E1823" si="218">IMAGE("http://ifttt.com/images/no_image_card.png",1)</f>
        <v/>
      </c>
      <c r="F1821" s="1" t="s">
        <v>4</v>
      </c>
      <c r="G1821" s="2" t="s">
        <v>7942</v>
      </c>
    </row>
    <row r="1822">
      <c r="A1822" s="1" t="s">
        <v>7943</v>
      </c>
      <c r="B1822" s="1" t="s">
        <v>7944</v>
      </c>
      <c r="C1822" s="1" t="s">
        <v>7945</v>
      </c>
      <c r="D1822" s="1" t="s">
        <v>7946</v>
      </c>
      <c r="E1822" t="str">
        <f t="shared" si="218"/>
        <v/>
      </c>
      <c r="F1822" s="1" t="s">
        <v>4</v>
      </c>
      <c r="G1822" s="2" t="s">
        <v>7947</v>
      </c>
    </row>
    <row r="1823">
      <c r="A1823" s="1" t="s">
        <v>7948</v>
      </c>
      <c r="B1823" s="1" t="s">
        <v>593</v>
      </c>
      <c r="C1823" s="1" t="s">
        <v>7949</v>
      </c>
      <c r="D1823" s="1" t="s">
        <v>63</v>
      </c>
      <c r="E1823" t="str">
        <f t="shared" si="218"/>
        <v/>
      </c>
      <c r="F1823" s="1" t="s">
        <v>4</v>
      </c>
      <c r="G1823" s="2" t="s">
        <v>7950</v>
      </c>
    </row>
    <row r="1824">
      <c r="A1824" s="1" t="s">
        <v>7951</v>
      </c>
      <c r="B1824" s="1" t="s">
        <v>7952</v>
      </c>
      <c r="C1824" s="1" t="s">
        <v>7953</v>
      </c>
      <c r="D1824" s="2" t="s">
        <v>7954</v>
      </c>
      <c r="E1824" t="str">
        <f>IMAGE("https://i.ytimg.com/vi/gknclxaoHKg/hqdefault.jpg",1)</f>
        <v/>
      </c>
      <c r="F1824" s="1" t="s">
        <v>4</v>
      </c>
      <c r="G1824" s="2" t="s">
        <v>7955</v>
      </c>
    </row>
    <row r="1825">
      <c r="A1825" s="1" t="s">
        <v>7956</v>
      </c>
      <c r="B1825" s="1" t="s">
        <v>3494</v>
      </c>
      <c r="C1825" s="1" t="s">
        <v>7957</v>
      </c>
      <c r="D1825" s="2" t="s">
        <v>7958</v>
      </c>
      <c r="E1825" t="str">
        <f>IMAGE("http://bravenewcoin.com/assets/Uploads/_resampled/CroppedImage400400-Bitcoin-Box.jpg",1)</f>
        <v/>
      </c>
      <c r="F1825" s="1" t="s">
        <v>4</v>
      </c>
      <c r="G1825" s="2" t="s">
        <v>7959</v>
      </c>
    </row>
    <row r="1826">
      <c r="A1826" s="1" t="s">
        <v>7960</v>
      </c>
      <c r="B1826" s="1" t="s">
        <v>5076</v>
      </c>
      <c r="C1826" s="1" t="s">
        <v>7961</v>
      </c>
      <c r="D1826" s="1" t="s">
        <v>7962</v>
      </c>
      <c r="E1826" t="str">
        <f t="shared" ref="E1826:E1829" si="219">IMAGE("http://ifttt.com/images/no_image_card.png",1)</f>
        <v/>
      </c>
      <c r="F1826" s="1" t="s">
        <v>4</v>
      </c>
      <c r="G1826" s="2" t="s">
        <v>7963</v>
      </c>
    </row>
    <row r="1827">
      <c r="A1827" s="1" t="s">
        <v>7964</v>
      </c>
      <c r="B1827" s="1" t="s">
        <v>7965</v>
      </c>
      <c r="C1827" s="1" t="s">
        <v>7966</v>
      </c>
      <c r="D1827" s="1" t="s">
        <v>7967</v>
      </c>
      <c r="E1827" t="str">
        <f t="shared" si="219"/>
        <v/>
      </c>
      <c r="F1827" s="1" t="s">
        <v>4</v>
      </c>
      <c r="G1827" s="2" t="s">
        <v>7968</v>
      </c>
    </row>
    <row r="1828">
      <c r="A1828" s="1" t="s">
        <v>7969</v>
      </c>
      <c r="B1828" s="1" t="s">
        <v>7970</v>
      </c>
      <c r="C1828" s="1" t="s">
        <v>7971</v>
      </c>
      <c r="D1828" s="1" t="s">
        <v>7972</v>
      </c>
      <c r="E1828" t="str">
        <f t="shared" si="219"/>
        <v/>
      </c>
      <c r="F1828" s="1" t="s">
        <v>4</v>
      </c>
      <c r="G1828" s="2" t="s">
        <v>7973</v>
      </c>
    </row>
    <row r="1829">
      <c r="A1829" s="1" t="s">
        <v>7974</v>
      </c>
      <c r="B1829" s="1" t="s">
        <v>2634</v>
      </c>
      <c r="C1829" s="1" t="s">
        <v>7975</v>
      </c>
      <c r="D1829" s="1" t="s">
        <v>63</v>
      </c>
      <c r="E1829" t="str">
        <f t="shared" si="219"/>
        <v/>
      </c>
      <c r="F1829" s="1" t="s">
        <v>4</v>
      </c>
      <c r="G1829" s="2" t="s">
        <v>7976</v>
      </c>
    </row>
    <row r="1830">
      <c r="A1830" s="1" t="s">
        <v>7977</v>
      </c>
      <c r="B1830" s="1" t="s">
        <v>2231</v>
      </c>
      <c r="C1830" s="1" t="s">
        <v>7978</v>
      </c>
      <c r="D1830" s="1" t="s">
        <v>7979</v>
      </c>
      <c r="E1830" t="str">
        <f>IMAGE("http://www.itwire.com/images/articles/stan-beer/images/sign-up-banner-600x140.gif",1)</f>
        <v/>
      </c>
      <c r="F1830" s="1" t="s">
        <v>4</v>
      </c>
      <c r="G1830" s="2" t="s">
        <v>7980</v>
      </c>
    </row>
    <row r="1831">
      <c r="A1831" s="1" t="s">
        <v>7981</v>
      </c>
      <c r="B1831" s="1" t="s">
        <v>2912</v>
      </c>
      <c r="C1831" s="1" t="s">
        <v>7982</v>
      </c>
      <c r="D1831" s="1" t="s">
        <v>7983</v>
      </c>
      <c r="E1831" t="str">
        <f t="shared" ref="E1831:E1832" si="220">IMAGE("http://ifttt.com/images/no_image_card.png",1)</f>
        <v/>
      </c>
      <c r="F1831" s="1" t="s">
        <v>4</v>
      </c>
      <c r="G1831" s="2" t="s">
        <v>7984</v>
      </c>
    </row>
    <row r="1832">
      <c r="A1832" s="1" t="s">
        <v>7985</v>
      </c>
      <c r="B1832" s="1" t="s">
        <v>7144</v>
      </c>
      <c r="C1832" s="1" t="s">
        <v>7986</v>
      </c>
      <c r="D1832" s="1" t="s">
        <v>7987</v>
      </c>
      <c r="E1832" t="str">
        <f t="shared" si="220"/>
        <v/>
      </c>
      <c r="F1832" s="1" t="s">
        <v>4</v>
      </c>
      <c r="G1832" s="2" t="s">
        <v>7988</v>
      </c>
    </row>
    <row r="1833">
      <c r="A1833" s="1" t="s">
        <v>7989</v>
      </c>
      <c r="B1833" s="1" t="s">
        <v>7990</v>
      </c>
      <c r="C1833" s="1" t="s">
        <v>7991</v>
      </c>
      <c r="D1833" s="2" t="s">
        <v>7992</v>
      </c>
      <c r="E1833" t="str">
        <f>IMAGE("http://assets.tumblr.com/images/og/text_200.png",1)</f>
        <v/>
      </c>
      <c r="F1833" s="1" t="s">
        <v>4</v>
      </c>
      <c r="G1833" s="2" t="s">
        <v>7993</v>
      </c>
    </row>
    <row r="1834">
      <c r="A1834" s="1" t="s">
        <v>7989</v>
      </c>
      <c r="B1834" s="1" t="s">
        <v>7994</v>
      </c>
      <c r="C1834" s="1" t="s">
        <v>7995</v>
      </c>
      <c r="D1834" s="1" t="s">
        <v>7996</v>
      </c>
      <c r="E1834" t="str">
        <f>IMAGE("http://ifttt.com/images/no_image_card.png",1)</f>
        <v/>
      </c>
      <c r="F1834" s="1" t="s">
        <v>4</v>
      </c>
      <c r="G1834" s="2" t="s">
        <v>7997</v>
      </c>
    </row>
    <row r="1835">
      <c r="A1835" s="1" t="s">
        <v>7998</v>
      </c>
      <c r="B1835" s="1" t="s">
        <v>7999</v>
      </c>
      <c r="C1835" s="1" t="s">
        <v>8000</v>
      </c>
      <c r="D1835" s="2" t="s">
        <v>8001</v>
      </c>
      <c r="E1835" t="str">
        <f>IMAGE("http://i.imgur.com/OSnG3fc.jpg?fb",1)</f>
        <v/>
      </c>
      <c r="F1835" s="1" t="s">
        <v>4</v>
      </c>
      <c r="G1835" s="2" t="s">
        <v>8002</v>
      </c>
    </row>
    <row r="1836">
      <c r="A1836" s="1" t="s">
        <v>8003</v>
      </c>
      <c r="B1836" s="1" t="s">
        <v>1150</v>
      </c>
      <c r="C1836" s="1" t="s">
        <v>8004</v>
      </c>
      <c r="D1836" s="2" t="s">
        <v>8005</v>
      </c>
      <c r="E1836" t="str">
        <f>IMAGE("https://fortunedotcom.files.wordpress.com/2015/03/mac0315_cbook.jpg?quality=80&amp;amp;w=464&amp;amp;h=570&amp;amp;crop=1",1)</f>
        <v/>
      </c>
      <c r="F1836" s="1" t="s">
        <v>4</v>
      </c>
      <c r="G1836" s="2" t="s">
        <v>8006</v>
      </c>
    </row>
    <row r="1837">
      <c r="A1837" s="1" t="s">
        <v>8007</v>
      </c>
      <c r="B1837" s="1" t="s">
        <v>244</v>
      </c>
      <c r="C1837" s="1" t="s">
        <v>8008</v>
      </c>
      <c r="D1837" s="2" t="s">
        <v>8009</v>
      </c>
      <c r="E1837" t="str">
        <f>IMAGE("http://www.ibook21.com/theme/frontend/default/style/default/image/noimage/item.png",1)</f>
        <v/>
      </c>
      <c r="F1837" s="1" t="s">
        <v>4</v>
      </c>
      <c r="G1837" s="2" t="s">
        <v>8010</v>
      </c>
    </row>
    <row r="1838">
      <c r="A1838" s="1" t="s">
        <v>8011</v>
      </c>
      <c r="B1838" s="1" t="s">
        <v>1618</v>
      </c>
      <c r="C1838" s="1" t="s">
        <v>8012</v>
      </c>
      <c r="D1838" s="2" t="s">
        <v>8013</v>
      </c>
      <c r="E1838" t="str">
        <f>IMAGE("http://i.imgur.com/eO55weR.jpg",1)</f>
        <v/>
      </c>
      <c r="F1838" s="1" t="s">
        <v>4</v>
      </c>
      <c r="G1838" s="2" t="s">
        <v>8014</v>
      </c>
    </row>
    <row r="1839">
      <c r="A1839" s="1" t="s">
        <v>8015</v>
      </c>
      <c r="B1839" s="1" t="s">
        <v>8016</v>
      </c>
      <c r="C1839" s="1" t="s">
        <v>8017</v>
      </c>
      <c r="D1839" s="1" t="s">
        <v>8018</v>
      </c>
      <c r="E1839" t="str">
        <f t="shared" ref="E1839:E1841" si="221">IMAGE("http://ifttt.com/images/no_image_card.png",1)</f>
        <v/>
      </c>
      <c r="F1839" s="1" t="s">
        <v>4</v>
      </c>
      <c r="G1839" s="2" t="s">
        <v>8019</v>
      </c>
    </row>
    <row r="1840">
      <c r="A1840" s="1" t="s">
        <v>8020</v>
      </c>
      <c r="B1840" s="1" t="s">
        <v>8021</v>
      </c>
      <c r="C1840" s="1" t="s">
        <v>8022</v>
      </c>
      <c r="D1840" s="1" t="s">
        <v>8023</v>
      </c>
      <c r="E1840" t="str">
        <f t="shared" si="221"/>
        <v/>
      </c>
      <c r="F1840" s="1" t="s">
        <v>4</v>
      </c>
      <c r="G1840" s="2" t="s">
        <v>8024</v>
      </c>
    </row>
    <row r="1841">
      <c r="A1841" s="1" t="s">
        <v>8025</v>
      </c>
      <c r="B1841" s="1" t="s">
        <v>8026</v>
      </c>
      <c r="C1841" s="1" t="s">
        <v>8027</v>
      </c>
      <c r="D1841" s="1" t="s">
        <v>8028</v>
      </c>
      <c r="E1841" t="str">
        <f t="shared" si="221"/>
        <v/>
      </c>
      <c r="F1841" s="1" t="s">
        <v>4</v>
      </c>
      <c r="G1841" s="2" t="s">
        <v>8029</v>
      </c>
    </row>
    <row r="1842">
      <c r="A1842" s="1" t="s">
        <v>8030</v>
      </c>
      <c r="B1842" s="1" t="s">
        <v>8031</v>
      </c>
      <c r="C1842" s="1" t="s">
        <v>8032</v>
      </c>
      <c r="D1842" s="2" t="s">
        <v>8033</v>
      </c>
      <c r="E1842" t="str">
        <f>IMAGE("https://pbs.twimg.com/profile_images/470238110735814656/rA84eW2q_400x400.jpeg",1)</f>
        <v/>
      </c>
      <c r="F1842" s="1" t="s">
        <v>4</v>
      </c>
      <c r="G1842" s="2" t="s">
        <v>8034</v>
      </c>
    </row>
    <row r="1843">
      <c r="A1843" s="1" t="s">
        <v>8035</v>
      </c>
      <c r="B1843" s="1" t="s">
        <v>8036</v>
      </c>
      <c r="C1843" s="1" t="s">
        <v>8037</v>
      </c>
      <c r="D1843" s="1" t="s">
        <v>63</v>
      </c>
      <c r="E1843" t="str">
        <f>IMAGE("http://ifttt.com/images/no_image_card.png",1)</f>
        <v/>
      </c>
      <c r="F1843" s="1" t="s">
        <v>4</v>
      </c>
      <c r="G1843" s="2" t="s">
        <v>8038</v>
      </c>
    </row>
    <row r="1844">
      <c r="A1844" s="1" t="s">
        <v>8039</v>
      </c>
      <c r="B1844" s="1" t="s">
        <v>1618</v>
      </c>
      <c r="C1844" s="1" t="s">
        <v>8040</v>
      </c>
      <c r="D1844" s="2" t="s">
        <v>8041</v>
      </c>
      <c r="E1844" t="str">
        <f>IMAGE("https://i.ytimg.com/vi/iI9hpFUa_CI/hqdefault.jpg",1)</f>
        <v/>
      </c>
      <c r="F1844" s="1" t="s">
        <v>4</v>
      </c>
      <c r="G1844" s="2" t="s">
        <v>8042</v>
      </c>
    </row>
    <row r="1845">
      <c r="A1845" s="1" t="s">
        <v>8043</v>
      </c>
      <c r="B1845" s="1" t="s">
        <v>8036</v>
      </c>
      <c r="C1845" s="1" t="s">
        <v>8044</v>
      </c>
      <c r="D1845" s="1" t="s">
        <v>8045</v>
      </c>
      <c r="E1845" t="str">
        <f t="shared" ref="E1845:E1846" si="222">IMAGE("http://ifttt.com/images/no_image_card.png",1)</f>
        <v/>
      </c>
      <c r="F1845" s="1" t="s">
        <v>4</v>
      </c>
      <c r="G1845" s="2" t="s">
        <v>8046</v>
      </c>
    </row>
    <row r="1846">
      <c r="A1846" s="1" t="s">
        <v>8047</v>
      </c>
      <c r="B1846" s="1" t="s">
        <v>8048</v>
      </c>
      <c r="C1846" s="1" t="s">
        <v>8049</v>
      </c>
      <c r="D1846" s="1" t="s">
        <v>8050</v>
      </c>
      <c r="E1846" t="str">
        <f t="shared" si="222"/>
        <v/>
      </c>
      <c r="F1846" s="1" t="s">
        <v>4</v>
      </c>
      <c r="G1846" s="2" t="s">
        <v>8051</v>
      </c>
    </row>
    <row r="1847">
      <c r="A1847" s="1" t="s">
        <v>8052</v>
      </c>
      <c r="B1847" s="1" t="s">
        <v>4092</v>
      </c>
      <c r="C1847" s="1" t="s">
        <v>8053</v>
      </c>
      <c r="D1847" s="2" t="s">
        <v>8054</v>
      </c>
      <c r="E1847" t="str">
        <f>IMAGE("http://cointelegraph.com/images/787_aHR0cDovL2NvaW50ZWxlZ3JhcGgudWsvc3RvcmFnZS91cGxvYWRzL3ZpZXcvNzEyNDc4YjY5N2VhMjk1ZmI1YjQxOGExZThmNWI5YTMuanBn.jpg",1)</f>
        <v/>
      </c>
      <c r="F1847" s="1" t="s">
        <v>4</v>
      </c>
      <c r="G1847" s="2" t="s">
        <v>8055</v>
      </c>
    </row>
    <row r="1848">
      <c r="A1848" s="1" t="s">
        <v>8056</v>
      </c>
      <c r="B1848" s="1" t="s">
        <v>8057</v>
      </c>
      <c r="C1848" s="1" t="s">
        <v>8058</v>
      </c>
      <c r="D1848" s="2" t="s">
        <v>8059</v>
      </c>
      <c r="E1848" t="str">
        <f>IMAGE("http://elbitcoin.org/wp-content/uploads/2015/03/hacker.jpg",1)</f>
        <v/>
      </c>
      <c r="F1848" s="1" t="s">
        <v>4</v>
      </c>
      <c r="G1848" s="2" t="s">
        <v>8060</v>
      </c>
    </row>
    <row r="1849">
      <c r="A1849" s="1" t="s">
        <v>8061</v>
      </c>
      <c r="B1849" s="1" t="s">
        <v>8062</v>
      </c>
      <c r="C1849" s="1" t="s">
        <v>8063</v>
      </c>
      <c r="D1849" s="2" t="s">
        <v>8064</v>
      </c>
      <c r="E1849" t="str">
        <f>IMAGE("https://pbs.twimg.com/profile_images/574305273638092800/7m-umqo9_400x400.jpeg",1)</f>
        <v/>
      </c>
      <c r="F1849" s="1" t="s">
        <v>4</v>
      </c>
      <c r="G1849" s="2" t="s">
        <v>8065</v>
      </c>
    </row>
    <row r="1850">
      <c r="A1850" s="1" t="s">
        <v>8066</v>
      </c>
      <c r="B1850" s="1" t="s">
        <v>150</v>
      </c>
      <c r="C1850" s="1" t="s">
        <v>8067</v>
      </c>
      <c r="D1850" s="1" t="s">
        <v>1697</v>
      </c>
      <c r="E1850" t="str">
        <f>IMAGE("http://ifttt.com/images/no_image_card.png",1)</f>
        <v/>
      </c>
      <c r="F1850" s="1" t="s">
        <v>4</v>
      </c>
      <c r="G1850" s="2" t="s">
        <v>8068</v>
      </c>
    </row>
    <row r="1851">
      <c r="A1851" s="1" t="s">
        <v>8069</v>
      </c>
      <c r="B1851" s="1" t="s">
        <v>8070</v>
      </c>
      <c r="C1851" s="1" t="s">
        <v>8071</v>
      </c>
      <c r="D1851" s="2" t="s">
        <v>8072</v>
      </c>
      <c r="E1851" t="str">
        <f>IMAGE("https://pbs.twimg.com/profile_images/544495944964665344/LyvgtV4v_400x400.png",1)</f>
        <v/>
      </c>
      <c r="F1851" s="1" t="s">
        <v>4</v>
      </c>
      <c r="G1851" s="2" t="s">
        <v>8073</v>
      </c>
    </row>
    <row r="1852">
      <c r="A1852" s="1" t="s">
        <v>8074</v>
      </c>
      <c r="B1852" s="1" t="s">
        <v>8075</v>
      </c>
      <c r="C1852" s="1" t="s">
        <v>8076</v>
      </c>
      <c r="D1852" s="1" t="s">
        <v>8077</v>
      </c>
      <c r="E1852" t="str">
        <f>IMAGE("http://ifttt.com/images/no_image_card.png",1)</f>
        <v/>
      </c>
      <c r="F1852" s="1" t="s">
        <v>4</v>
      </c>
      <c r="G1852" s="2" t="s">
        <v>8078</v>
      </c>
    </row>
    <row r="1853">
      <c r="A1853" s="1" t="s">
        <v>8079</v>
      </c>
      <c r="B1853" s="1" t="s">
        <v>8080</v>
      </c>
      <c r="C1853" s="1" t="s">
        <v>8081</v>
      </c>
      <c r="D1853" s="2" t="s">
        <v>8082</v>
      </c>
      <c r="E1853" t="str">
        <f>IMAGE("http://i.imgur.com/VcJjKEe.jpg?fb",1)</f>
        <v/>
      </c>
      <c r="F1853" s="1" t="s">
        <v>4</v>
      </c>
      <c r="G1853" s="2" t="s">
        <v>8083</v>
      </c>
    </row>
    <row r="1854">
      <c r="A1854" s="1" t="s">
        <v>8084</v>
      </c>
      <c r="B1854" s="1" t="s">
        <v>8085</v>
      </c>
      <c r="C1854" s="1" t="s">
        <v>8086</v>
      </c>
      <c r="D1854" s="2" t="s">
        <v>8087</v>
      </c>
      <c r="E1854" t="str">
        <f>IMAGE("https://www.cryptocoinsnews.com/wp-content/uploads/2015/03/bitcoin-dollar.jpg",1)</f>
        <v/>
      </c>
      <c r="F1854" s="1" t="s">
        <v>4</v>
      </c>
      <c r="G1854" s="2" t="s">
        <v>8088</v>
      </c>
    </row>
    <row r="1855">
      <c r="A1855" s="1" t="s">
        <v>8089</v>
      </c>
      <c r="B1855" s="1" t="s">
        <v>8090</v>
      </c>
      <c r="C1855" s="1" t="s">
        <v>8091</v>
      </c>
      <c r="D1855" s="2" t="s">
        <v>8092</v>
      </c>
      <c r="E1855" t="str">
        <f>IMAGE("//www.redditstatic.com/icon.png",1)</f>
        <v/>
      </c>
      <c r="F1855" s="1" t="s">
        <v>4</v>
      </c>
      <c r="G1855" s="2" t="s">
        <v>8093</v>
      </c>
    </row>
    <row r="1856">
      <c r="A1856" s="1" t="s">
        <v>8094</v>
      </c>
      <c r="B1856" s="1" t="s">
        <v>208</v>
      </c>
      <c r="C1856" s="1" t="s">
        <v>8095</v>
      </c>
      <c r="D1856" s="2" t="s">
        <v>8096</v>
      </c>
      <c r="E1856" t="str">
        <f>IMAGE("http://vault51.bitcoinzusa.com/wp-content/uploads/2015/03/bigstock-Vietnamese-Flag-1070097-600x350.jpg",1)</f>
        <v/>
      </c>
      <c r="F1856" s="1" t="s">
        <v>4</v>
      </c>
      <c r="G1856" s="2" t="s">
        <v>8097</v>
      </c>
    </row>
    <row r="1857">
      <c r="A1857" s="1" t="s">
        <v>8098</v>
      </c>
      <c r="B1857" s="1" t="s">
        <v>1479</v>
      </c>
      <c r="C1857" s="1" t="s">
        <v>8099</v>
      </c>
      <c r="D1857" s="2" t="s">
        <v>8100</v>
      </c>
      <c r="E1857" t="str">
        <f>IMAGE("http://neocashradio.com/wp-content/uploads/2013/04/cropped-TestLogo-Newest11.jpg",1)</f>
        <v/>
      </c>
      <c r="F1857" s="1" t="s">
        <v>4</v>
      </c>
      <c r="G1857" s="2" t="s">
        <v>8101</v>
      </c>
    </row>
    <row r="1858">
      <c r="A1858" s="1" t="s">
        <v>8102</v>
      </c>
      <c r="B1858" s="1" t="s">
        <v>8103</v>
      </c>
      <c r="C1858" s="1" t="s">
        <v>8104</v>
      </c>
      <c r="D1858" s="2" t="s">
        <v>8105</v>
      </c>
      <c r="E1858" t="str">
        <f>IMAGE("https://i.ytimg.com/vi/mEZaQvZiTao/maxresdefault.jpg",1)</f>
        <v/>
      </c>
      <c r="F1858" s="1" t="s">
        <v>4</v>
      </c>
      <c r="G1858" s="2" t="s">
        <v>8106</v>
      </c>
    </row>
    <row r="1859">
      <c r="A1859" s="1" t="s">
        <v>8107</v>
      </c>
      <c r="B1859" s="1" t="s">
        <v>8108</v>
      </c>
      <c r="C1859" s="1" t="s">
        <v>8109</v>
      </c>
      <c r="D1859" s="1" t="s">
        <v>8110</v>
      </c>
      <c r="E1859" t="str">
        <f t="shared" ref="E1859:E1860" si="223">IMAGE("http://ifttt.com/images/no_image_card.png",1)</f>
        <v/>
      </c>
      <c r="F1859" s="1" t="s">
        <v>4</v>
      </c>
      <c r="G1859" s="2" t="s">
        <v>8111</v>
      </c>
    </row>
    <row r="1860">
      <c r="A1860" s="1" t="s">
        <v>8112</v>
      </c>
      <c r="B1860" s="1" t="s">
        <v>7496</v>
      </c>
      <c r="C1860" s="1" t="s">
        <v>8113</v>
      </c>
      <c r="D1860" s="1" t="s">
        <v>8114</v>
      </c>
      <c r="E1860" t="str">
        <f t="shared" si="223"/>
        <v/>
      </c>
      <c r="F1860" s="1" t="s">
        <v>4</v>
      </c>
      <c r="G1860" s="2" t="s">
        <v>8115</v>
      </c>
    </row>
    <row r="1861">
      <c r="A1861" s="1" t="s">
        <v>8116</v>
      </c>
      <c r="B1861" s="1" t="s">
        <v>8117</v>
      </c>
      <c r="C1861" s="1" t="s">
        <v>8118</v>
      </c>
      <c r="D1861" s="2" t="s">
        <v>8119</v>
      </c>
      <c r="E1861" t="str">
        <f>IMAGE("http://cointelegraph.com/images/787_aHR0cDovL2NvaW50ZWxlZ3JhcGguY29tL3N0b3JhZ2UvdXBsb2Fkcy92aWV3LzcwZTMzNWViY2FkZmVkYWZiOGNlYWE0MzY3NmY4NzM1LnBuZw==.jpg",1)</f>
        <v/>
      </c>
      <c r="F1861" s="1" t="s">
        <v>4</v>
      </c>
      <c r="G1861" s="2" t="s">
        <v>8120</v>
      </c>
    </row>
    <row r="1862">
      <c r="A1862" s="1" t="s">
        <v>8121</v>
      </c>
      <c r="B1862" s="1" t="s">
        <v>2527</v>
      </c>
      <c r="C1862" s="1" t="s">
        <v>6905</v>
      </c>
      <c r="D1862" s="2" t="s">
        <v>8122</v>
      </c>
      <c r="E1862" t="str">
        <f>IMAGE("https://i.ytimg.com/vi/tqsFGLUqnis/hqdefault.jpg",1)</f>
        <v/>
      </c>
      <c r="F1862" s="1" t="s">
        <v>4</v>
      </c>
      <c r="G1862" s="2" t="s">
        <v>8123</v>
      </c>
    </row>
    <row r="1863">
      <c r="A1863" s="1" t="s">
        <v>8124</v>
      </c>
      <c r="B1863" s="1" t="s">
        <v>8125</v>
      </c>
      <c r="C1863" s="1" t="s">
        <v>8126</v>
      </c>
      <c r="D1863" s="2" t="s">
        <v>8127</v>
      </c>
      <c r="E1863" t="str">
        <f>IMAGE("http://bitmonthly.com/images/opengraph.jpg",1)</f>
        <v/>
      </c>
      <c r="F1863" s="1" t="s">
        <v>4</v>
      </c>
      <c r="G1863" s="2" t="s">
        <v>8128</v>
      </c>
    </row>
    <row r="1864">
      <c r="A1864" s="1" t="s">
        <v>8129</v>
      </c>
      <c r="B1864" s="1" t="s">
        <v>6127</v>
      </c>
      <c r="C1864" s="1" t="s">
        <v>8130</v>
      </c>
      <c r="D1864" s="2" t="s">
        <v>8131</v>
      </c>
      <c r="E1864" t="str">
        <f>IMAGE("http://scotcoin.org/wp-content/uploads/2014/02/scot2-1024x380.png",1)</f>
        <v/>
      </c>
      <c r="F1864" s="1" t="s">
        <v>4</v>
      </c>
      <c r="G1864" s="2" t="s">
        <v>8132</v>
      </c>
    </row>
    <row r="1865">
      <c r="A1865" s="1" t="s">
        <v>8133</v>
      </c>
      <c r="B1865" s="1" t="s">
        <v>8134</v>
      </c>
      <c r="C1865" s="1" t="s">
        <v>8135</v>
      </c>
      <c r="D1865" s="1" t="s">
        <v>8136</v>
      </c>
      <c r="E1865" t="str">
        <f t="shared" ref="E1865:E1866" si="224">IMAGE("http://ifttt.com/images/no_image_card.png",1)</f>
        <v/>
      </c>
      <c r="F1865" s="1" t="s">
        <v>4</v>
      </c>
      <c r="G1865" s="2" t="s">
        <v>8137</v>
      </c>
    </row>
    <row r="1866">
      <c r="A1866" s="1" t="s">
        <v>8138</v>
      </c>
      <c r="B1866" s="1" t="s">
        <v>8036</v>
      </c>
      <c r="C1866" s="1" t="s">
        <v>8139</v>
      </c>
      <c r="D1866" s="2" t="s">
        <v>8140</v>
      </c>
      <c r="E1866" t="str">
        <f t="shared" si="224"/>
        <v/>
      </c>
      <c r="F1866" s="1" t="s">
        <v>4</v>
      </c>
      <c r="G1866" s="2" t="s">
        <v>8141</v>
      </c>
    </row>
    <row r="1867">
      <c r="A1867" s="1" t="s">
        <v>8142</v>
      </c>
      <c r="B1867" s="1" t="s">
        <v>8143</v>
      </c>
      <c r="C1867" s="1" t="s">
        <v>8144</v>
      </c>
      <c r="D1867" s="2" t="s">
        <v>8145</v>
      </c>
      <c r="E1867" t="str">
        <f>IMAGE("http://www.btcfeed.net/wp-content/uploads/2015/03/navajocoin-dark.png",1)</f>
        <v/>
      </c>
      <c r="F1867" s="1" t="s">
        <v>4</v>
      </c>
      <c r="G1867" s="2" t="s">
        <v>8146</v>
      </c>
    </row>
    <row r="1868">
      <c r="A1868" s="1" t="s">
        <v>8147</v>
      </c>
      <c r="B1868" s="1" t="s">
        <v>8148</v>
      </c>
      <c r="C1868" s="1" t="s">
        <v>8149</v>
      </c>
      <c r="D1868" s="2" t="s">
        <v>8150</v>
      </c>
      <c r="E1868" t="str">
        <f>IMAGE("http://www.lazytv.com/wp-content/uploads/2015/03/unnamed-1-300x225.png",1)</f>
        <v/>
      </c>
      <c r="F1868" s="1" t="s">
        <v>4</v>
      </c>
      <c r="G1868" s="2" t="s">
        <v>8151</v>
      </c>
    </row>
    <row r="1869">
      <c r="A1869" s="1" t="s">
        <v>8152</v>
      </c>
      <c r="B1869" s="1" t="s">
        <v>934</v>
      </c>
      <c r="C1869" s="1" t="s">
        <v>8153</v>
      </c>
      <c r="D1869" s="2" t="s">
        <v>8154</v>
      </c>
      <c r="E1869" t="str">
        <f>IMAGE("http://blogs-images.forbes.com/valleyvoices/files/2015/03/NASDAQ-vs-SP-vs-Bitcoin-3.7.15-8.40pm-1940x833.jpg",1)</f>
        <v/>
      </c>
      <c r="F1869" s="1" t="s">
        <v>4</v>
      </c>
      <c r="G1869" s="2" t="s">
        <v>8155</v>
      </c>
    </row>
    <row r="1870">
      <c r="A1870" s="1" t="s">
        <v>8152</v>
      </c>
      <c r="B1870" s="1" t="s">
        <v>6967</v>
      </c>
      <c r="C1870" s="1" t="s">
        <v>8156</v>
      </c>
      <c r="D1870" s="2" t="s">
        <v>8157</v>
      </c>
      <c r="E1870" t="str">
        <f>IMAGE("https://i.imgur.com/OiDolq6.jpg?1",1)</f>
        <v/>
      </c>
      <c r="F1870" s="1" t="s">
        <v>4</v>
      </c>
      <c r="G1870" s="2" t="s">
        <v>8158</v>
      </c>
    </row>
    <row r="1871">
      <c r="A1871" s="1" t="s">
        <v>8159</v>
      </c>
      <c r="B1871" s="1" t="s">
        <v>8160</v>
      </c>
      <c r="C1871" s="1" t="s">
        <v>8161</v>
      </c>
      <c r="D1871" s="2" t="s">
        <v>8162</v>
      </c>
      <c r="E1871" t="str">
        <f>IMAGE("http://i.imgur.com/p7otA09.jpg?fb",1)</f>
        <v/>
      </c>
      <c r="F1871" s="1" t="s">
        <v>4</v>
      </c>
      <c r="G1871" s="2" t="s">
        <v>8163</v>
      </c>
    </row>
    <row r="1872">
      <c r="A1872" s="1" t="s">
        <v>8164</v>
      </c>
      <c r="B1872" s="1" t="s">
        <v>8165</v>
      </c>
      <c r="C1872" s="1" t="s">
        <v>8166</v>
      </c>
      <c r="D1872" s="2" t="s">
        <v>8167</v>
      </c>
      <c r="E1872" t="str">
        <f>IMAGE("http://blog.coinprism.com/wp-content/uploads/2014/12/ReceiveAssets-520x245.png",1)</f>
        <v/>
      </c>
      <c r="F1872" s="1" t="s">
        <v>4</v>
      </c>
      <c r="G1872" s="2" t="s">
        <v>8168</v>
      </c>
    </row>
    <row r="1873">
      <c r="A1873" s="1" t="s">
        <v>8169</v>
      </c>
      <c r="B1873" s="1" t="s">
        <v>8170</v>
      </c>
      <c r="C1873" s="1" t="s">
        <v>8171</v>
      </c>
      <c r="D1873" s="2" t="s">
        <v>8172</v>
      </c>
      <c r="E1873" t="str">
        <f>IMAGE("https://localbitcoins.com/cached-static/img/site-logo.47b58f6f66c6.png",1)</f>
        <v/>
      </c>
      <c r="F1873" s="1" t="s">
        <v>4</v>
      </c>
      <c r="G1873" s="2" t="s">
        <v>8173</v>
      </c>
    </row>
    <row r="1874">
      <c r="A1874" s="1" t="s">
        <v>8174</v>
      </c>
      <c r="B1874" s="1" t="s">
        <v>3142</v>
      </c>
      <c r="C1874" s="1" t="s">
        <v>8086</v>
      </c>
      <c r="D1874" s="2" t="s">
        <v>8175</v>
      </c>
      <c r="E1874" t="str">
        <f>IMAGE("https://www.cryptocoinsnews.com/wp-content/uploads/2015/03/bitcoin-dollar.jpg",1)</f>
        <v/>
      </c>
      <c r="F1874" s="1" t="s">
        <v>4</v>
      </c>
      <c r="G1874" s="2" t="s">
        <v>8176</v>
      </c>
    </row>
    <row r="1875">
      <c r="A1875" s="1" t="s">
        <v>8177</v>
      </c>
      <c r="B1875" s="1" t="s">
        <v>8178</v>
      </c>
      <c r="C1875" s="1" t="s">
        <v>8179</v>
      </c>
      <c r="D1875" s="2" t="s">
        <v>8180</v>
      </c>
      <c r="E1875" t="str">
        <f>IMAGE("http://www.wired.com/wp-content/uploads/2015/02/AP748136603732.jpg",1)</f>
        <v/>
      </c>
      <c r="F1875" s="1" t="s">
        <v>4</v>
      </c>
      <c r="G1875" s="2" t="s">
        <v>8181</v>
      </c>
    </row>
    <row r="1876">
      <c r="A1876" s="1" t="s">
        <v>8182</v>
      </c>
      <c r="B1876" s="1" t="s">
        <v>8183</v>
      </c>
      <c r="C1876" s="1" t="s">
        <v>8184</v>
      </c>
      <c r="D1876" s="1" t="s">
        <v>8185</v>
      </c>
      <c r="E1876" t="str">
        <f>IMAGE("http://ifttt.com/images/no_image_card.png",1)</f>
        <v/>
      </c>
      <c r="F1876" s="1" t="s">
        <v>4</v>
      </c>
      <c r="G1876" s="2" t="s">
        <v>8186</v>
      </c>
    </row>
    <row r="1877">
      <c r="A1877" s="1" t="s">
        <v>8187</v>
      </c>
      <c r="B1877" s="1" t="s">
        <v>8188</v>
      </c>
      <c r="C1877" s="1" t="s">
        <v>8189</v>
      </c>
      <c r="D1877" s="2" t="s">
        <v>8190</v>
      </c>
      <c r="E1877" t="str">
        <f>IMAGE("//www.redditstatic.com/icon.png",1)</f>
        <v/>
      </c>
      <c r="F1877" s="1" t="s">
        <v>4</v>
      </c>
      <c r="G1877" s="2" t="s">
        <v>8191</v>
      </c>
    </row>
    <row r="1878">
      <c r="A1878" s="1" t="s">
        <v>8192</v>
      </c>
      <c r="B1878" s="1" t="s">
        <v>32</v>
      </c>
      <c r="C1878" s="1" t="s">
        <v>8193</v>
      </c>
      <c r="D1878" s="2" t="s">
        <v>8194</v>
      </c>
      <c r="E1878" t="str">
        <f>IMAGE("https://i.ytimg.com/vi/9Ce9Z7sktWY/maxresdefault.jpg",1)</f>
        <v/>
      </c>
      <c r="F1878" s="1" t="s">
        <v>4</v>
      </c>
      <c r="G1878" s="2" t="s">
        <v>8195</v>
      </c>
    </row>
    <row r="1879">
      <c r="A1879" s="1" t="s">
        <v>8196</v>
      </c>
      <c r="B1879" s="1" t="s">
        <v>5833</v>
      </c>
      <c r="C1879" s="1" t="s">
        <v>8197</v>
      </c>
      <c r="D1879" s="2" t="s">
        <v>8198</v>
      </c>
      <c r="E1879" t="str">
        <f>IMAGE("http://www.newsbtc.com/wp-content/uploads/2014/07/Bitcoin-Orange-Logo-LG-WD.jpg",1)</f>
        <v/>
      </c>
      <c r="F1879" s="1" t="s">
        <v>4</v>
      </c>
      <c r="G1879" s="2" t="s">
        <v>8199</v>
      </c>
    </row>
    <row r="1880">
      <c r="A1880" s="1" t="s">
        <v>8200</v>
      </c>
      <c r="B1880" s="1" t="s">
        <v>3529</v>
      </c>
      <c r="C1880" s="1" t="s">
        <v>8201</v>
      </c>
      <c r="D1880" s="2" t="s">
        <v>8202</v>
      </c>
      <c r="E1880" t="str">
        <f>IMAGE("http://www.wired.com/wp-content/uploads/2014/10/anonymity-box-inline.jpg",1)</f>
        <v/>
      </c>
      <c r="F1880" s="1" t="s">
        <v>4</v>
      </c>
      <c r="G1880" s="2" t="s">
        <v>8203</v>
      </c>
    </row>
    <row r="1881">
      <c r="A1881" s="1" t="s">
        <v>8204</v>
      </c>
      <c r="B1881" s="1" t="s">
        <v>8170</v>
      </c>
      <c r="C1881" s="1" t="s">
        <v>8205</v>
      </c>
      <c r="D1881" s="2" t="s">
        <v>8206</v>
      </c>
      <c r="E1881" t="str">
        <f>IMAGE("http://d3n8a8pro7vhmx.cloudfront.net/leadnow/pages/604/meta_images/original/LandingPageBanner_1400x400_06mar2015.jpg?1425752557",1)</f>
        <v/>
      </c>
      <c r="F1881" s="1" t="s">
        <v>4</v>
      </c>
      <c r="G1881" s="2" t="s">
        <v>8207</v>
      </c>
    </row>
    <row r="1882">
      <c r="A1882" s="1" t="s">
        <v>8208</v>
      </c>
      <c r="B1882" s="1" t="s">
        <v>4298</v>
      </c>
      <c r="C1882" s="1" t="s">
        <v>8209</v>
      </c>
      <c r="D1882" s="2" t="s">
        <v>8210</v>
      </c>
      <c r="E1882" t="str">
        <f>IMAGE("http://i2.wp.com/cryptorials.io/wp-content/uploads/2015/02/golden.png?resize=666%2C397",1)</f>
        <v/>
      </c>
      <c r="F1882" s="1" t="s">
        <v>4</v>
      </c>
      <c r="G1882" s="2" t="s">
        <v>8211</v>
      </c>
    </row>
    <row r="1883">
      <c r="A1883" s="1" t="s">
        <v>8212</v>
      </c>
      <c r="B1883" s="1" t="s">
        <v>1888</v>
      </c>
      <c r="C1883" s="1" t="s">
        <v>8213</v>
      </c>
      <c r="D1883" s="2" t="s">
        <v>8214</v>
      </c>
      <c r="E1883" t="str">
        <f>IMAGE("http://i.imgur.com/BAA5Yce.png?fb",1)</f>
        <v/>
      </c>
      <c r="F1883" s="1" t="s">
        <v>4</v>
      </c>
      <c r="G1883" s="2" t="s">
        <v>8215</v>
      </c>
    </row>
    <row r="1884">
      <c r="A1884" s="1" t="s">
        <v>8216</v>
      </c>
      <c r="B1884" s="1" t="s">
        <v>432</v>
      </c>
      <c r="C1884" s="1" t="s">
        <v>8217</v>
      </c>
      <c r="D1884" s="2" t="s">
        <v>8218</v>
      </c>
      <c r="E1884" t="str">
        <f>IMAGE("https://31.media.tumblr.com/854358f96a15de149aa974ecd9cbfa45/tumblr_inline_nktqxi8D2g1tp1sgd.png",1)</f>
        <v/>
      </c>
      <c r="F1884" s="1" t="s">
        <v>4</v>
      </c>
      <c r="G1884" s="2" t="s">
        <v>8219</v>
      </c>
    </row>
    <row r="1885">
      <c r="A1885" s="1" t="s">
        <v>8220</v>
      </c>
      <c r="B1885" s="1" t="s">
        <v>4211</v>
      </c>
      <c r="C1885" s="1" t="s">
        <v>8221</v>
      </c>
      <c r="D1885" s="2" t="s">
        <v>8222</v>
      </c>
      <c r="E1885" t="str">
        <f>IMAGE("http://i.kinja-img.com/gawker-media/image/upload/s--dW-mdpku--/f8ikyoo2t3apiw3izqzj.jpg",1)</f>
        <v/>
      </c>
      <c r="F1885" s="1" t="s">
        <v>4</v>
      </c>
      <c r="G1885" s="2" t="s">
        <v>8223</v>
      </c>
    </row>
    <row r="1886">
      <c r="A1886" s="1" t="s">
        <v>8224</v>
      </c>
      <c r="B1886" s="1" t="s">
        <v>1922</v>
      </c>
      <c r="C1886" s="1" t="s">
        <v>8225</v>
      </c>
      <c r="D1886" s="2" t="s">
        <v>8226</v>
      </c>
      <c r="E1886" t="str">
        <f>IMAGE("http://www.retailcustomerexperience.com/static_media/filer_public_thumbnails/filer_public/bd/41/bd415fa1-40fc-49f9-9870-d9985d692587/bitcoin-on-a-keyboard-1000.jpg__300x170_q85_crop.jpg",1)</f>
        <v/>
      </c>
      <c r="F1886" s="1" t="s">
        <v>4</v>
      </c>
      <c r="G1886" s="2" t="s">
        <v>8227</v>
      </c>
    </row>
    <row r="1887">
      <c r="A1887" s="1" t="s">
        <v>8224</v>
      </c>
      <c r="B1887" s="1" t="s">
        <v>7904</v>
      </c>
      <c r="C1887" s="1" t="s">
        <v>8228</v>
      </c>
      <c r="D1887" s="1" t="s">
        <v>8229</v>
      </c>
      <c r="E1887" t="str">
        <f t="shared" ref="E1887:E1889" si="225">IMAGE("http://ifttt.com/images/no_image_card.png",1)</f>
        <v/>
      </c>
      <c r="F1887" s="1" t="s">
        <v>4</v>
      </c>
      <c r="G1887" s="2" t="s">
        <v>8230</v>
      </c>
    </row>
    <row r="1888">
      <c r="A1888" s="1" t="s">
        <v>8231</v>
      </c>
      <c r="B1888" s="1" t="s">
        <v>8232</v>
      </c>
      <c r="C1888" s="1" t="s">
        <v>8233</v>
      </c>
      <c r="D1888" s="1" t="s">
        <v>8234</v>
      </c>
      <c r="E1888" t="str">
        <f t="shared" si="225"/>
        <v/>
      </c>
      <c r="F1888" s="1" t="s">
        <v>4</v>
      </c>
      <c r="G1888" s="2" t="s">
        <v>8235</v>
      </c>
    </row>
    <row r="1889">
      <c r="A1889" s="1" t="s">
        <v>8236</v>
      </c>
      <c r="B1889" s="1" t="s">
        <v>4319</v>
      </c>
      <c r="C1889" s="1" t="s">
        <v>8237</v>
      </c>
      <c r="D1889" s="1" t="s">
        <v>8238</v>
      </c>
      <c r="E1889" t="str">
        <f t="shared" si="225"/>
        <v/>
      </c>
      <c r="F1889" s="1" t="s">
        <v>4</v>
      </c>
      <c r="G1889" s="2" t="s">
        <v>8239</v>
      </c>
    </row>
    <row r="1890">
      <c r="A1890" s="1" t="s">
        <v>8240</v>
      </c>
      <c r="B1890" s="1" t="s">
        <v>8241</v>
      </c>
      <c r="C1890" s="1" t="s">
        <v>8242</v>
      </c>
      <c r="D1890" s="2" t="s">
        <v>8243</v>
      </c>
      <c r="E1890" t="str">
        <f>IMAGE("http://lfb.org/wp-content/uploads/2015/03/BitcoinWorld.jpg",1)</f>
        <v/>
      </c>
      <c r="F1890" s="1" t="s">
        <v>4</v>
      </c>
      <c r="G1890" s="2" t="s">
        <v>8244</v>
      </c>
    </row>
    <row r="1891">
      <c r="A1891" s="1" t="s">
        <v>8245</v>
      </c>
      <c r="B1891" s="1" t="s">
        <v>8246</v>
      </c>
      <c r="C1891" s="1" t="s">
        <v>8247</v>
      </c>
      <c r="D1891" s="2" t="s">
        <v>8248</v>
      </c>
      <c r="E1891" t="str">
        <f>IMAGE("http://i.imgur.com/ozwXIS3.png?fb",1)</f>
        <v/>
      </c>
      <c r="F1891" s="1" t="s">
        <v>4</v>
      </c>
      <c r="G1891" s="2" t="s">
        <v>8249</v>
      </c>
    </row>
    <row r="1892">
      <c r="A1892" s="1" t="s">
        <v>8250</v>
      </c>
      <c r="B1892" s="1" t="s">
        <v>8251</v>
      </c>
      <c r="C1892" s="1" t="s">
        <v>8252</v>
      </c>
      <c r="D1892" s="2" t="s">
        <v>8253</v>
      </c>
      <c r="E1892" t="str">
        <f>IMAGE("http://static1.squarespace.com/static/54f380fbe4b01a4293a8875a/54f38264e4b0d588ced2ea25/54fdafbee4b0744cac5b4724/1425913260217/?format=1000w",1)</f>
        <v/>
      </c>
      <c r="F1892" s="1" t="s">
        <v>4</v>
      </c>
      <c r="G1892" s="2" t="s">
        <v>8254</v>
      </c>
    </row>
    <row r="1893">
      <c r="A1893" s="1" t="s">
        <v>8255</v>
      </c>
      <c r="B1893" s="1" t="s">
        <v>254</v>
      </c>
      <c r="C1893" s="1" t="s">
        <v>8256</v>
      </c>
      <c r="D1893" s="2" t="s">
        <v>8257</v>
      </c>
      <c r="E1893" t="str">
        <f t="shared" ref="E1893:E1894" si="226">IMAGE("http://ifttt.com/images/no_image_card.png",1)</f>
        <v/>
      </c>
      <c r="F1893" s="1" t="s">
        <v>4</v>
      </c>
      <c r="G1893" s="2" t="s">
        <v>8258</v>
      </c>
    </row>
    <row r="1894">
      <c r="A1894" s="1" t="s">
        <v>8259</v>
      </c>
      <c r="B1894" s="1" t="s">
        <v>7442</v>
      </c>
      <c r="C1894" s="1" t="s">
        <v>8260</v>
      </c>
      <c r="D1894" s="1" t="s">
        <v>8261</v>
      </c>
      <c r="E1894" t="str">
        <f t="shared" si="226"/>
        <v/>
      </c>
      <c r="F1894" s="1" t="s">
        <v>4</v>
      </c>
      <c r="G1894" s="2" t="s">
        <v>8262</v>
      </c>
    </row>
    <row r="1895">
      <c r="A1895" s="1" t="s">
        <v>8263</v>
      </c>
      <c r="B1895" s="1" t="s">
        <v>1754</v>
      </c>
      <c r="C1895" s="1" t="s">
        <v>8264</v>
      </c>
      <c r="D1895" s="2" t="s">
        <v>8265</v>
      </c>
      <c r="E1895" t="str">
        <f>IMAGE("https://pbs.twimg.com/profile_images/441197950828429312/7NBLegMC_400x400.png",1)</f>
        <v/>
      </c>
      <c r="F1895" s="1" t="s">
        <v>4</v>
      </c>
      <c r="G1895" s="2" t="s">
        <v>8266</v>
      </c>
    </row>
    <row r="1896">
      <c r="A1896" s="1" t="s">
        <v>8263</v>
      </c>
      <c r="B1896" s="1" t="s">
        <v>4298</v>
      </c>
      <c r="C1896" s="1" t="s">
        <v>8267</v>
      </c>
      <c r="D1896" s="2" t="s">
        <v>8268</v>
      </c>
      <c r="E1896" t="str">
        <f>IMAGE("https://i.ytimg.com/vi/o5ekZZlLvMw/maxresdefault.jpg",1)</f>
        <v/>
      </c>
      <c r="F1896" s="1" t="s">
        <v>4</v>
      </c>
      <c r="G1896" s="2" t="s">
        <v>8269</v>
      </c>
    </row>
    <row r="1897">
      <c r="A1897" s="1" t="s">
        <v>8270</v>
      </c>
      <c r="B1897" s="1" t="s">
        <v>8271</v>
      </c>
      <c r="C1897" s="1" t="s">
        <v>8272</v>
      </c>
      <c r="D1897" s="1" t="s">
        <v>8273</v>
      </c>
      <c r="E1897" t="str">
        <f t="shared" ref="E1897:E1899" si="227">IMAGE("http://ifttt.com/images/no_image_card.png",1)</f>
        <v/>
      </c>
      <c r="F1897" s="1" t="s">
        <v>4</v>
      </c>
      <c r="G1897" s="2" t="s">
        <v>8274</v>
      </c>
    </row>
    <row r="1898">
      <c r="A1898" s="1" t="s">
        <v>8275</v>
      </c>
      <c r="B1898" s="1" t="s">
        <v>8276</v>
      </c>
      <c r="C1898" s="1" t="s">
        <v>8277</v>
      </c>
      <c r="D1898" s="1" t="s">
        <v>8278</v>
      </c>
      <c r="E1898" t="str">
        <f t="shared" si="227"/>
        <v/>
      </c>
      <c r="F1898" s="1" t="s">
        <v>4</v>
      </c>
      <c r="G1898" s="2" t="s">
        <v>8279</v>
      </c>
    </row>
    <row r="1899">
      <c r="A1899" s="1" t="s">
        <v>8280</v>
      </c>
      <c r="B1899" s="1" t="s">
        <v>8281</v>
      </c>
      <c r="C1899" s="1" t="s">
        <v>8282</v>
      </c>
      <c r="D1899" s="1" t="s">
        <v>8283</v>
      </c>
      <c r="E1899" t="str">
        <f t="shared" si="227"/>
        <v/>
      </c>
      <c r="F1899" s="1" t="s">
        <v>4</v>
      </c>
      <c r="G1899" s="2" t="s">
        <v>8284</v>
      </c>
    </row>
    <row r="1900">
      <c r="A1900" s="1" t="s">
        <v>8285</v>
      </c>
      <c r="B1900" s="1" t="s">
        <v>254</v>
      </c>
      <c r="C1900" s="1" t="s">
        <v>8286</v>
      </c>
      <c r="D1900" s="2" t="s">
        <v>8287</v>
      </c>
      <c r="E1900" t="str">
        <f>IMAGE("https://www.bitgold.com/img/power-one-capital-markets-limited-logo.png",1)</f>
        <v/>
      </c>
      <c r="F1900" s="1" t="s">
        <v>4</v>
      </c>
      <c r="G1900" s="2" t="s">
        <v>8288</v>
      </c>
    </row>
    <row r="1901">
      <c r="A1901" s="1" t="s">
        <v>8289</v>
      </c>
      <c r="B1901" s="1" t="s">
        <v>5785</v>
      </c>
      <c r="C1901" s="1" t="s">
        <v>8290</v>
      </c>
      <c r="D1901" s="1" t="s">
        <v>8291</v>
      </c>
      <c r="E1901" t="str">
        <f>IMAGE("http://ifttt.com/images/no_image_card.png",1)</f>
        <v/>
      </c>
      <c r="F1901" s="1" t="s">
        <v>4</v>
      </c>
      <c r="G1901" s="2" t="s">
        <v>8292</v>
      </c>
    </row>
    <row r="1902">
      <c r="A1902" s="1" t="s">
        <v>8293</v>
      </c>
      <c r="B1902" s="1" t="s">
        <v>8294</v>
      </c>
      <c r="C1902" s="1" t="s">
        <v>8295</v>
      </c>
      <c r="D1902" s="2" t="s">
        <v>8296</v>
      </c>
      <c r="E1902" t="str">
        <f>IMAGE("http://cdn.shopify.com/s/files/1/0343/4245/t/4/assets/slideshow_1.jpg?15093086453179785636",1)</f>
        <v/>
      </c>
      <c r="F1902" s="1" t="s">
        <v>4</v>
      </c>
      <c r="G1902" s="2" t="s">
        <v>8297</v>
      </c>
    </row>
    <row r="1903">
      <c r="A1903" s="1" t="s">
        <v>8298</v>
      </c>
      <c r="B1903" s="1" t="s">
        <v>8299</v>
      </c>
      <c r="C1903" s="1" t="s">
        <v>8300</v>
      </c>
      <c r="D1903" s="2" t="s">
        <v>8301</v>
      </c>
      <c r="E1903" t="str">
        <f>IMAGE("http://ifttt.com/images/no_image_card.png",1)</f>
        <v/>
      </c>
      <c r="F1903" s="1" t="s">
        <v>4</v>
      </c>
      <c r="G1903" s="2" t="s">
        <v>8302</v>
      </c>
    </row>
    <row r="1904">
      <c r="A1904" s="1" t="s">
        <v>8303</v>
      </c>
      <c r="B1904" s="1" t="s">
        <v>8304</v>
      </c>
      <c r="C1904" s="1" t="s">
        <v>8305</v>
      </c>
      <c r="D1904" s="2" t="s">
        <v>8306</v>
      </c>
      <c r="E1904" t="str">
        <f>IMAGE("http://cointelegraph.com/images/787_aHR0cDovL2NvaW50ZWxlZ3JhcGguY29tL3N0b3JhZ2UvdXBsb2Fkcy92aWV3LzYzNmU3ODc4MGNkMDZlOWM1MGY2NmMzNzE1ZjEwM2QwLnBuZw==.jpg",1)</f>
        <v/>
      </c>
      <c r="F1904" s="1" t="s">
        <v>4</v>
      </c>
      <c r="G1904" s="2" t="s">
        <v>8307</v>
      </c>
    </row>
    <row r="1905">
      <c r="A1905" s="1" t="s">
        <v>8308</v>
      </c>
      <c r="B1905" s="1" t="s">
        <v>8309</v>
      </c>
      <c r="C1905" s="1" t="s">
        <v>8310</v>
      </c>
      <c r="D1905" s="1" t="s">
        <v>8311</v>
      </c>
      <c r="E1905" t="str">
        <f>IMAGE("http://ifttt.com/images/no_image_card.png",1)</f>
        <v/>
      </c>
      <c r="F1905" s="1" t="s">
        <v>4</v>
      </c>
      <c r="G1905" s="2" t="s">
        <v>8312</v>
      </c>
    </row>
    <row r="1906">
      <c r="A1906" s="1" t="s">
        <v>8313</v>
      </c>
      <c r="B1906" s="1" t="s">
        <v>1980</v>
      </c>
      <c r="C1906" s="1" t="s">
        <v>8314</v>
      </c>
      <c r="D1906" s="2" t="s">
        <v>8315</v>
      </c>
      <c r="E1906" t="str">
        <f>IMAGE("https://i.ytimg.com/vi/NKqHXoYZvMg/hqdefault.jpg",1)</f>
        <v/>
      </c>
      <c r="F1906" s="1" t="s">
        <v>4</v>
      </c>
      <c r="G1906" s="2" t="s">
        <v>8316</v>
      </c>
    </row>
    <row r="1907">
      <c r="A1907" s="1" t="s">
        <v>8317</v>
      </c>
      <c r="B1907" s="1" t="s">
        <v>3362</v>
      </c>
      <c r="C1907" s="1" t="s">
        <v>8318</v>
      </c>
      <c r="D1907" s="2" t="s">
        <v>8319</v>
      </c>
      <c r="E1907" t="str">
        <f>IMAGE("https://i.ytimg.com/vi/zUSA0yIN1RA/maxresdefault.jpg",1)</f>
        <v/>
      </c>
      <c r="F1907" s="1" t="s">
        <v>4</v>
      </c>
      <c r="G1907" s="2" t="s">
        <v>8320</v>
      </c>
    </row>
    <row r="1908">
      <c r="A1908" s="1" t="s">
        <v>8321</v>
      </c>
      <c r="B1908" s="1" t="s">
        <v>8322</v>
      </c>
      <c r="C1908" s="1" t="s">
        <v>8323</v>
      </c>
      <c r="D1908" s="1" t="s">
        <v>8324</v>
      </c>
      <c r="E1908" t="str">
        <f t="shared" ref="E1908:E1911" si="228">IMAGE("http://ifttt.com/images/no_image_card.png",1)</f>
        <v/>
      </c>
      <c r="F1908" s="1" t="s">
        <v>4</v>
      </c>
      <c r="G1908" s="2" t="s">
        <v>8325</v>
      </c>
    </row>
    <row r="1909">
      <c r="A1909" s="1" t="s">
        <v>8326</v>
      </c>
      <c r="B1909" s="1" t="s">
        <v>8327</v>
      </c>
      <c r="C1909" s="1" t="s">
        <v>8328</v>
      </c>
      <c r="D1909" s="1" t="s">
        <v>8329</v>
      </c>
      <c r="E1909" t="str">
        <f t="shared" si="228"/>
        <v/>
      </c>
      <c r="F1909" s="1" t="s">
        <v>4</v>
      </c>
      <c r="G1909" s="2" t="s">
        <v>8330</v>
      </c>
    </row>
    <row r="1910">
      <c r="A1910" s="1" t="s">
        <v>8331</v>
      </c>
      <c r="B1910" s="1" t="s">
        <v>12</v>
      </c>
      <c r="C1910" s="1" t="s">
        <v>8332</v>
      </c>
      <c r="D1910" s="2" t="s">
        <v>8333</v>
      </c>
      <c r="E1910" t="str">
        <f t="shared" si="228"/>
        <v/>
      </c>
      <c r="F1910" s="1" t="s">
        <v>4</v>
      </c>
      <c r="G1910" s="2" t="s">
        <v>8334</v>
      </c>
    </row>
    <row r="1911">
      <c r="A1911" s="1" t="s">
        <v>8335</v>
      </c>
      <c r="B1911" s="1" t="s">
        <v>8336</v>
      </c>
      <c r="C1911" s="1" t="s">
        <v>8337</v>
      </c>
      <c r="D1911" s="1" t="s">
        <v>8338</v>
      </c>
      <c r="E1911" t="str">
        <f t="shared" si="228"/>
        <v/>
      </c>
      <c r="F1911" s="1" t="s">
        <v>4</v>
      </c>
      <c r="G1911" s="2" t="s">
        <v>8339</v>
      </c>
    </row>
    <row r="1912">
      <c r="A1912" s="1" t="s">
        <v>8340</v>
      </c>
      <c r="B1912" s="1" t="s">
        <v>4087</v>
      </c>
      <c r="C1912" s="1" t="s">
        <v>8341</v>
      </c>
      <c r="D1912" s="2" t="s">
        <v>8342</v>
      </c>
      <c r="E1912" t="str">
        <f>IMAGE("http://www.digitalcurrencycouncil.com/wp-content/uploads/Barry-Silbert.jpg",1)</f>
        <v/>
      </c>
      <c r="F1912" s="1" t="s">
        <v>4</v>
      </c>
      <c r="G1912" s="2" t="s">
        <v>8343</v>
      </c>
    </row>
    <row r="1913">
      <c r="A1913" s="1" t="s">
        <v>8344</v>
      </c>
      <c r="B1913" s="1" t="s">
        <v>125</v>
      </c>
      <c r="C1913" s="1" t="s">
        <v>8345</v>
      </c>
      <c r="D1913" s="2" t="s">
        <v>8346</v>
      </c>
      <c r="E1913" t="str">
        <f>IMAGE("http://blogs-images.forbes.com/valleyvoices/files/2015/03/NASDAQ-vs-SP-vs-Bitcoin-3.7.15-8.40pm-1940x833.jpg",1)</f>
        <v/>
      </c>
      <c r="F1913" s="1" t="s">
        <v>4</v>
      </c>
      <c r="G1913" s="2" t="s">
        <v>8347</v>
      </c>
    </row>
    <row r="1914">
      <c r="A1914" s="1" t="s">
        <v>8348</v>
      </c>
      <c r="B1914" s="1" t="s">
        <v>8148</v>
      </c>
      <c r="C1914" s="1" t="s">
        <v>8149</v>
      </c>
      <c r="D1914" s="2" t="s">
        <v>8150</v>
      </c>
      <c r="E1914" t="str">
        <f>IMAGE("http://www.lazytv.com/wp-content/uploads/2015/03/unnamed-1-300x225.png",1)</f>
        <v/>
      </c>
      <c r="F1914" s="1" t="s">
        <v>4</v>
      </c>
      <c r="G1914" s="2" t="s">
        <v>8349</v>
      </c>
    </row>
    <row r="1915">
      <c r="A1915" s="1" t="s">
        <v>8350</v>
      </c>
      <c r="B1915" s="1" t="s">
        <v>8351</v>
      </c>
      <c r="C1915" s="1" t="s">
        <v>8352</v>
      </c>
      <c r="D1915" s="1" t="s">
        <v>8353</v>
      </c>
      <c r="E1915" t="str">
        <f>IMAGE("http://ifttt.com/images/no_image_card.png",1)</f>
        <v/>
      </c>
      <c r="F1915" s="1" t="s">
        <v>4</v>
      </c>
      <c r="G1915" s="2" t="s">
        <v>8354</v>
      </c>
    </row>
    <row r="1916">
      <c r="A1916" s="1" t="s">
        <v>8355</v>
      </c>
      <c r="B1916" s="1" t="s">
        <v>432</v>
      </c>
      <c r="C1916" s="1" t="s">
        <v>8356</v>
      </c>
      <c r="D1916" s="2" t="s">
        <v>8357</v>
      </c>
      <c r="E1916" t="str">
        <f>IMAGE("https://bitcoinmagazine.com/wp-content/uploads/2015/03/Screen-Shot-2015-03-09-at-12.25.55-PM.png",1)</f>
        <v/>
      </c>
      <c r="F1916" s="1" t="s">
        <v>4</v>
      </c>
      <c r="G1916" s="2" t="s">
        <v>8358</v>
      </c>
    </row>
    <row r="1917">
      <c r="A1917" s="1" t="s">
        <v>8359</v>
      </c>
      <c r="B1917" s="1" t="s">
        <v>8360</v>
      </c>
      <c r="C1917" s="1" t="s">
        <v>8361</v>
      </c>
      <c r="D1917" s="1" t="s">
        <v>8362</v>
      </c>
      <c r="E1917" t="str">
        <f t="shared" ref="E1917:E1919" si="229">IMAGE("http://ifttt.com/images/no_image_card.png",1)</f>
        <v/>
      </c>
      <c r="F1917" s="1" t="s">
        <v>4</v>
      </c>
      <c r="G1917" s="2" t="s">
        <v>8363</v>
      </c>
    </row>
    <row r="1918">
      <c r="A1918" s="1" t="s">
        <v>8364</v>
      </c>
      <c r="B1918" s="1" t="s">
        <v>8365</v>
      </c>
      <c r="C1918" s="1" t="s">
        <v>8366</v>
      </c>
      <c r="D1918" s="1" t="s">
        <v>8367</v>
      </c>
      <c r="E1918" t="str">
        <f t="shared" si="229"/>
        <v/>
      </c>
      <c r="F1918" s="1" t="s">
        <v>4</v>
      </c>
      <c r="G1918" s="2" t="s">
        <v>8368</v>
      </c>
    </row>
    <row r="1919">
      <c r="A1919" s="1" t="s">
        <v>8369</v>
      </c>
      <c r="B1919" s="1" t="s">
        <v>1191</v>
      </c>
      <c r="C1919" s="1" t="s">
        <v>8370</v>
      </c>
      <c r="D1919" s="1" t="s">
        <v>63</v>
      </c>
      <c r="E1919" t="str">
        <f t="shared" si="229"/>
        <v/>
      </c>
      <c r="F1919" s="1" t="s">
        <v>4</v>
      </c>
      <c r="G1919" s="2" t="s">
        <v>8371</v>
      </c>
    </row>
    <row r="1920">
      <c r="A1920" s="1" t="s">
        <v>8372</v>
      </c>
      <c r="B1920" s="1" t="s">
        <v>8373</v>
      </c>
      <c r="C1920" s="1" t="s">
        <v>8374</v>
      </c>
      <c r="D1920" s="2" t="s">
        <v>8375</v>
      </c>
      <c r="E1920" t="str">
        <f>IMAGE("http://www.digitalcurrencycouncil.com/wp-content/uploads/DotChart.png",1)</f>
        <v/>
      </c>
      <c r="F1920" s="1" t="s">
        <v>4</v>
      </c>
      <c r="G1920" s="2" t="s">
        <v>8376</v>
      </c>
    </row>
    <row r="1921">
      <c r="A1921" s="1" t="s">
        <v>8372</v>
      </c>
      <c r="B1921" s="1" t="s">
        <v>8377</v>
      </c>
      <c r="C1921" s="1" t="s">
        <v>8378</v>
      </c>
      <c r="D1921" s="1" t="s">
        <v>63</v>
      </c>
      <c r="E1921" t="str">
        <f>IMAGE("http://ifttt.com/images/no_image_card.png",1)</f>
        <v/>
      </c>
      <c r="F1921" s="1" t="s">
        <v>4</v>
      </c>
      <c r="G1921" s="2" t="s">
        <v>8379</v>
      </c>
    </row>
    <row r="1922">
      <c r="A1922" s="1" t="s">
        <v>8380</v>
      </c>
      <c r="B1922" s="1" t="s">
        <v>8381</v>
      </c>
      <c r="C1922" s="1" t="s">
        <v>8382</v>
      </c>
      <c r="D1922" s="2" t="s">
        <v>8383</v>
      </c>
      <c r="E1922" t="str">
        <f>IMAGE("http://i.imgur.com/QBRVRXi.png",1)</f>
        <v/>
      </c>
      <c r="F1922" s="1" t="s">
        <v>4</v>
      </c>
      <c r="G1922" s="2" t="s">
        <v>8384</v>
      </c>
    </row>
    <row r="1923">
      <c r="A1923" s="1" t="s">
        <v>8385</v>
      </c>
      <c r="B1923" s="1" t="s">
        <v>8386</v>
      </c>
      <c r="C1923" s="1" t="s">
        <v>8387</v>
      </c>
      <c r="D1923" s="2" t="s">
        <v>8388</v>
      </c>
      <c r="E1923" t="str">
        <f t="shared" ref="E1923:E1924" si="230">IMAGE("http://ifttt.com/images/no_image_card.png",1)</f>
        <v/>
      </c>
      <c r="F1923" s="1" t="s">
        <v>4</v>
      </c>
      <c r="G1923" s="2" t="s">
        <v>8389</v>
      </c>
    </row>
    <row r="1924">
      <c r="A1924" s="1" t="s">
        <v>8390</v>
      </c>
      <c r="B1924" s="1" t="s">
        <v>8391</v>
      </c>
      <c r="C1924" s="1" t="s">
        <v>8392</v>
      </c>
      <c r="D1924" s="1" t="s">
        <v>8393</v>
      </c>
      <c r="E1924" t="str">
        <f t="shared" si="230"/>
        <v/>
      </c>
      <c r="F1924" s="1" t="s">
        <v>4</v>
      </c>
      <c r="G1924" s="2" t="s">
        <v>8394</v>
      </c>
    </row>
    <row r="1925">
      <c r="A1925" s="1" t="s">
        <v>8395</v>
      </c>
      <c r="B1925" s="1" t="s">
        <v>1191</v>
      </c>
      <c r="C1925" s="1" t="s">
        <v>8396</v>
      </c>
      <c r="D1925" s="2" t="s">
        <v>8397</v>
      </c>
      <c r="E1925" t="str">
        <f>IMAGE("http://www.cityam.com/sites/default/files/main/articles/halsey-minor-1024x640.jpg",1)</f>
        <v/>
      </c>
      <c r="F1925" s="1" t="s">
        <v>4</v>
      </c>
      <c r="G1925" s="2" t="s">
        <v>8398</v>
      </c>
    </row>
    <row r="1926">
      <c r="A1926" s="1" t="s">
        <v>8399</v>
      </c>
      <c r="B1926" s="1" t="s">
        <v>593</v>
      </c>
      <c r="C1926" s="1" t="s">
        <v>8400</v>
      </c>
      <c r="D1926" s="2" t="s">
        <v>8401</v>
      </c>
      <c r="E1926" t="str">
        <f>IMAGE("https://i.ytimg.com/vi/0OaXuEa4RS4/hqdefault.jpg",1)</f>
        <v/>
      </c>
      <c r="F1926" s="1" t="s">
        <v>4</v>
      </c>
      <c r="G1926" s="2" t="s">
        <v>8402</v>
      </c>
    </row>
    <row r="1927">
      <c r="A1927" s="1" t="s">
        <v>8403</v>
      </c>
      <c r="B1927" s="1" t="s">
        <v>8404</v>
      </c>
      <c r="C1927" s="1" t="s">
        <v>8405</v>
      </c>
      <c r="D1927" s="1" t="s">
        <v>8406</v>
      </c>
      <c r="E1927" t="str">
        <f t="shared" ref="E1927:E1928" si="231">IMAGE("http://ifttt.com/images/no_image_card.png",1)</f>
        <v/>
      </c>
      <c r="F1927" s="1" t="s">
        <v>4</v>
      </c>
      <c r="G1927" s="2" t="s">
        <v>8407</v>
      </c>
    </row>
    <row r="1928">
      <c r="A1928" s="1" t="s">
        <v>8335</v>
      </c>
      <c r="B1928" s="1" t="s">
        <v>8336</v>
      </c>
      <c r="C1928" s="1" t="s">
        <v>8337</v>
      </c>
      <c r="D1928" s="1" t="s">
        <v>8408</v>
      </c>
      <c r="E1928" t="str">
        <f t="shared" si="231"/>
        <v/>
      </c>
      <c r="F1928" s="1" t="s">
        <v>4</v>
      </c>
      <c r="G1928" s="2" t="s">
        <v>8339</v>
      </c>
    </row>
    <row r="1929">
      <c r="A1929" s="1" t="s">
        <v>8340</v>
      </c>
      <c r="B1929" s="1" t="s">
        <v>4087</v>
      </c>
      <c r="C1929" s="1" t="s">
        <v>8341</v>
      </c>
      <c r="D1929" s="2" t="s">
        <v>8342</v>
      </c>
      <c r="E1929" t="str">
        <f>IMAGE("http://www.digitalcurrencycouncil.com/wp-content/uploads/Barry-Silbert.jpg",1)</f>
        <v/>
      </c>
      <c r="F1929" s="1" t="s">
        <v>4</v>
      </c>
      <c r="G1929" s="2" t="s">
        <v>8343</v>
      </c>
    </row>
    <row r="1930">
      <c r="A1930" s="1" t="s">
        <v>8409</v>
      </c>
      <c r="B1930" s="1" t="s">
        <v>8410</v>
      </c>
      <c r="C1930" s="1" t="s">
        <v>8411</v>
      </c>
      <c r="D1930" s="2" t="s">
        <v>8412</v>
      </c>
      <c r="E1930" t="str">
        <f>IMAGE("http://d2etptx4qgzepa.cloudfront.net/wp-content/uploads/sites/961/2015/03/scaling_bitcoin1.png",1)</f>
        <v/>
      </c>
      <c r="F1930" s="1" t="s">
        <v>4</v>
      </c>
      <c r="G1930" s="2" t="s">
        <v>8413</v>
      </c>
    </row>
    <row r="1931">
      <c r="A1931" s="1" t="s">
        <v>8414</v>
      </c>
      <c r="B1931" s="1" t="s">
        <v>1243</v>
      </c>
      <c r="C1931" s="1" t="s">
        <v>8415</v>
      </c>
      <c r="D1931" s="2" t="s">
        <v>8416</v>
      </c>
      <c r="E1931" t="str">
        <f>IMAGE("http://i.creativecommons.org/l/by/3.0/88x31.png",1)</f>
        <v/>
      </c>
      <c r="F1931" s="1" t="s">
        <v>4</v>
      </c>
      <c r="G1931" s="2" t="s">
        <v>8417</v>
      </c>
    </row>
    <row r="1932">
      <c r="A1932" s="1" t="s">
        <v>8418</v>
      </c>
      <c r="B1932" s="1" t="s">
        <v>593</v>
      </c>
      <c r="C1932" s="1" t="s">
        <v>8419</v>
      </c>
      <c r="D1932" s="1" t="s">
        <v>8420</v>
      </c>
      <c r="E1932" t="str">
        <f>IMAGE("http://ifttt.com/images/no_image_card.png",1)</f>
        <v/>
      </c>
      <c r="F1932" s="1" t="s">
        <v>4</v>
      </c>
      <c r="G1932" s="2" t="s">
        <v>8421</v>
      </c>
    </row>
    <row r="1933">
      <c r="A1933" s="1" t="s">
        <v>8422</v>
      </c>
      <c r="B1933" s="1" t="s">
        <v>22</v>
      </c>
      <c r="C1933" s="1" t="s">
        <v>8423</v>
      </c>
      <c r="D1933" s="2" t="s">
        <v>8424</v>
      </c>
      <c r="E1933" t="str">
        <f>IMAGE("http://www.blackarrowsoftware.com/store/images/detailed/1/eWallet1.jpg",1)</f>
        <v/>
      </c>
      <c r="F1933" s="1" t="s">
        <v>4</v>
      </c>
      <c r="G1933" s="2" t="s">
        <v>8425</v>
      </c>
    </row>
    <row r="1934">
      <c r="A1934" s="1" t="s">
        <v>8426</v>
      </c>
      <c r="B1934" s="1" t="s">
        <v>475</v>
      </c>
      <c r="C1934" s="1" t="s">
        <v>8427</v>
      </c>
      <c r="D1934" s="1" t="s">
        <v>8428</v>
      </c>
      <c r="E1934" t="str">
        <f t="shared" ref="E1934:E1936" si="232">IMAGE("http://ifttt.com/images/no_image_card.png",1)</f>
        <v/>
      </c>
      <c r="F1934" s="1" t="s">
        <v>4</v>
      </c>
      <c r="G1934" s="2" t="s">
        <v>8429</v>
      </c>
    </row>
    <row r="1935">
      <c r="A1935" s="1" t="s">
        <v>8426</v>
      </c>
      <c r="B1935" s="1" t="s">
        <v>8430</v>
      </c>
      <c r="C1935" s="1" t="s">
        <v>8431</v>
      </c>
      <c r="D1935" s="1" t="s">
        <v>8432</v>
      </c>
      <c r="E1935" t="str">
        <f t="shared" si="232"/>
        <v/>
      </c>
      <c r="F1935" s="1" t="s">
        <v>4</v>
      </c>
      <c r="G1935" s="2" t="s">
        <v>8433</v>
      </c>
    </row>
    <row r="1936">
      <c r="A1936" s="1" t="s">
        <v>8434</v>
      </c>
      <c r="B1936" s="1" t="s">
        <v>8435</v>
      </c>
      <c r="C1936" s="1" t="s">
        <v>8436</v>
      </c>
      <c r="D1936" s="1" t="s">
        <v>8437</v>
      </c>
      <c r="E1936" t="str">
        <f t="shared" si="232"/>
        <v/>
      </c>
      <c r="F1936" s="1" t="s">
        <v>4</v>
      </c>
      <c r="G1936" s="2" t="s">
        <v>8438</v>
      </c>
    </row>
    <row r="1937">
      <c r="A1937" s="1" t="s">
        <v>8439</v>
      </c>
      <c r="B1937" s="1" t="s">
        <v>6376</v>
      </c>
      <c r="C1937" s="1" t="s">
        <v>8440</v>
      </c>
      <c r="D1937" s="2" t="s">
        <v>8441</v>
      </c>
      <c r="E1937" t="str">
        <f>IMAGE("https://bitcoinmagazine.com/wp-content/uploads/2015/03/thresholdsignatures.jpg",1)</f>
        <v/>
      </c>
      <c r="F1937" s="1" t="s">
        <v>4</v>
      </c>
      <c r="G1937" s="2" t="s">
        <v>8442</v>
      </c>
    </row>
    <row r="1938">
      <c r="A1938" s="1" t="s">
        <v>8443</v>
      </c>
      <c r="B1938" s="1" t="s">
        <v>8444</v>
      </c>
      <c r="C1938" s="1" t="s">
        <v>8445</v>
      </c>
      <c r="D1938" s="1" t="s">
        <v>8446</v>
      </c>
      <c r="E1938" t="str">
        <f t="shared" ref="E1938:E1941" si="233">IMAGE("http://ifttt.com/images/no_image_card.png",1)</f>
        <v/>
      </c>
      <c r="F1938" s="1" t="s">
        <v>4</v>
      </c>
      <c r="G1938" s="2" t="s">
        <v>8447</v>
      </c>
    </row>
    <row r="1939">
      <c r="A1939" s="1" t="s">
        <v>8448</v>
      </c>
      <c r="B1939" s="1" t="s">
        <v>8449</v>
      </c>
      <c r="C1939" s="1" t="s">
        <v>8450</v>
      </c>
      <c r="D1939" s="1" t="s">
        <v>8451</v>
      </c>
      <c r="E1939" t="str">
        <f t="shared" si="233"/>
        <v/>
      </c>
      <c r="F1939" s="1" t="s">
        <v>4</v>
      </c>
      <c r="G1939" s="2" t="s">
        <v>8452</v>
      </c>
    </row>
    <row r="1940">
      <c r="A1940" s="1" t="s">
        <v>8453</v>
      </c>
      <c r="B1940" s="1" t="s">
        <v>8454</v>
      </c>
      <c r="C1940" s="1" t="s">
        <v>8455</v>
      </c>
      <c r="D1940" s="1" t="s">
        <v>8456</v>
      </c>
      <c r="E1940" t="str">
        <f t="shared" si="233"/>
        <v/>
      </c>
      <c r="F1940" s="1" t="s">
        <v>4</v>
      </c>
      <c r="G1940" s="2" t="s">
        <v>8457</v>
      </c>
    </row>
    <row r="1941">
      <c r="A1941" s="1" t="s">
        <v>8458</v>
      </c>
      <c r="B1941" s="1" t="s">
        <v>8459</v>
      </c>
      <c r="C1941" s="1" t="s">
        <v>8460</v>
      </c>
      <c r="D1941" s="1" t="s">
        <v>8461</v>
      </c>
      <c r="E1941" t="str">
        <f t="shared" si="233"/>
        <v/>
      </c>
      <c r="F1941" s="1" t="s">
        <v>4</v>
      </c>
      <c r="G1941" s="2" t="s">
        <v>8462</v>
      </c>
    </row>
    <row r="1942">
      <c r="A1942" s="1" t="s">
        <v>8463</v>
      </c>
      <c r="B1942" s="1" t="s">
        <v>8464</v>
      </c>
      <c r="C1942" s="1" t="s">
        <v>8465</v>
      </c>
      <c r="D1942" s="2" t="s">
        <v>8466</v>
      </c>
      <c r="E1942" t="str">
        <f>IMAGE("https://blockchain.info/Resources/flags/no.png",1)</f>
        <v/>
      </c>
      <c r="F1942" s="1" t="s">
        <v>4</v>
      </c>
      <c r="G1942" s="2" t="s">
        <v>8467</v>
      </c>
    </row>
    <row r="1943">
      <c r="A1943" s="1" t="s">
        <v>8468</v>
      </c>
      <c r="B1943" s="1" t="s">
        <v>1206</v>
      </c>
      <c r="C1943" s="1" t="s">
        <v>8469</v>
      </c>
      <c r="D1943" s="2" t="s">
        <v>8470</v>
      </c>
      <c r="E1943" t="str">
        <f>IMAGE("http://ssl.gstatic.com/accounts/ui/logo_strip_2x.png",1)</f>
        <v/>
      </c>
      <c r="F1943" s="1" t="s">
        <v>4</v>
      </c>
      <c r="G1943" s="2" t="s">
        <v>8471</v>
      </c>
    </row>
    <row r="1944">
      <c r="A1944" s="1" t="s">
        <v>8472</v>
      </c>
      <c r="B1944" s="1" t="s">
        <v>8473</v>
      </c>
      <c r="C1944" s="1" t="s">
        <v>8474</v>
      </c>
      <c r="D1944" s="1" t="s">
        <v>8475</v>
      </c>
      <c r="E1944" t="str">
        <f>IMAGE("http://ifttt.com/images/no_image_card.png",1)</f>
        <v/>
      </c>
      <c r="F1944" s="1" t="s">
        <v>4</v>
      </c>
      <c r="G1944" s="2" t="s">
        <v>8476</v>
      </c>
    </row>
    <row r="1945">
      <c r="A1945" s="1" t="s">
        <v>8477</v>
      </c>
      <c r="B1945" s="1" t="s">
        <v>2231</v>
      </c>
      <c r="C1945" s="1" t="s">
        <v>8478</v>
      </c>
      <c r="D1945" s="2" t="s">
        <v>8479</v>
      </c>
      <c r="E1945" t="str">
        <f>IMAGE("http://images.forbes.com/media/assets/forbes_1200x1200.jpg",1)</f>
        <v/>
      </c>
      <c r="F1945" s="1" t="s">
        <v>4</v>
      </c>
      <c r="G1945" s="2" t="s">
        <v>8480</v>
      </c>
    </row>
    <row r="1946">
      <c r="A1946" s="1" t="s">
        <v>8481</v>
      </c>
      <c r="B1946" s="1" t="s">
        <v>593</v>
      </c>
      <c r="C1946" s="1" t="s">
        <v>8482</v>
      </c>
      <c r="D1946" s="1" t="s">
        <v>63</v>
      </c>
      <c r="E1946" t="str">
        <f t="shared" ref="E1946:E1949" si="234">IMAGE("http://ifttt.com/images/no_image_card.png",1)</f>
        <v/>
      </c>
      <c r="F1946" s="1" t="s">
        <v>4</v>
      </c>
      <c r="G1946" s="2" t="s">
        <v>8483</v>
      </c>
    </row>
    <row r="1947">
      <c r="A1947" s="1" t="s">
        <v>8484</v>
      </c>
      <c r="B1947" s="1" t="s">
        <v>8485</v>
      </c>
      <c r="C1947" s="1" t="s">
        <v>8486</v>
      </c>
      <c r="D1947" s="1" t="s">
        <v>8487</v>
      </c>
      <c r="E1947" t="str">
        <f t="shared" si="234"/>
        <v/>
      </c>
      <c r="F1947" s="1" t="s">
        <v>4</v>
      </c>
      <c r="G1947" s="2" t="s">
        <v>8488</v>
      </c>
    </row>
    <row r="1948">
      <c r="A1948" s="1" t="s">
        <v>8489</v>
      </c>
      <c r="B1948" s="1" t="s">
        <v>8490</v>
      </c>
      <c r="C1948" s="1" t="s">
        <v>8491</v>
      </c>
      <c r="D1948" s="1" t="s">
        <v>8492</v>
      </c>
      <c r="E1948" t="str">
        <f t="shared" si="234"/>
        <v/>
      </c>
      <c r="F1948" s="1" t="s">
        <v>4</v>
      </c>
      <c r="G1948" s="2" t="s">
        <v>8493</v>
      </c>
    </row>
    <row r="1949">
      <c r="A1949" s="1" t="s">
        <v>8489</v>
      </c>
      <c r="B1949" s="1" t="s">
        <v>5819</v>
      </c>
      <c r="C1949" s="1" t="s">
        <v>8494</v>
      </c>
      <c r="D1949" s="1" t="s">
        <v>8495</v>
      </c>
      <c r="E1949" t="str">
        <f t="shared" si="234"/>
        <v/>
      </c>
      <c r="F1949" s="1" t="s">
        <v>4</v>
      </c>
      <c r="G1949" s="2" t="s">
        <v>8496</v>
      </c>
    </row>
    <row r="1950">
      <c r="A1950" s="1" t="s">
        <v>8497</v>
      </c>
      <c r="B1950" s="1" t="s">
        <v>6376</v>
      </c>
      <c r="C1950" s="1" t="s">
        <v>8498</v>
      </c>
      <c r="D1950" s="2" t="s">
        <v>8499</v>
      </c>
      <c r="E1950" t="str">
        <f>IMAGE("https://bitcoinmagazine.com/wp-content/uploads/2015/03/turningthecorner.jpg",1)</f>
        <v/>
      </c>
      <c r="F1950" s="1" t="s">
        <v>4</v>
      </c>
      <c r="G1950" s="2" t="s">
        <v>8500</v>
      </c>
    </row>
    <row r="1951">
      <c r="A1951" s="1" t="s">
        <v>8501</v>
      </c>
      <c r="B1951" s="1" t="s">
        <v>12</v>
      </c>
      <c r="C1951" s="1" t="s">
        <v>8502</v>
      </c>
      <c r="D1951" s="2" t="s">
        <v>8503</v>
      </c>
      <c r="E1951" t="str">
        <f>IMAGE("https://i.ytimg.com/vi/9jaX9PlrP4U/hqdefault.jpg",1)</f>
        <v/>
      </c>
      <c r="F1951" s="1" t="s">
        <v>4</v>
      </c>
      <c r="G1951" s="2" t="s">
        <v>8504</v>
      </c>
    </row>
    <row r="1952">
      <c r="A1952" s="1" t="s">
        <v>8505</v>
      </c>
      <c r="B1952" s="1" t="s">
        <v>1888</v>
      </c>
      <c r="C1952" s="1" t="s">
        <v>8506</v>
      </c>
      <c r="D1952" s="1" t="s">
        <v>63</v>
      </c>
      <c r="E1952" t="str">
        <f t="shared" ref="E1952:E1954" si="235">IMAGE("http://ifttt.com/images/no_image_card.png",1)</f>
        <v/>
      </c>
      <c r="F1952" s="1" t="s">
        <v>4</v>
      </c>
      <c r="G1952" s="2" t="s">
        <v>8507</v>
      </c>
    </row>
    <row r="1953">
      <c r="A1953" s="1" t="s">
        <v>8508</v>
      </c>
      <c r="B1953" s="1" t="s">
        <v>3170</v>
      </c>
      <c r="C1953" s="1" t="s">
        <v>8509</v>
      </c>
      <c r="D1953" s="2" t="s">
        <v>8510</v>
      </c>
      <c r="E1953" t="str">
        <f t="shared" si="235"/>
        <v/>
      </c>
      <c r="F1953" s="1" t="s">
        <v>4</v>
      </c>
      <c r="G1953" s="2" t="s">
        <v>8511</v>
      </c>
    </row>
    <row r="1954">
      <c r="A1954" s="1" t="s">
        <v>8512</v>
      </c>
      <c r="B1954" s="1" t="s">
        <v>7219</v>
      </c>
      <c r="C1954" s="1" t="s">
        <v>8513</v>
      </c>
      <c r="D1954" s="2" t="s">
        <v>8514</v>
      </c>
      <c r="E1954" t="str">
        <f t="shared" si="235"/>
        <v/>
      </c>
      <c r="F1954" s="1" t="s">
        <v>4</v>
      </c>
      <c r="G1954" s="2" t="s">
        <v>8515</v>
      </c>
    </row>
    <row r="1955">
      <c r="A1955" s="1" t="s">
        <v>8512</v>
      </c>
      <c r="B1955" s="1" t="s">
        <v>850</v>
      </c>
      <c r="C1955" s="1" t="s">
        <v>8516</v>
      </c>
      <c r="D1955" s="2" t="s">
        <v>8517</v>
      </c>
      <c r="E1955" t="str">
        <f>IMAGE("http://bit-post.com/wp-content/uploads/2015/03/BitcoinAverage.png",1)</f>
        <v/>
      </c>
      <c r="F1955" s="1" t="s">
        <v>4</v>
      </c>
      <c r="G1955" s="2" t="s">
        <v>8518</v>
      </c>
    </row>
    <row r="1956">
      <c r="A1956" s="1" t="s">
        <v>8519</v>
      </c>
      <c r="B1956" s="1" t="s">
        <v>7219</v>
      </c>
      <c r="C1956" s="1" t="s">
        <v>8520</v>
      </c>
      <c r="D1956" s="2" t="s">
        <v>8521</v>
      </c>
      <c r="E1956" t="str">
        <f t="shared" ref="E1956:E1958" si="236">IMAGE("http://ifttt.com/images/no_image_card.png",1)</f>
        <v/>
      </c>
      <c r="F1956" s="1" t="s">
        <v>4</v>
      </c>
      <c r="G1956" s="2" t="s">
        <v>8522</v>
      </c>
    </row>
    <row r="1957">
      <c r="A1957" s="1" t="s">
        <v>8523</v>
      </c>
      <c r="B1957" s="1" t="s">
        <v>8524</v>
      </c>
      <c r="C1957" s="1" t="s">
        <v>8525</v>
      </c>
      <c r="D1957" s="1" t="s">
        <v>8526</v>
      </c>
      <c r="E1957" t="str">
        <f t="shared" si="236"/>
        <v/>
      </c>
      <c r="F1957" s="1" t="s">
        <v>4</v>
      </c>
      <c r="G1957" s="2" t="s">
        <v>8527</v>
      </c>
    </row>
    <row r="1958">
      <c r="A1958" s="1" t="s">
        <v>8528</v>
      </c>
      <c r="B1958" s="1" t="s">
        <v>6015</v>
      </c>
      <c r="C1958" s="1" t="s">
        <v>8529</v>
      </c>
      <c r="D1958" s="1" t="s">
        <v>8530</v>
      </c>
      <c r="E1958" t="str">
        <f t="shared" si="236"/>
        <v/>
      </c>
      <c r="F1958" s="1" t="s">
        <v>4</v>
      </c>
      <c r="G1958" s="2" t="s">
        <v>8531</v>
      </c>
    </row>
    <row r="1959">
      <c r="A1959" s="1" t="s">
        <v>8532</v>
      </c>
      <c r="B1959" s="1" t="s">
        <v>2851</v>
      </c>
      <c r="C1959" s="1" t="s">
        <v>8533</v>
      </c>
      <c r="D1959" s="2" t="s">
        <v>8534</v>
      </c>
      <c r="E1959" t="str">
        <f>IMAGE("http://bitcoinconference.co.za/images/sponsors/diamond/bankymoon.jpg",1)</f>
        <v/>
      </c>
      <c r="F1959" s="1" t="s">
        <v>4</v>
      </c>
      <c r="G1959" s="2" t="s">
        <v>8535</v>
      </c>
    </row>
    <row r="1960">
      <c r="A1960" s="1" t="s">
        <v>8536</v>
      </c>
      <c r="B1960" s="1" t="s">
        <v>8537</v>
      </c>
      <c r="C1960" s="1" t="s">
        <v>8538</v>
      </c>
      <c r="D1960" s="1" t="s">
        <v>8539</v>
      </c>
      <c r="E1960" t="str">
        <f>IMAGE("http://ifttt.com/images/no_image_card.png",1)</f>
        <v/>
      </c>
      <c r="F1960" s="1" t="s">
        <v>4</v>
      </c>
      <c r="G1960" s="2" t="s">
        <v>8540</v>
      </c>
    </row>
    <row r="1961">
      <c r="A1961" s="1" t="s">
        <v>8541</v>
      </c>
      <c r="B1961" s="1" t="s">
        <v>8542</v>
      </c>
      <c r="C1961" s="1" t="s">
        <v>8543</v>
      </c>
      <c r="D1961" s="2" t="s">
        <v>8544</v>
      </c>
      <c r="E1961" t="str">
        <f>IMAGE("http://media.coindesk.com/2015/03/shutterstock_195877946.jpg",1)</f>
        <v/>
      </c>
      <c r="F1961" s="1" t="s">
        <v>4</v>
      </c>
      <c r="G1961" s="2" t="s">
        <v>8545</v>
      </c>
    </row>
    <row r="1962">
      <c r="A1962" s="1" t="s">
        <v>8546</v>
      </c>
      <c r="B1962" s="1" t="s">
        <v>2216</v>
      </c>
      <c r="C1962" s="1" t="s">
        <v>8547</v>
      </c>
      <c r="D1962" s="2" t="s">
        <v>8548</v>
      </c>
      <c r="E1962" t="str">
        <f>IMAGE("http://thecoinfront.com/wp-content/uploads/2015/03/Bitnation.jpg",1)</f>
        <v/>
      </c>
      <c r="F1962" s="1" t="s">
        <v>4</v>
      </c>
      <c r="G1962" s="2" t="s">
        <v>8549</v>
      </c>
    </row>
    <row r="1963">
      <c r="A1963" s="1" t="s">
        <v>8550</v>
      </c>
      <c r="B1963" s="1" t="s">
        <v>6855</v>
      </c>
      <c r="C1963" s="1" t="s">
        <v>8551</v>
      </c>
      <c r="D1963" s="1" t="s">
        <v>8552</v>
      </c>
      <c r="E1963" t="str">
        <f>IMAGE("http://ifttt.com/images/no_image_card.png",1)</f>
        <v/>
      </c>
      <c r="F1963" s="1" t="s">
        <v>4</v>
      </c>
      <c r="G1963" s="2" t="s">
        <v>8553</v>
      </c>
    </row>
    <row r="1964">
      <c r="A1964" s="1" t="s">
        <v>8554</v>
      </c>
      <c r="B1964" s="1" t="s">
        <v>8555</v>
      </c>
      <c r="C1964" s="1" t="s">
        <v>8556</v>
      </c>
      <c r="D1964" s="2" t="s">
        <v>8557</v>
      </c>
      <c r="E1964" t="str">
        <f>IMAGE("http://www.michalcander.pl/wp-content/uploads/2014/12/Na-polanie-II-33x45-cm-2000-495x400.jpg",1)</f>
        <v/>
      </c>
      <c r="F1964" s="1" t="s">
        <v>4</v>
      </c>
      <c r="G1964" s="2" t="s">
        <v>8558</v>
      </c>
    </row>
    <row r="1965">
      <c r="A1965" s="1" t="s">
        <v>8559</v>
      </c>
      <c r="B1965" s="1" t="s">
        <v>2216</v>
      </c>
      <c r="C1965" s="1" t="s">
        <v>8560</v>
      </c>
      <c r="D1965" s="1" t="s">
        <v>8561</v>
      </c>
      <c r="E1965" t="str">
        <f>IMAGE("http://ifttt.com/images/no_image_card.png",1)</f>
        <v/>
      </c>
      <c r="F1965" s="1" t="s">
        <v>4</v>
      </c>
      <c r="G1965" s="2" t="s">
        <v>8562</v>
      </c>
    </row>
    <row r="1966">
      <c r="A1966" s="1" t="s">
        <v>8563</v>
      </c>
      <c r="B1966" s="1" t="s">
        <v>1164</v>
      </c>
      <c r="C1966" s="1" t="s">
        <v>8564</v>
      </c>
      <c r="D1966" s="2" t="s">
        <v>8565</v>
      </c>
      <c r="E1966" t="str">
        <f>IMAGE("https://cdn.evbuc.com/eventlogos/12632461/pythonlogo.jpg",1)</f>
        <v/>
      </c>
      <c r="F1966" s="1" t="s">
        <v>4</v>
      </c>
      <c r="G1966" s="2" t="s">
        <v>8566</v>
      </c>
    </row>
    <row r="1967">
      <c r="A1967" s="1" t="s">
        <v>8567</v>
      </c>
      <c r="B1967" s="1" t="s">
        <v>8568</v>
      </c>
      <c r="C1967" s="1" t="s">
        <v>8569</v>
      </c>
      <c r="D1967" s="2" t="s">
        <v>8570</v>
      </c>
      <c r="E1967" t="str">
        <f>IMAGE("https://i.ytimg.com/vi/YAi2ia94SNQ/maxresdefault.jpg",1)</f>
        <v/>
      </c>
      <c r="F1967" s="1" t="s">
        <v>4</v>
      </c>
      <c r="G1967" s="2" t="s">
        <v>8571</v>
      </c>
    </row>
    <row r="1968">
      <c r="A1968" s="1" t="s">
        <v>8572</v>
      </c>
      <c r="B1968" s="1" t="s">
        <v>6667</v>
      </c>
      <c r="C1968" s="1" t="s">
        <v>8573</v>
      </c>
      <c r="D1968" s="2" t="s">
        <v>8574</v>
      </c>
      <c r="E1968" t="str">
        <f>IMAGE("http://media.imgjar.com/img/gal_logo.png",1)</f>
        <v/>
      </c>
      <c r="F1968" s="1" t="s">
        <v>4</v>
      </c>
      <c r="G1968" s="2" t="s">
        <v>8575</v>
      </c>
    </row>
    <row r="1969">
      <c r="A1969" s="1" t="s">
        <v>8576</v>
      </c>
      <c r="B1969" s="1" t="s">
        <v>653</v>
      </c>
      <c r="C1969" s="1" t="s">
        <v>8577</v>
      </c>
      <c r="D1969" s="2" t="s">
        <v>8578</v>
      </c>
      <c r="E1969" t="str">
        <f>IMAGE("http://www.btcfeed.net/wp-content/uploads/2015/03/shutterstock_246923287.jpg",1)</f>
        <v/>
      </c>
      <c r="F1969" s="1" t="s">
        <v>4</v>
      </c>
      <c r="G1969" s="2" t="s">
        <v>8579</v>
      </c>
    </row>
    <row r="1970">
      <c r="A1970" s="1" t="s">
        <v>8580</v>
      </c>
      <c r="B1970" s="1" t="s">
        <v>6909</v>
      </c>
      <c r="C1970" s="1" t="s">
        <v>8581</v>
      </c>
      <c r="D1970" s="1" t="s">
        <v>8582</v>
      </c>
      <c r="E1970" t="str">
        <f t="shared" ref="E1970:E1971" si="237">IMAGE("http://ifttt.com/images/no_image_card.png",1)</f>
        <v/>
      </c>
      <c r="F1970" s="1" t="s">
        <v>4</v>
      </c>
      <c r="G1970" s="2" t="s">
        <v>8583</v>
      </c>
    </row>
    <row r="1971">
      <c r="A1971" s="1" t="s">
        <v>8584</v>
      </c>
      <c r="B1971" s="1" t="s">
        <v>8585</v>
      </c>
      <c r="C1971" s="1" t="s">
        <v>8586</v>
      </c>
      <c r="D1971" s="1" t="s">
        <v>8587</v>
      </c>
      <c r="E1971" t="str">
        <f t="shared" si="237"/>
        <v/>
      </c>
      <c r="F1971" s="1" t="s">
        <v>4</v>
      </c>
      <c r="G1971" s="2" t="s">
        <v>8588</v>
      </c>
    </row>
    <row r="1972">
      <c r="A1972" s="1" t="s">
        <v>8589</v>
      </c>
      <c r="B1972" s="1" t="s">
        <v>3170</v>
      </c>
      <c r="C1972" s="1" t="s">
        <v>8590</v>
      </c>
      <c r="D1972" s="2" t="s">
        <v>8591</v>
      </c>
      <c r="E1972" t="str">
        <f>IMAGE("//cdn3.pcadvisor.co.uk/graphics/pcadvisor_mid_sq.jpg",1)</f>
        <v/>
      </c>
      <c r="F1972" s="1" t="s">
        <v>4</v>
      </c>
      <c r="G1972" s="2" t="s">
        <v>8592</v>
      </c>
    </row>
    <row r="1973">
      <c r="A1973" s="1" t="s">
        <v>8593</v>
      </c>
      <c r="B1973" s="1" t="s">
        <v>6667</v>
      </c>
      <c r="C1973" s="1" t="s">
        <v>8573</v>
      </c>
      <c r="D1973" s="2" t="s">
        <v>8594</v>
      </c>
      <c r="E1973" t="str">
        <f>IMAGE("http://i.imgur.com/37qABGA.jpg?1",1)</f>
        <v/>
      </c>
      <c r="F1973" s="1" t="s">
        <v>4</v>
      </c>
      <c r="G1973" s="2" t="s">
        <v>8595</v>
      </c>
    </row>
    <row r="1974">
      <c r="A1974" s="1" t="s">
        <v>8596</v>
      </c>
      <c r="B1974" s="1" t="s">
        <v>8597</v>
      </c>
      <c r="C1974" s="1" t="s">
        <v>8598</v>
      </c>
      <c r="D1974" s="1" t="s">
        <v>8599</v>
      </c>
      <c r="E1974" t="str">
        <f t="shared" ref="E1974:E1978" si="238">IMAGE("http://ifttt.com/images/no_image_card.png",1)</f>
        <v/>
      </c>
      <c r="F1974" s="1" t="s">
        <v>4</v>
      </c>
      <c r="G1974" s="2" t="s">
        <v>8600</v>
      </c>
    </row>
    <row r="1975">
      <c r="A1975" s="1" t="s">
        <v>8601</v>
      </c>
      <c r="B1975" s="1" t="s">
        <v>1118</v>
      </c>
      <c r="C1975" s="1" t="s">
        <v>8602</v>
      </c>
      <c r="D1975" s="1" t="s">
        <v>8603</v>
      </c>
      <c r="E1975" t="str">
        <f t="shared" si="238"/>
        <v/>
      </c>
      <c r="F1975" s="1" t="s">
        <v>4</v>
      </c>
      <c r="G1975" s="2" t="s">
        <v>8604</v>
      </c>
    </row>
    <row r="1976">
      <c r="A1976" s="1" t="s">
        <v>8605</v>
      </c>
      <c r="B1976" s="1" t="s">
        <v>8021</v>
      </c>
      <c r="C1976" s="1" t="s">
        <v>8606</v>
      </c>
      <c r="D1976" s="1" t="s">
        <v>63</v>
      </c>
      <c r="E1976" t="str">
        <f t="shared" si="238"/>
        <v/>
      </c>
      <c r="F1976" s="1" t="s">
        <v>4</v>
      </c>
      <c r="G1976" s="2" t="s">
        <v>8607</v>
      </c>
    </row>
    <row r="1977">
      <c r="A1977" s="1" t="s">
        <v>8608</v>
      </c>
      <c r="B1977" s="1" t="s">
        <v>8609</v>
      </c>
      <c r="C1977" s="1" t="s">
        <v>8610</v>
      </c>
      <c r="D1977" s="2" t="s">
        <v>8611</v>
      </c>
      <c r="E1977" t="str">
        <f t="shared" si="238"/>
        <v/>
      </c>
      <c r="F1977" s="1" t="s">
        <v>4</v>
      </c>
      <c r="G1977" s="2" t="s">
        <v>8612</v>
      </c>
    </row>
    <row r="1978">
      <c r="A1978" s="1" t="s">
        <v>8613</v>
      </c>
      <c r="B1978" s="1" t="s">
        <v>8614</v>
      </c>
      <c r="C1978" s="1" t="s">
        <v>8615</v>
      </c>
      <c r="D1978" s="1" t="s">
        <v>8616</v>
      </c>
      <c r="E1978" t="str">
        <f t="shared" si="238"/>
        <v/>
      </c>
      <c r="F1978" s="1" t="s">
        <v>4</v>
      </c>
      <c r="G1978" s="2" t="s">
        <v>8617</v>
      </c>
    </row>
    <row r="1979">
      <c r="A1979" s="1" t="s">
        <v>8618</v>
      </c>
      <c r="B1979" s="1" t="s">
        <v>8619</v>
      </c>
      <c r="C1979" s="1" t="s">
        <v>8620</v>
      </c>
      <c r="D1979" s="2" t="s">
        <v>8621</v>
      </c>
      <c r="E1979" t="str">
        <f>IMAGE("http://www.miningpool.co.uk/wp-content/uploads/2015/03/Hashnestbanner2.png",1)</f>
        <v/>
      </c>
      <c r="F1979" s="1" t="s">
        <v>4</v>
      </c>
      <c r="G1979" s="2" t="s">
        <v>8622</v>
      </c>
    </row>
    <row r="1980">
      <c r="A1980" s="1" t="s">
        <v>8623</v>
      </c>
      <c r="B1980" s="1" t="s">
        <v>727</v>
      </c>
      <c r="C1980" s="1" t="s">
        <v>8624</v>
      </c>
      <c r="D1980" s="2" t="s">
        <v>8625</v>
      </c>
      <c r="E1980" t="str">
        <f>IMAGE("http://i.imgur.com/RsRBHN6.png",1)</f>
        <v/>
      </c>
      <c r="F1980" s="1" t="s">
        <v>4</v>
      </c>
      <c r="G1980" s="2" t="s">
        <v>8626</v>
      </c>
    </row>
    <row r="1981">
      <c r="A1981" s="1" t="s">
        <v>8627</v>
      </c>
      <c r="B1981" s="1" t="s">
        <v>593</v>
      </c>
      <c r="C1981" s="1" t="s">
        <v>8628</v>
      </c>
      <c r="D1981" s="1" t="s">
        <v>8629</v>
      </c>
      <c r="E1981" t="str">
        <f>IMAGE("http://ifttt.com/images/no_image_card.png",1)</f>
        <v/>
      </c>
      <c r="F1981" s="1" t="s">
        <v>4</v>
      </c>
      <c r="G1981" s="2" t="s">
        <v>8630</v>
      </c>
    </row>
    <row r="1982">
      <c r="A1982" s="1" t="s">
        <v>8631</v>
      </c>
      <c r="B1982" s="1" t="s">
        <v>8609</v>
      </c>
      <c r="C1982" s="1" t="s">
        <v>8632</v>
      </c>
      <c r="D1982" s="2" t="s">
        <v>8633</v>
      </c>
      <c r="E1982" t="str">
        <f>IMAGE("https://i.ytimg.com/vi/AphNZNeUiks/hqdefault.jpg",1)</f>
        <v/>
      </c>
      <c r="F1982" s="1" t="s">
        <v>4</v>
      </c>
      <c r="G1982" s="2" t="s">
        <v>8634</v>
      </c>
    </row>
    <row r="1983">
      <c r="A1983" s="1" t="s">
        <v>8623</v>
      </c>
      <c r="B1983" s="1" t="s">
        <v>727</v>
      </c>
      <c r="C1983" s="1" t="s">
        <v>8624</v>
      </c>
      <c r="D1983" s="2" t="s">
        <v>8625</v>
      </c>
      <c r="E1983" t="str">
        <f>IMAGE("http://i.imgur.com/RsRBHN6.png",1)</f>
        <v/>
      </c>
      <c r="F1983" s="1" t="s">
        <v>4</v>
      </c>
      <c r="G1983" s="2" t="s">
        <v>8626</v>
      </c>
    </row>
    <row r="1984">
      <c r="A1984" s="1" t="s">
        <v>8635</v>
      </c>
      <c r="B1984" s="1" t="s">
        <v>8636</v>
      </c>
      <c r="C1984" s="1" t="s">
        <v>8637</v>
      </c>
      <c r="D1984" s="2" t="s">
        <v>8638</v>
      </c>
      <c r="E1984" t="str">
        <f>IMAGE("https://cryptocointalk.com/public/style_images/ipsthemes_agile/meta_image.png",1)</f>
        <v/>
      </c>
      <c r="F1984" s="1" t="s">
        <v>4</v>
      </c>
      <c r="G1984" s="2" t="s">
        <v>8639</v>
      </c>
    </row>
    <row r="1985">
      <c r="A1985" s="1" t="s">
        <v>8640</v>
      </c>
      <c r="B1985" s="1" t="s">
        <v>8641</v>
      </c>
      <c r="C1985" s="1" t="s">
        <v>8642</v>
      </c>
      <c r="D1985" s="2" t="s">
        <v>8643</v>
      </c>
      <c r="E1985" t="str">
        <f>IMAGE("https://blockchain.info/Resources/flags/no.png",1)</f>
        <v/>
      </c>
      <c r="F1985" s="1" t="s">
        <v>4</v>
      </c>
      <c r="G1985" s="2" t="s">
        <v>8644</v>
      </c>
    </row>
    <row r="1986">
      <c r="A1986" s="1" t="s">
        <v>8645</v>
      </c>
      <c r="B1986" s="1" t="s">
        <v>2226</v>
      </c>
      <c r="C1986" s="1" t="s">
        <v>8646</v>
      </c>
      <c r="D1986" s="2" t="s">
        <v>8647</v>
      </c>
      <c r="E1986" t="str">
        <f>IMAGE("https://i.ytimg.com/vi/96ULlHhia_Q/maxresdefault.jpg",1)</f>
        <v/>
      </c>
      <c r="F1986" s="1" t="s">
        <v>4</v>
      </c>
      <c r="G1986" s="2" t="s">
        <v>8648</v>
      </c>
    </row>
    <row r="1987">
      <c r="A1987" s="1" t="s">
        <v>8649</v>
      </c>
      <c r="B1987" s="1" t="s">
        <v>8650</v>
      </c>
      <c r="C1987" s="1" t="s">
        <v>8651</v>
      </c>
      <c r="D1987" s="2" t="s">
        <v>8652</v>
      </c>
      <c r="E1987" t="str">
        <f>IMAGE("https://i1.sndcdn.com/artworks-000109463136-3k6sw4-t500x500.jpg",1)</f>
        <v/>
      </c>
      <c r="F1987" s="1" t="s">
        <v>4</v>
      </c>
      <c r="G1987" s="2" t="s">
        <v>8653</v>
      </c>
    </row>
    <row r="1988">
      <c r="A1988" s="1" t="s">
        <v>8654</v>
      </c>
      <c r="B1988" s="1" t="s">
        <v>8655</v>
      </c>
      <c r="C1988" s="1" t="s">
        <v>8656</v>
      </c>
      <c r="D1988" s="1" t="s">
        <v>8657</v>
      </c>
      <c r="E1988" t="str">
        <f t="shared" ref="E1988:E1989" si="239">IMAGE("http://ifttt.com/images/no_image_card.png",1)</f>
        <v/>
      </c>
      <c r="F1988" s="1" t="s">
        <v>4</v>
      </c>
      <c r="G1988" s="2" t="s">
        <v>8658</v>
      </c>
    </row>
    <row r="1989">
      <c r="A1989" s="1" t="s">
        <v>8659</v>
      </c>
      <c r="B1989" s="1" t="s">
        <v>5610</v>
      </c>
      <c r="C1989" s="1" t="s">
        <v>8660</v>
      </c>
      <c r="D1989" s="1" t="s">
        <v>8661</v>
      </c>
      <c r="E1989" t="str">
        <f t="shared" si="239"/>
        <v/>
      </c>
      <c r="F1989" s="1" t="s">
        <v>4</v>
      </c>
      <c r="G1989" s="2" t="s">
        <v>8662</v>
      </c>
    </row>
    <row r="1990">
      <c r="A1990" s="1" t="s">
        <v>8663</v>
      </c>
      <c r="B1990" s="1" t="s">
        <v>2231</v>
      </c>
      <c r="C1990" s="1" t="s">
        <v>8664</v>
      </c>
      <c r="D1990" s="2" t="s">
        <v>8665</v>
      </c>
      <c r="E1990" t="str">
        <f>IMAGE("http://ww2.kqed.org/news/wp-content/uploads/sites/10/2015/03/homepricemap.png",1)</f>
        <v/>
      </c>
      <c r="F1990" s="1" t="s">
        <v>4</v>
      </c>
      <c r="G1990" s="2" t="s">
        <v>8666</v>
      </c>
    </row>
    <row r="1991">
      <c r="A1991" s="1" t="s">
        <v>8667</v>
      </c>
      <c r="B1991" s="1" t="s">
        <v>8668</v>
      </c>
      <c r="C1991" s="1" t="s">
        <v>8669</v>
      </c>
      <c r="D1991" s="1" t="s">
        <v>8670</v>
      </c>
      <c r="E1991" t="str">
        <f>IMAGE("http://ifttt.com/images/no_image_card.png",1)</f>
        <v/>
      </c>
      <c r="F1991" s="1" t="s">
        <v>4</v>
      </c>
      <c r="G1991" s="2" t="s">
        <v>8671</v>
      </c>
    </row>
    <row r="1992">
      <c r="A1992" s="1" t="s">
        <v>8672</v>
      </c>
      <c r="B1992" s="1" t="s">
        <v>8673</v>
      </c>
      <c r="C1992" s="1" t="s">
        <v>8674</v>
      </c>
      <c r="D1992" s="2" t="s">
        <v>8675</v>
      </c>
      <c r="E1992" t="str">
        <f>IMAGE("http://i.imgur.com/uxpU8HR.png",1)</f>
        <v/>
      </c>
      <c r="F1992" s="1" t="s">
        <v>4</v>
      </c>
      <c r="G1992" s="2" t="s">
        <v>8676</v>
      </c>
    </row>
    <row r="1993">
      <c r="A1993" s="1" t="s">
        <v>8677</v>
      </c>
      <c r="B1993" s="1" t="s">
        <v>8678</v>
      </c>
      <c r="C1993" s="1" t="s">
        <v>8679</v>
      </c>
      <c r="D1993" s="2" t="s">
        <v>8150</v>
      </c>
      <c r="E1993" t="str">
        <f>IMAGE("http://www.lazytv.com/wp-content/uploads/2015/03/unnamed-1-300x225.png",1)</f>
        <v/>
      </c>
      <c r="F1993" s="1" t="s">
        <v>4</v>
      </c>
      <c r="G1993" s="2" t="s">
        <v>8680</v>
      </c>
    </row>
    <row r="1994">
      <c r="A1994" s="1" t="s">
        <v>8681</v>
      </c>
      <c r="B1994" s="1" t="s">
        <v>8682</v>
      </c>
      <c r="C1994" s="1" t="s">
        <v>8683</v>
      </c>
      <c r="D1994" s="1" t="s">
        <v>8684</v>
      </c>
      <c r="E1994" t="str">
        <f t="shared" ref="E1994:E1995" si="240">IMAGE("http://ifttt.com/images/no_image_card.png",1)</f>
        <v/>
      </c>
      <c r="F1994" s="1" t="s">
        <v>4</v>
      </c>
      <c r="G1994" s="2" t="s">
        <v>8685</v>
      </c>
    </row>
    <row r="1995">
      <c r="A1995" s="1" t="s">
        <v>8686</v>
      </c>
      <c r="B1995" s="1" t="s">
        <v>8687</v>
      </c>
      <c r="C1995" s="1" t="s">
        <v>8688</v>
      </c>
      <c r="D1995" s="1" t="s">
        <v>8689</v>
      </c>
      <c r="E1995" t="str">
        <f t="shared" si="240"/>
        <v/>
      </c>
      <c r="F1995" s="1" t="s">
        <v>4</v>
      </c>
      <c r="G1995" s="2" t="s">
        <v>8690</v>
      </c>
    </row>
    <row r="1996">
      <c r="A1996" s="1" t="s">
        <v>8691</v>
      </c>
      <c r="B1996" s="1" t="s">
        <v>8692</v>
      </c>
      <c r="C1996" s="1" t="s">
        <v>8693</v>
      </c>
      <c r="D1996" s="2" t="s">
        <v>8694</v>
      </c>
      <c r="E1996" t="str">
        <f>IMAGE("http://i.imgur.com/S8Yp4tp.png?fb",1)</f>
        <v/>
      </c>
      <c r="F1996" s="1" t="s">
        <v>4</v>
      </c>
      <c r="G1996" s="2" t="s">
        <v>8695</v>
      </c>
    </row>
    <row r="1997">
      <c r="A1997" s="1" t="s">
        <v>8696</v>
      </c>
      <c r="B1997" s="1" t="s">
        <v>8697</v>
      </c>
      <c r="C1997" s="1" t="s">
        <v>8698</v>
      </c>
      <c r="D1997" s="1" t="s">
        <v>8699</v>
      </c>
      <c r="E1997" t="str">
        <f>IMAGE("http://ifttt.com/images/no_image_card.png",1)</f>
        <v/>
      </c>
      <c r="F1997" s="1" t="s">
        <v>4</v>
      </c>
      <c r="G1997" s="2" t="s">
        <v>8700</v>
      </c>
    </row>
    <row r="1998">
      <c r="A1998" s="1" t="s">
        <v>8701</v>
      </c>
      <c r="B1998" s="1" t="s">
        <v>8702</v>
      </c>
      <c r="C1998" s="1" t="s">
        <v>8703</v>
      </c>
      <c r="D1998" s="2" t="s">
        <v>8704</v>
      </c>
      <c r="E1998" t="str">
        <f>IMAGE("http://i.imgur.com/A1iGvXI.jpg",1)</f>
        <v/>
      </c>
      <c r="F1998" s="1" t="s">
        <v>4</v>
      </c>
      <c r="G1998" s="2" t="s">
        <v>8705</v>
      </c>
    </row>
    <row r="1999">
      <c r="A1999" s="1" t="s">
        <v>8706</v>
      </c>
      <c r="B1999" s="1" t="s">
        <v>8707</v>
      </c>
      <c r="C1999" s="1" t="s">
        <v>8708</v>
      </c>
      <c r="D1999" s="2" t="s">
        <v>8709</v>
      </c>
      <c r="E1999" t="str">
        <f>IMAGE("http://www.bitcoinaliens.com/wp-content/uploads/2014/12/bitcoin-aliens-header-e1424147934991.png",1)</f>
        <v/>
      </c>
      <c r="F1999" s="1" t="s">
        <v>4</v>
      </c>
      <c r="G1999" s="2" t="s">
        <v>8710</v>
      </c>
    </row>
    <row r="2000">
      <c r="A2000" s="1" t="s">
        <v>8711</v>
      </c>
      <c r="B2000" s="1" t="s">
        <v>8712</v>
      </c>
      <c r="C2000" s="1" t="s">
        <v>8713</v>
      </c>
      <c r="D2000" s="1" t="s">
        <v>8714</v>
      </c>
      <c r="E2000" t="str">
        <f>IMAGE("http://ifttt.com/images/no_image_card.png",1)</f>
        <v/>
      </c>
      <c r="F2000" s="1" t="s">
        <v>4</v>
      </c>
      <c r="G2000" s="2" t="s">
        <v>8715</v>
      </c>
    </row>
    <row r="2001">
      <c r="A2001" s="1" t="s">
        <v>8716</v>
      </c>
      <c r="B2001" s="1" t="s">
        <v>8717</v>
      </c>
      <c r="C2001" s="1" t="s">
        <v>8718</v>
      </c>
      <c r="D2001" s="2" t="s">
        <v>8719</v>
      </c>
      <c r="E2001" t="str">
        <f>IMAGE("http://bitcoinprbuzz.com/wp-content/uploads/2015/06/BGG-Screenshot1.jpg",1)</f>
        <v/>
      </c>
      <c r="F2001" s="1" t="s">
        <v>4</v>
      </c>
      <c r="G2001" s="2" t="s">
        <v>8720</v>
      </c>
    </row>
  </sheetData>
  <hyperlinks>
    <hyperlink r:id="rId1" ref="G1"/>
    <hyperlink r:id="rId2" ref="D2"/>
    <hyperlink r:id="rId3" ref="G2"/>
    <hyperlink r:id="rId4" ref="D3"/>
    <hyperlink r:id="rId5" ref="G3"/>
    <hyperlink r:id="rId6" ref="G4"/>
    <hyperlink r:id="rId7" ref="D5"/>
    <hyperlink r:id="rId8" ref="G5"/>
    <hyperlink r:id="rId9" ref="G6"/>
    <hyperlink r:id="rId10" ref="D7"/>
    <hyperlink r:id="rId11" ref="G7"/>
    <hyperlink r:id="rId12" ref="G8"/>
    <hyperlink r:id="rId13" ref="D9"/>
    <hyperlink r:id="rId14" ref="G9"/>
    <hyperlink r:id="rId15" ref="D10"/>
    <hyperlink r:id="rId16" ref="G10"/>
    <hyperlink r:id="rId17" ref="D11"/>
    <hyperlink r:id="rId18" ref="G11"/>
    <hyperlink r:id="rId19" ref="D12"/>
    <hyperlink r:id="rId20" ref="G12"/>
    <hyperlink r:id="rId21" ref="G13"/>
    <hyperlink r:id="rId22" ref="D14"/>
    <hyperlink r:id="rId23" ref="G14"/>
    <hyperlink r:id="rId24" ref="G15"/>
    <hyperlink r:id="rId25" ref="G16"/>
    <hyperlink r:id="rId26" ref="G17"/>
    <hyperlink r:id="rId27" ref="D18"/>
    <hyperlink r:id="rId28" ref="G18"/>
    <hyperlink r:id="rId29" ref="D19"/>
    <hyperlink r:id="rId30" ref="G19"/>
    <hyperlink r:id="rId31" ref="G20"/>
    <hyperlink r:id="rId32" ref="D21"/>
    <hyperlink r:id="rId33" ref="G21"/>
    <hyperlink r:id="rId34" ref="D22"/>
    <hyperlink r:id="rId35" ref="G22"/>
    <hyperlink r:id="rId36" ref="D23"/>
    <hyperlink r:id="rId37" ref="G23"/>
    <hyperlink r:id="rId38" ref="G24"/>
    <hyperlink r:id="rId39" ref="G25"/>
    <hyperlink r:id="rId40" ref="D26"/>
    <hyperlink r:id="rId41" ref="G26"/>
    <hyperlink r:id="rId42" ref="G27"/>
    <hyperlink r:id="rId43" ref="D28"/>
    <hyperlink r:id="rId44" ref="G28"/>
    <hyperlink r:id="rId45" ref="G29"/>
    <hyperlink r:id="rId46" ref="D30"/>
    <hyperlink r:id="rId47" ref="G30"/>
    <hyperlink r:id="rId48" ref="G31"/>
    <hyperlink r:id="rId49" ref="D32"/>
    <hyperlink r:id="rId50" ref="G32"/>
    <hyperlink r:id="rId51" ref="D33"/>
    <hyperlink r:id="rId52" ref="G33"/>
    <hyperlink r:id="rId53" ref="G34"/>
    <hyperlink r:id="rId54" ref="G35"/>
    <hyperlink r:id="rId55" ref="D36"/>
    <hyperlink r:id="rId56" ref="G36"/>
    <hyperlink r:id="rId57" ref="G37"/>
    <hyperlink r:id="rId58" ref="D38"/>
    <hyperlink r:id="rId59" ref="G38"/>
    <hyperlink r:id="rId60" ref="D39"/>
    <hyperlink r:id="rId61" ref="G39"/>
    <hyperlink r:id="rId62" ref="D40"/>
    <hyperlink r:id="rId63" ref="G40"/>
    <hyperlink r:id="rId64" ref="D41"/>
    <hyperlink r:id="rId65" ref="G41"/>
    <hyperlink r:id="rId66" ref="D42"/>
    <hyperlink r:id="rId67" ref="G42"/>
    <hyperlink r:id="rId68" ref="D43"/>
    <hyperlink r:id="rId69" ref="G43"/>
    <hyperlink r:id="rId70" ref="D44"/>
    <hyperlink r:id="rId71" ref="G44"/>
    <hyperlink r:id="rId72" ref="D45"/>
    <hyperlink r:id="rId73" ref="G45"/>
    <hyperlink r:id="rId74" ref="D46"/>
    <hyperlink r:id="rId75" ref="G46"/>
    <hyperlink r:id="rId76" ref="G47"/>
    <hyperlink r:id="rId77" ref="D48"/>
    <hyperlink r:id="rId78" ref="G48"/>
    <hyperlink r:id="rId79" ref="G49"/>
    <hyperlink r:id="rId80" ref="G50"/>
    <hyperlink r:id="rId81" ref="D51"/>
    <hyperlink r:id="rId82" ref="G51"/>
    <hyperlink r:id="rId83" ref="D52"/>
    <hyperlink r:id="rId84" ref="G52"/>
    <hyperlink r:id="rId85" ref="D53"/>
    <hyperlink r:id="rId86" ref="G53"/>
    <hyperlink r:id="rId87" ref="D54"/>
    <hyperlink r:id="rId88" ref="G54"/>
    <hyperlink r:id="rId89" ref="D55"/>
    <hyperlink r:id="rId90" ref="G55"/>
    <hyperlink r:id="rId91" ref="G56"/>
    <hyperlink r:id="rId92" ref="D57"/>
    <hyperlink r:id="rId93" ref="G57"/>
    <hyperlink r:id="rId94" ref="D58"/>
    <hyperlink r:id="rId95" ref="G58"/>
    <hyperlink r:id="rId96" ref="D59"/>
    <hyperlink r:id="rId97" ref="G59"/>
    <hyperlink r:id="rId98" ref="G60"/>
    <hyperlink r:id="rId99" ref="D61"/>
    <hyperlink r:id="rId100" ref="G61"/>
    <hyperlink r:id="rId101" ref="G62"/>
    <hyperlink r:id="rId102" ref="G63"/>
    <hyperlink r:id="rId103" ref="G64"/>
    <hyperlink r:id="rId104" ref="D65"/>
    <hyperlink r:id="rId105" ref="G65"/>
    <hyperlink r:id="rId106" ref="G66"/>
    <hyperlink r:id="rId107" ref="D67"/>
    <hyperlink r:id="rId108" ref="G67"/>
    <hyperlink r:id="rId109" ref="D68"/>
    <hyperlink r:id="rId110" ref="G68"/>
    <hyperlink r:id="rId111" ref="D69"/>
    <hyperlink r:id="rId112" ref="G69"/>
    <hyperlink r:id="rId113" ref="G70"/>
    <hyperlink r:id="rId114" ref="G71"/>
    <hyperlink r:id="rId115" ref="D72"/>
    <hyperlink r:id="rId116" ref="G72"/>
    <hyperlink r:id="rId117" ref="D73"/>
    <hyperlink r:id="rId118" ref="G73"/>
    <hyperlink r:id="rId119" ref="G74"/>
    <hyperlink r:id="rId120" ref="D75"/>
    <hyperlink r:id="rId121" ref="G75"/>
    <hyperlink r:id="rId122" ref="D76"/>
    <hyperlink r:id="rId123" ref="G76"/>
    <hyperlink r:id="rId124" ref="D77"/>
    <hyperlink r:id="rId125" ref="G77"/>
    <hyperlink r:id="rId126" ref="G78"/>
    <hyperlink r:id="rId127" ref="D79"/>
    <hyperlink r:id="rId128" ref="G79"/>
    <hyperlink r:id="rId129" ref="G80"/>
    <hyperlink r:id="rId130" ref="G81"/>
    <hyperlink r:id="rId131" ref="D82"/>
    <hyperlink r:id="rId132" ref="G82"/>
    <hyperlink r:id="rId133" ref="D83"/>
    <hyperlink r:id="rId134" ref="G83"/>
    <hyperlink r:id="rId135" ref="D84"/>
    <hyperlink r:id="rId136" ref="G84"/>
    <hyperlink r:id="rId137" ref="G85"/>
    <hyperlink r:id="rId138" ref="D86"/>
    <hyperlink r:id="rId139" ref="G86"/>
    <hyperlink r:id="rId140" ref="G87"/>
    <hyperlink r:id="rId141" ref="D88"/>
    <hyperlink r:id="rId142" ref="G88"/>
    <hyperlink r:id="rId143" ref="D89"/>
    <hyperlink r:id="rId144" ref="G89"/>
    <hyperlink r:id="rId145" ref="D90"/>
    <hyperlink r:id="rId146" ref="G90"/>
    <hyperlink r:id="rId147" ref="G91"/>
    <hyperlink r:id="rId148" ref="D92"/>
    <hyperlink r:id="rId149" ref="G92"/>
    <hyperlink r:id="rId150" ref="G93"/>
    <hyperlink r:id="rId151" ref="D94"/>
    <hyperlink r:id="rId152" ref="G94"/>
    <hyperlink r:id="rId153" ref="D95"/>
    <hyperlink r:id="rId154" ref="G95"/>
    <hyperlink r:id="rId155" ref="D96"/>
    <hyperlink r:id="rId156" ref="G96"/>
    <hyperlink r:id="rId157" ref="D97"/>
    <hyperlink r:id="rId158" ref="G97"/>
    <hyperlink r:id="rId159" ref="G98"/>
    <hyperlink r:id="rId160" ref="D99"/>
    <hyperlink r:id="rId161" ref="G99"/>
    <hyperlink r:id="rId162" ref="D100"/>
    <hyperlink r:id="rId163" ref="G100"/>
    <hyperlink r:id="rId164" ref="D101"/>
    <hyperlink r:id="rId165" ref="G101"/>
    <hyperlink r:id="rId166" ref="G102"/>
    <hyperlink r:id="rId167" ref="D103"/>
    <hyperlink r:id="rId168" ref="G103"/>
    <hyperlink r:id="rId169" ref="D104"/>
    <hyperlink r:id="rId170" ref="G104"/>
    <hyperlink r:id="rId171" ref="D105"/>
    <hyperlink r:id="rId172" ref="G105"/>
    <hyperlink r:id="rId173" ref="G106"/>
    <hyperlink r:id="rId174" ref="G107"/>
    <hyperlink r:id="rId175" ref="D108"/>
    <hyperlink r:id="rId176" ref="G108"/>
    <hyperlink r:id="rId177" ref="D109"/>
    <hyperlink r:id="rId178" ref="G109"/>
    <hyperlink r:id="rId179" ref="D110"/>
    <hyperlink r:id="rId180" ref="G110"/>
    <hyperlink r:id="rId181" ref="G111"/>
    <hyperlink r:id="rId182" ref="D112"/>
    <hyperlink r:id="rId183" ref="G112"/>
    <hyperlink r:id="rId184" ref="D113"/>
    <hyperlink r:id="rId185" ref="G113"/>
    <hyperlink r:id="rId186" ref="G114"/>
    <hyperlink r:id="rId187" ref="D115"/>
    <hyperlink r:id="rId188" ref="G115"/>
    <hyperlink r:id="rId189" ref="G116"/>
    <hyperlink r:id="rId190" ref="D117"/>
    <hyperlink r:id="rId191" ref="G117"/>
    <hyperlink r:id="rId192" ref="D118"/>
    <hyperlink r:id="rId193" ref="G118"/>
    <hyperlink r:id="rId194" ref="G119"/>
    <hyperlink r:id="rId195" ref="D120"/>
    <hyperlink r:id="rId196" ref="G120"/>
    <hyperlink r:id="rId197" ref="D121"/>
    <hyperlink r:id="rId198" ref="G121"/>
    <hyperlink r:id="rId199" ref="D122"/>
    <hyperlink r:id="rId200" ref="G122"/>
    <hyperlink r:id="rId201" ref="G123"/>
    <hyperlink r:id="rId202" ref="G124"/>
    <hyperlink r:id="rId203" ref="G125"/>
    <hyperlink r:id="rId204" ref="G126"/>
    <hyperlink r:id="rId205" ref="G127"/>
    <hyperlink r:id="rId206" ref="D128"/>
    <hyperlink r:id="rId207" ref="G128"/>
    <hyperlink r:id="rId208" ref="G129"/>
    <hyperlink r:id="rId209" ref="D130"/>
    <hyperlink r:id="rId210" ref="G130"/>
    <hyperlink r:id="rId211" ref="D131"/>
    <hyperlink r:id="rId212" ref="G131"/>
    <hyperlink r:id="rId213" ref="D132"/>
    <hyperlink r:id="rId214" ref="G132"/>
    <hyperlink r:id="rId215" ref="D133"/>
    <hyperlink r:id="rId216" ref="G133"/>
    <hyperlink r:id="rId217" ref="G134"/>
    <hyperlink r:id="rId218" ref="G135"/>
    <hyperlink r:id="rId219" ref="D136"/>
    <hyperlink r:id="rId220" ref="G136"/>
    <hyperlink r:id="rId221" ref="D137"/>
    <hyperlink r:id="rId222" ref="G137"/>
    <hyperlink r:id="rId223" ref="D138"/>
    <hyperlink r:id="rId224" ref="G138"/>
    <hyperlink r:id="rId225" ref="G139"/>
    <hyperlink r:id="rId226" ref="D140"/>
    <hyperlink r:id="rId227" ref="G140"/>
    <hyperlink r:id="rId228" ref="G141"/>
    <hyperlink r:id="rId229" ref="G142"/>
    <hyperlink r:id="rId230" ref="G143"/>
    <hyperlink r:id="rId231" ref="D144"/>
    <hyperlink r:id="rId232" ref="G144"/>
    <hyperlink r:id="rId233" ref="G145"/>
    <hyperlink r:id="rId234" ref="G146"/>
    <hyperlink r:id="rId235" ref="D147"/>
    <hyperlink r:id="rId236" ref="G147"/>
    <hyperlink r:id="rId237" ref="D148"/>
    <hyperlink r:id="rId238" ref="G148"/>
    <hyperlink r:id="rId239" ref="G149"/>
    <hyperlink r:id="rId240" ref="G150"/>
    <hyperlink r:id="rId241" ref="D151"/>
    <hyperlink r:id="rId242" ref="G151"/>
    <hyperlink r:id="rId243" ref="G152"/>
    <hyperlink r:id="rId244" ref="G153"/>
    <hyperlink r:id="rId245" ref="D154"/>
    <hyperlink r:id="rId246" ref="G154"/>
    <hyperlink r:id="rId247" ref="G155"/>
    <hyperlink r:id="rId248" ref="D156"/>
    <hyperlink r:id="rId249" ref="G156"/>
    <hyperlink r:id="rId250" ref="D157"/>
    <hyperlink r:id="rId251" ref="G157"/>
    <hyperlink r:id="rId252" ref="G158"/>
    <hyperlink r:id="rId253" ref="G159"/>
    <hyperlink r:id="rId254" ref="G160"/>
    <hyperlink r:id="rId255" ref="G161"/>
    <hyperlink r:id="rId256" ref="G162"/>
    <hyperlink r:id="rId257" ref="G163"/>
    <hyperlink r:id="rId258" ref="G164"/>
    <hyperlink r:id="rId259" ref="G165"/>
    <hyperlink r:id="rId260" ref="G166"/>
    <hyperlink r:id="rId261" ref="D167"/>
    <hyperlink r:id="rId262" ref="G167"/>
    <hyperlink r:id="rId263" ref="D168"/>
    <hyperlink r:id="rId264" ref="G168"/>
    <hyperlink r:id="rId265" ref="G169"/>
    <hyperlink r:id="rId266" ref="G170"/>
    <hyperlink r:id="rId267" ref="D171"/>
    <hyperlink r:id="rId268" ref="G171"/>
    <hyperlink r:id="rId269" ref="G172"/>
    <hyperlink r:id="rId270" ref="G173"/>
    <hyperlink r:id="rId271" ref="D174"/>
    <hyperlink r:id="rId272" ref="G174"/>
    <hyperlink r:id="rId273" ref="G175"/>
    <hyperlink r:id="rId274" ref="G176"/>
    <hyperlink r:id="rId275" ref="D177"/>
    <hyperlink r:id="rId276" ref="G177"/>
    <hyperlink r:id="rId277" ref="G178"/>
    <hyperlink r:id="rId278" ref="G179"/>
    <hyperlink r:id="rId279" ref="D180"/>
    <hyperlink r:id="rId280" ref="G180"/>
    <hyperlink r:id="rId281" ref="D181"/>
    <hyperlink r:id="rId282" ref="G181"/>
    <hyperlink r:id="rId283" ref="G182"/>
    <hyperlink r:id="rId284" ref="D183"/>
    <hyperlink r:id="rId285" ref="G183"/>
    <hyperlink r:id="rId286" ref="G184"/>
    <hyperlink r:id="rId287" ref="D185"/>
    <hyperlink r:id="rId288" ref="G185"/>
    <hyperlink r:id="rId289" ref="G186"/>
    <hyperlink r:id="rId290" ref="D187"/>
    <hyperlink r:id="rId291" ref="G187"/>
    <hyperlink r:id="rId292" ref="G188"/>
    <hyperlink r:id="rId293" ref="G189"/>
    <hyperlink r:id="rId294" ref="G190"/>
    <hyperlink r:id="rId295" ref="D191"/>
    <hyperlink r:id="rId296" ref="G191"/>
    <hyperlink r:id="rId297" ref="D192"/>
    <hyperlink r:id="rId298" ref="G192"/>
    <hyperlink r:id="rId299" ref="D193"/>
    <hyperlink r:id="rId300" ref="G193"/>
    <hyperlink r:id="rId301" ref="D194"/>
    <hyperlink r:id="rId302" ref="G194"/>
    <hyperlink r:id="rId303" ref="D195"/>
    <hyperlink r:id="rId304" ref="G195"/>
    <hyperlink r:id="rId305" ref="D196"/>
    <hyperlink r:id="rId306" ref="G196"/>
    <hyperlink r:id="rId307" ref="G197"/>
    <hyperlink r:id="rId308" ref="D198"/>
    <hyperlink r:id="rId309" ref="G198"/>
    <hyperlink r:id="rId310" ref="G199"/>
    <hyperlink r:id="rId311" ref="G200"/>
    <hyperlink r:id="rId312" ref="D201"/>
    <hyperlink r:id="rId313" ref="G201"/>
    <hyperlink r:id="rId314" ref="G202"/>
    <hyperlink r:id="rId315" ref="G203"/>
    <hyperlink r:id="rId316" ref="G204"/>
    <hyperlink r:id="rId317" ref="D205"/>
    <hyperlink r:id="rId318" ref="G205"/>
    <hyperlink r:id="rId319" ref="D206"/>
    <hyperlink r:id="rId320" ref="G206"/>
    <hyperlink r:id="rId321" ref="G207"/>
    <hyperlink r:id="rId322" ref="G208"/>
    <hyperlink r:id="rId323" ref="D209"/>
    <hyperlink r:id="rId324" ref="G209"/>
    <hyperlink r:id="rId325" ref="D210"/>
    <hyperlink r:id="rId326" ref="G210"/>
    <hyperlink r:id="rId327" ref="D211"/>
    <hyperlink r:id="rId328" ref="G211"/>
    <hyperlink r:id="rId329" ref="D212"/>
    <hyperlink r:id="rId330" ref="G212"/>
    <hyperlink r:id="rId331" ref="D213"/>
    <hyperlink r:id="rId332" ref="G213"/>
    <hyperlink r:id="rId333" ref="D214"/>
    <hyperlink r:id="rId334" ref="G214"/>
    <hyperlink r:id="rId335" ref="G215"/>
    <hyperlink r:id="rId336" ref="D216"/>
    <hyperlink r:id="rId337" ref="G216"/>
    <hyperlink r:id="rId338" ref="D217"/>
    <hyperlink r:id="rId339" ref="G217"/>
    <hyperlink r:id="rId340" ref="G218"/>
    <hyperlink r:id="rId341" ref="D219"/>
    <hyperlink r:id="rId342" ref="G219"/>
    <hyperlink r:id="rId343" ref="G220"/>
    <hyperlink r:id="rId344" ref="D221"/>
    <hyperlink r:id="rId345" ref="G221"/>
    <hyperlink r:id="rId346" ref="D222"/>
    <hyperlink r:id="rId347" ref="G222"/>
    <hyperlink r:id="rId348" ref="D223"/>
    <hyperlink r:id="rId349" ref="G223"/>
    <hyperlink r:id="rId350" ref="D224"/>
    <hyperlink r:id="rId351" ref="G224"/>
    <hyperlink r:id="rId352" ref="G225"/>
    <hyperlink r:id="rId353" ref="D226"/>
    <hyperlink r:id="rId354" ref="G226"/>
    <hyperlink r:id="rId355" ref="G227"/>
    <hyperlink r:id="rId356" ref="G228"/>
    <hyperlink r:id="rId357" ref="D229"/>
    <hyperlink r:id="rId358" ref="G229"/>
    <hyperlink r:id="rId359" ref="G230"/>
    <hyperlink r:id="rId360" ref="G231"/>
    <hyperlink r:id="rId361" ref="D232"/>
    <hyperlink r:id="rId362" ref="G232"/>
    <hyperlink r:id="rId363" ref="D233"/>
    <hyperlink r:id="rId364" ref="G233"/>
    <hyperlink r:id="rId365" ref="G234"/>
    <hyperlink r:id="rId366" ref="G235"/>
    <hyperlink r:id="rId367" ref="G236"/>
    <hyperlink r:id="rId368" ref="D237"/>
    <hyperlink r:id="rId369" ref="G237"/>
    <hyperlink r:id="rId370" ref="G238"/>
    <hyperlink r:id="rId371" ref="G239"/>
    <hyperlink r:id="rId372" ref="G240"/>
    <hyperlink r:id="rId373" ref="D241"/>
    <hyperlink r:id="rId374" ref="G241"/>
    <hyperlink r:id="rId375" ref="G242"/>
    <hyperlink r:id="rId376" ref="G243"/>
    <hyperlink r:id="rId377" ref="D244"/>
    <hyperlink r:id="rId378" ref="G244"/>
    <hyperlink r:id="rId379" ref="D245"/>
    <hyperlink r:id="rId380" ref="G245"/>
    <hyperlink r:id="rId381" ref="G246"/>
    <hyperlink r:id="rId382" ref="D247"/>
    <hyperlink r:id="rId383" ref="G247"/>
    <hyperlink r:id="rId384" ref="D248"/>
    <hyperlink r:id="rId385" ref="G248"/>
    <hyperlink r:id="rId386" ref="D249"/>
    <hyperlink r:id="rId387" ref="G249"/>
    <hyperlink r:id="rId388" ref="D250"/>
    <hyperlink r:id="rId389" ref="G250"/>
    <hyperlink r:id="rId390" ref="D251"/>
    <hyperlink r:id="rId391" ref="G251"/>
    <hyperlink r:id="rId392" ref="D252"/>
    <hyperlink r:id="rId393" ref="G252"/>
    <hyperlink r:id="rId394" ref="G253"/>
    <hyperlink r:id="rId395" ref="G254"/>
    <hyperlink r:id="rId396" ref="G255"/>
    <hyperlink r:id="rId397" ref="D256"/>
    <hyperlink r:id="rId398" ref="G256"/>
    <hyperlink r:id="rId399" ref="D257"/>
    <hyperlink r:id="rId400" ref="G257"/>
    <hyperlink r:id="rId401" ref="D258"/>
    <hyperlink r:id="rId402" ref="G258"/>
    <hyperlink r:id="rId403" ref="G259"/>
    <hyperlink r:id="rId404" ref="D260"/>
    <hyperlink r:id="rId405" ref="G260"/>
    <hyperlink r:id="rId406" ref="D261"/>
    <hyperlink r:id="rId407" ref="G261"/>
    <hyperlink r:id="rId408" ref="G262"/>
    <hyperlink r:id="rId409" ref="D263"/>
    <hyperlink r:id="rId410" ref="G263"/>
    <hyperlink r:id="rId411" ref="G264"/>
    <hyperlink r:id="rId412" ref="G265"/>
    <hyperlink r:id="rId413" ref="D266"/>
    <hyperlink r:id="rId414" ref="G266"/>
    <hyperlink r:id="rId415" ref="D267"/>
    <hyperlink r:id="rId416" ref="G267"/>
    <hyperlink r:id="rId417" ref="D268"/>
    <hyperlink r:id="rId418" ref="G268"/>
    <hyperlink r:id="rId419" ref="D269"/>
    <hyperlink r:id="rId420" ref="G269"/>
    <hyperlink r:id="rId421" ref="D270"/>
    <hyperlink r:id="rId422" ref="G270"/>
    <hyperlink r:id="rId423" ref="D271"/>
    <hyperlink r:id="rId424" ref="G271"/>
    <hyperlink r:id="rId425" ref="G272"/>
    <hyperlink r:id="rId426" ref="G273"/>
    <hyperlink r:id="rId427" ref="G274"/>
    <hyperlink r:id="rId428" ref="D275"/>
    <hyperlink r:id="rId429" ref="G275"/>
    <hyperlink r:id="rId430" ref="D276"/>
    <hyperlink r:id="rId431" ref="G276"/>
    <hyperlink r:id="rId432" ref="D277"/>
    <hyperlink r:id="rId433" ref="G277"/>
    <hyperlink r:id="rId434" ref="D278"/>
    <hyperlink r:id="rId435" ref="G278"/>
    <hyperlink r:id="rId436" ref="G279"/>
    <hyperlink r:id="rId437" ref="D280"/>
    <hyperlink r:id="rId438" ref="G280"/>
    <hyperlink r:id="rId439" ref="G281"/>
    <hyperlink r:id="rId440" ref="G282"/>
    <hyperlink r:id="rId441" ref="G283"/>
    <hyperlink r:id="rId442" ref="D284"/>
    <hyperlink r:id="rId443" ref="G284"/>
    <hyperlink r:id="rId444" ref="D285"/>
    <hyperlink r:id="rId445" ref="G285"/>
    <hyperlink r:id="rId446" ref="D286"/>
    <hyperlink r:id="rId447" ref="G286"/>
    <hyperlink r:id="rId448" ref="G287"/>
    <hyperlink r:id="rId449" ref="D288"/>
    <hyperlink r:id="rId450" ref="G288"/>
    <hyperlink r:id="rId451" ref="D289"/>
    <hyperlink r:id="rId452" ref="G289"/>
    <hyperlink r:id="rId453" ref="D290"/>
    <hyperlink r:id="rId454" ref="G290"/>
    <hyperlink r:id="rId455" ref="G291"/>
    <hyperlink r:id="rId456" ref="D292"/>
    <hyperlink r:id="rId457" ref="G292"/>
    <hyperlink r:id="rId458" ref="D293"/>
    <hyperlink r:id="rId459" ref="G293"/>
    <hyperlink r:id="rId460" ref="D294"/>
    <hyperlink r:id="rId461" ref="G294"/>
    <hyperlink r:id="rId462" ref="G295"/>
    <hyperlink r:id="rId463" ref="D296"/>
    <hyperlink r:id="rId464" ref="G296"/>
    <hyperlink r:id="rId465" ref="G297"/>
    <hyperlink r:id="rId466" ref="G298"/>
    <hyperlink r:id="rId467" ref="D299"/>
    <hyperlink r:id="rId468" ref="G299"/>
    <hyperlink r:id="rId469" ref="D300"/>
    <hyperlink r:id="rId470" ref="G300"/>
    <hyperlink r:id="rId471" ref="G301"/>
    <hyperlink r:id="rId472" ref="D302"/>
    <hyperlink r:id="rId473" ref="G302"/>
    <hyperlink r:id="rId474" ref="D303"/>
    <hyperlink r:id="rId475" ref="G303"/>
    <hyperlink r:id="rId476" ref="D304"/>
    <hyperlink r:id="rId477" ref="G304"/>
    <hyperlink r:id="rId478" ref="D305"/>
    <hyperlink r:id="rId479" ref="G305"/>
    <hyperlink r:id="rId480" ref="G306"/>
    <hyperlink r:id="rId481" ref="D307"/>
    <hyperlink r:id="rId482" ref="G307"/>
    <hyperlink r:id="rId483" ref="D308"/>
    <hyperlink r:id="rId484" ref="G308"/>
    <hyperlink r:id="rId485" ref="D309"/>
    <hyperlink r:id="rId486" ref="G309"/>
    <hyperlink r:id="rId487" ref="D310"/>
    <hyperlink r:id="rId488" ref="G310"/>
    <hyperlink r:id="rId489" ref="D311"/>
    <hyperlink r:id="rId490" ref="G311"/>
    <hyperlink r:id="rId491" ref="G312"/>
    <hyperlink r:id="rId492" ref="D313"/>
    <hyperlink r:id="rId493" ref="G313"/>
    <hyperlink r:id="rId494" ref="D314"/>
    <hyperlink r:id="rId495" ref="G314"/>
    <hyperlink r:id="rId496" ref="D315"/>
    <hyperlink r:id="rId497" ref="G315"/>
    <hyperlink r:id="rId498" ref="D316"/>
    <hyperlink r:id="rId499" ref="G316"/>
    <hyperlink r:id="rId500" ref="G317"/>
    <hyperlink r:id="rId501" ref="D318"/>
    <hyperlink r:id="rId502" ref="G318"/>
    <hyperlink r:id="rId503" ref="D319"/>
    <hyperlink r:id="rId504" ref="G319"/>
    <hyperlink r:id="rId505" ref="D320"/>
    <hyperlink r:id="rId506" ref="G320"/>
    <hyperlink r:id="rId507" ref="D321"/>
    <hyperlink r:id="rId508" ref="G321"/>
    <hyperlink r:id="rId509" ref="D322"/>
    <hyperlink r:id="rId510" ref="G322"/>
    <hyperlink r:id="rId511" ref="G323"/>
    <hyperlink r:id="rId512" ref="D324"/>
    <hyperlink r:id="rId513" ref="G324"/>
    <hyperlink r:id="rId514" ref="D325"/>
    <hyperlink r:id="rId515" ref="G325"/>
    <hyperlink r:id="rId516" ref="G326"/>
    <hyperlink r:id="rId517" ref="D327"/>
    <hyperlink r:id="rId518" ref="G327"/>
    <hyperlink r:id="rId519" ref="G328"/>
    <hyperlink r:id="rId520" ref="D329"/>
    <hyperlink r:id="rId521" ref="G329"/>
    <hyperlink r:id="rId522" ref="D330"/>
    <hyperlink r:id="rId523" ref="G330"/>
    <hyperlink r:id="rId524" ref="D331"/>
    <hyperlink r:id="rId525" ref="G331"/>
    <hyperlink r:id="rId526" ref="D332"/>
    <hyperlink r:id="rId527" ref="G332"/>
    <hyperlink r:id="rId528" ref="G333"/>
    <hyperlink r:id="rId529" ref="D334"/>
    <hyperlink r:id="rId530" ref="G334"/>
    <hyperlink r:id="rId531" ref="D335"/>
    <hyperlink r:id="rId532" ref="G335"/>
    <hyperlink r:id="rId533" ref="G336"/>
    <hyperlink r:id="rId534" ref="D337"/>
    <hyperlink r:id="rId535" ref="G337"/>
    <hyperlink r:id="rId536" ref="D338"/>
    <hyperlink r:id="rId537" ref="G338"/>
    <hyperlink r:id="rId538" ref="D339"/>
    <hyperlink r:id="rId539" ref="G339"/>
    <hyperlink r:id="rId540" ref="D340"/>
    <hyperlink r:id="rId541" ref="G340"/>
    <hyperlink r:id="rId542" ref="G341"/>
    <hyperlink r:id="rId543" ref="D342"/>
    <hyperlink r:id="rId544" ref="G342"/>
    <hyperlink r:id="rId545" ref="D343"/>
    <hyperlink r:id="rId546" ref="G343"/>
    <hyperlink r:id="rId547" ref="G344"/>
    <hyperlink r:id="rId548" ref="D345"/>
    <hyperlink r:id="rId549" ref="G345"/>
    <hyperlink r:id="rId550" ref="D346"/>
    <hyperlink r:id="rId551" ref="G346"/>
    <hyperlink r:id="rId552" ref="G347"/>
    <hyperlink r:id="rId553" ref="G348"/>
    <hyperlink r:id="rId554" ref="D349"/>
    <hyperlink r:id="rId555" ref="G349"/>
    <hyperlink r:id="rId556" ref="G350"/>
    <hyperlink r:id="rId557" ref="D351"/>
    <hyperlink r:id="rId558" ref="G351"/>
    <hyperlink r:id="rId559" ref="D352"/>
    <hyperlink r:id="rId560" ref="G352"/>
    <hyperlink r:id="rId561" ref="G353"/>
    <hyperlink r:id="rId562" ref="G354"/>
    <hyperlink r:id="rId563" ref="G355"/>
    <hyperlink r:id="rId564" ref="D356"/>
    <hyperlink r:id="rId565" ref="G356"/>
    <hyperlink r:id="rId566" ref="D357"/>
    <hyperlink r:id="rId567" ref="G357"/>
    <hyperlink r:id="rId568" ref="D358"/>
    <hyperlink r:id="rId569" ref="G358"/>
    <hyperlink r:id="rId570" ref="G359"/>
    <hyperlink r:id="rId571" ref="D360"/>
    <hyperlink r:id="rId572" ref="G360"/>
    <hyperlink r:id="rId573" ref="G361"/>
    <hyperlink r:id="rId574" ref="G362"/>
    <hyperlink r:id="rId575" ref="G363"/>
    <hyperlink r:id="rId576" ref="G364"/>
    <hyperlink r:id="rId577" ref="G365"/>
    <hyperlink r:id="rId578" ref="D366"/>
    <hyperlink r:id="rId579" ref="G366"/>
    <hyperlink r:id="rId580" ref="G367"/>
    <hyperlink r:id="rId581" ref="D368"/>
    <hyperlink r:id="rId582" ref="G368"/>
    <hyperlink r:id="rId583" ref="D369"/>
    <hyperlink r:id="rId584" ref="G369"/>
    <hyperlink r:id="rId585" ref="D370"/>
    <hyperlink r:id="rId586" ref="G370"/>
    <hyperlink r:id="rId587" ref="D371"/>
    <hyperlink r:id="rId588" ref="G371"/>
    <hyperlink r:id="rId589" ref="G372"/>
    <hyperlink r:id="rId590" ref="D373"/>
    <hyperlink r:id="rId591" ref="G373"/>
    <hyperlink r:id="rId592" ref="D374"/>
    <hyperlink r:id="rId593" ref="G374"/>
    <hyperlink r:id="rId594" ref="G375"/>
    <hyperlink r:id="rId595" ref="G376"/>
    <hyperlink r:id="rId596" ref="D377"/>
    <hyperlink r:id="rId597" ref="G377"/>
    <hyperlink r:id="rId598" ref="D378"/>
    <hyperlink r:id="rId599" ref="G378"/>
    <hyperlink r:id="rId600" ref="G379"/>
    <hyperlink r:id="rId601" ref="G380"/>
    <hyperlink r:id="rId602" ref="G381"/>
    <hyperlink r:id="rId603" ref="D382"/>
    <hyperlink r:id="rId604" ref="G382"/>
    <hyperlink r:id="rId605" ref="G383"/>
    <hyperlink r:id="rId606" ref="D384"/>
    <hyperlink r:id="rId607" ref="G384"/>
    <hyperlink r:id="rId608" ref="D385"/>
    <hyperlink r:id="rId609" ref="G385"/>
    <hyperlink r:id="rId610" ref="G386"/>
    <hyperlink r:id="rId611" ref="G387"/>
    <hyperlink r:id="rId612" ref="G388"/>
    <hyperlink r:id="rId613" ref="G389"/>
    <hyperlink r:id="rId614" ref="G390"/>
    <hyperlink r:id="rId615" ref="D391"/>
    <hyperlink r:id="rId616" ref="G391"/>
    <hyperlink r:id="rId617" ref="G392"/>
    <hyperlink r:id="rId618" ref="D393"/>
    <hyperlink r:id="rId619" ref="G393"/>
    <hyperlink r:id="rId620" ref="G394"/>
    <hyperlink r:id="rId621" ref="G395"/>
    <hyperlink r:id="rId622" ref="D396"/>
    <hyperlink r:id="rId623" ref="G396"/>
    <hyperlink r:id="rId624" ref="G397"/>
    <hyperlink r:id="rId625" ref="D398"/>
    <hyperlink r:id="rId626" ref="G398"/>
    <hyperlink r:id="rId627" ref="D399"/>
    <hyperlink r:id="rId628" ref="G399"/>
    <hyperlink r:id="rId629" ref="G400"/>
    <hyperlink r:id="rId630" ref="D401"/>
    <hyperlink r:id="rId631" ref="G401"/>
    <hyperlink r:id="rId632" ref="D402"/>
    <hyperlink r:id="rId633" ref="G402"/>
    <hyperlink r:id="rId634" ref="D403"/>
    <hyperlink r:id="rId635" ref="G403"/>
    <hyperlink r:id="rId636" ref="G404"/>
    <hyperlink r:id="rId637" ref="D405"/>
    <hyperlink r:id="rId638" ref="G405"/>
    <hyperlink r:id="rId639" ref="G406"/>
    <hyperlink r:id="rId640" ref="G407"/>
    <hyperlink r:id="rId641" ref="D408"/>
    <hyperlink r:id="rId642" ref="G408"/>
    <hyperlink r:id="rId643" ref="D409"/>
    <hyperlink r:id="rId644" ref="G409"/>
    <hyperlink r:id="rId645" ref="G410"/>
    <hyperlink r:id="rId646" ref="D411"/>
    <hyperlink r:id="rId647" ref="G411"/>
    <hyperlink r:id="rId648" ref="D412"/>
    <hyperlink r:id="rId649" ref="G412"/>
    <hyperlink r:id="rId650" ref="D413"/>
    <hyperlink r:id="rId651" ref="G413"/>
    <hyperlink r:id="rId652" ref="D414"/>
    <hyperlink r:id="rId653" ref="G414"/>
    <hyperlink r:id="rId654" ref="G415"/>
    <hyperlink r:id="rId655" ref="G416"/>
    <hyperlink r:id="rId656" ref="D417"/>
    <hyperlink r:id="rId657" ref="G417"/>
    <hyperlink r:id="rId658" ref="D418"/>
    <hyperlink r:id="rId659" ref="G418"/>
    <hyperlink r:id="rId660" ref="D419"/>
    <hyperlink r:id="rId661" ref="G419"/>
    <hyperlink r:id="rId662" ref="D420"/>
    <hyperlink r:id="rId663" ref="G420"/>
    <hyperlink r:id="rId664" ref="G421"/>
    <hyperlink r:id="rId665" ref="D422"/>
    <hyperlink r:id="rId666" ref="G422"/>
    <hyperlink r:id="rId667" ref="G423"/>
    <hyperlink r:id="rId668" ref="G424"/>
    <hyperlink r:id="rId669" ref="G425"/>
    <hyperlink r:id="rId670" ref="D426"/>
    <hyperlink r:id="rId671" ref="G426"/>
    <hyperlink r:id="rId672" ref="D427"/>
    <hyperlink r:id="rId673" ref="G427"/>
    <hyperlink r:id="rId674" ref="D428"/>
    <hyperlink r:id="rId675" ref="G428"/>
    <hyperlink r:id="rId676" ref="D429"/>
    <hyperlink r:id="rId677" ref="G429"/>
    <hyperlink r:id="rId678" ref="D430"/>
    <hyperlink r:id="rId679" ref="G430"/>
    <hyperlink r:id="rId680" ref="G431"/>
    <hyperlink r:id="rId681" ref="D432"/>
    <hyperlink r:id="rId682" ref="G432"/>
    <hyperlink r:id="rId683" ref="D433"/>
    <hyperlink r:id="rId684" ref="G433"/>
    <hyperlink r:id="rId685" ref="G434"/>
    <hyperlink r:id="rId686" ref="G435"/>
    <hyperlink r:id="rId687" ref="D436"/>
    <hyperlink r:id="rId688" ref="G436"/>
    <hyperlink r:id="rId689" ref="D437"/>
    <hyperlink r:id="rId690" ref="G437"/>
    <hyperlink r:id="rId691" ref="D438"/>
    <hyperlink r:id="rId692" ref="G438"/>
    <hyperlink r:id="rId693" ref="D439"/>
    <hyperlink r:id="rId694" ref="G439"/>
    <hyperlink r:id="rId695" ref="G440"/>
    <hyperlink r:id="rId696" ref="D441"/>
    <hyperlink r:id="rId697" ref="G441"/>
    <hyperlink r:id="rId698" ref="D442"/>
    <hyperlink r:id="rId699" ref="G442"/>
    <hyperlink r:id="rId700" ref="G443"/>
    <hyperlink r:id="rId701" ref="D444"/>
    <hyperlink r:id="rId702" ref="G444"/>
    <hyperlink r:id="rId703" ref="D445"/>
    <hyperlink r:id="rId704" ref="G445"/>
    <hyperlink r:id="rId705" ref="D446"/>
    <hyperlink r:id="rId706" ref="G446"/>
    <hyperlink r:id="rId707" ref="D447"/>
    <hyperlink r:id="rId708" ref="G447"/>
    <hyperlink r:id="rId709" ref="G448"/>
    <hyperlink r:id="rId710" ref="D449"/>
    <hyperlink r:id="rId711" ref="G449"/>
    <hyperlink r:id="rId712" ref="D450"/>
    <hyperlink r:id="rId713" ref="G450"/>
    <hyperlink r:id="rId714" ref="D451"/>
    <hyperlink r:id="rId715" ref="G451"/>
    <hyperlink r:id="rId716" ref="G452"/>
    <hyperlink r:id="rId717" ref="D453"/>
    <hyperlink r:id="rId718" ref="G453"/>
    <hyperlink r:id="rId719" ref="G454"/>
    <hyperlink r:id="rId720" ref="D455"/>
    <hyperlink r:id="rId721" ref="G455"/>
    <hyperlink r:id="rId722" ref="G456"/>
    <hyperlink r:id="rId723" ref="D457"/>
    <hyperlink r:id="rId724" ref="G457"/>
    <hyperlink r:id="rId725" ref="G458"/>
    <hyperlink r:id="rId726" ref="D459"/>
    <hyperlink r:id="rId727" ref="G459"/>
    <hyperlink r:id="rId728" ref="D460"/>
    <hyperlink r:id="rId729" ref="G460"/>
    <hyperlink r:id="rId730" ref="G461"/>
    <hyperlink r:id="rId731" ref="D462"/>
    <hyperlink r:id="rId732" ref="G462"/>
    <hyperlink r:id="rId733" ref="D463"/>
    <hyperlink r:id="rId734" ref="G463"/>
    <hyperlink r:id="rId735" ref="D464"/>
    <hyperlink r:id="rId736" ref="G464"/>
    <hyperlink r:id="rId737" ref="D465"/>
    <hyperlink r:id="rId738" ref="G465"/>
    <hyperlink r:id="rId739" ref="D466"/>
    <hyperlink r:id="rId740" ref="G466"/>
    <hyperlink r:id="rId741" ref="D467"/>
    <hyperlink r:id="rId742" ref="G467"/>
    <hyperlink r:id="rId743" ref="G468"/>
    <hyperlink r:id="rId744" ref="D469"/>
    <hyperlink r:id="rId745" ref="G469"/>
    <hyperlink r:id="rId746" ref="D470"/>
    <hyperlink r:id="rId747" ref="G470"/>
    <hyperlink r:id="rId748" ref="D471"/>
    <hyperlink r:id="rId749" ref="G471"/>
    <hyperlink r:id="rId750" ref="D472"/>
    <hyperlink r:id="rId751" ref="G472"/>
    <hyperlink r:id="rId752" ref="G473"/>
    <hyperlink r:id="rId753" ref="D474"/>
    <hyperlink r:id="rId754" ref="G474"/>
    <hyperlink r:id="rId755" ref="G475"/>
    <hyperlink r:id="rId756" ref="G476"/>
    <hyperlink r:id="rId757" ref="G477"/>
    <hyperlink r:id="rId758" ref="D478"/>
    <hyperlink r:id="rId759" ref="G478"/>
    <hyperlink r:id="rId760" ref="D479"/>
    <hyperlink r:id="rId761" ref="G479"/>
    <hyperlink r:id="rId762" ref="G480"/>
    <hyperlink r:id="rId763" ref="D481"/>
    <hyperlink r:id="rId764" ref="G481"/>
    <hyperlink r:id="rId765" ref="D482"/>
    <hyperlink r:id="rId766" ref="G482"/>
    <hyperlink r:id="rId767" ref="G483"/>
    <hyperlink r:id="rId768" ref="D484"/>
    <hyperlink r:id="rId769" ref="G484"/>
    <hyperlink r:id="rId770" ref="D485"/>
    <hyperlink r:id="rId771" ref="G485"/>
    <hyperlink r:id="rId772" ref="D486"/>
    <hyperlink r:id="rId773" ref="G486"/>
    <hyperlink r:id="rId774" ref="G487"/>
    <hyperlink r:id="rId775" ref="G488"/>
    <hyperlink r:id="rId776" ref="D489"/>
    <hyperlink r:id="rId777" ref="G489"/>
    <hyperlink r:id="rId778" ref="G490"/>
    <hyperlink r:id="rId779" ref="G491"/>
    <hyperlink r:id="rId780" ref="D492"/>
    <hyperlink r:id="rId781" ref="G492"/>
    <hyperlink r:id="rId782" ref="D493"/>
    <hyperlink r:id="rId783" ref="G493"/>
    <hyperlink r:id="rId784" ref="D494"/>
    <hyperlink r:id="rId785" ref="G494"/>
    <hyperlink r:id="rId786" ref="G495"/>
    <hyperlink r:id="rId787" ref="G496"/>
    <hyperlink r:id="rId788" ref="D497"/>
    <hyperlink r:id="rId789" ref="G497"/>
    <hyperlink r:id="rId790" ref="G498"/>
    <hyperlink r:id="rId791" ref="G499"/>
    <hyperlink r:id="rId792" ref="D500"/>
    <hyperlink r:id="rId793" ref="G500"/>
    <hyperlink r:id="rId794" ref="D501"/>
    <hyperlink r:id="rId795" ref="G501"/>
    <hyperlink r:id="rId796" ref="G502"/>
    <hyperlink r:id="rId797" ref="G503"/>
    <hyperlink r:id="rId798" ref="G504"/>
    <hyperlink r:id="rId799" ref="G505"/>
    <hyperlink r:id="rId800" ref="G506"/>
    <hyperlink r:id="rId801" ref="D507"/>
    <hyperlink r:id="rId802" ref="G507"/>
    <hyperlink r:id="rId803" ref="D508"/>
    <hyperlink r:id="rId804" ref="G508"/>
    <hyperlink r:id="rId805" ref="D509"/>
    <hyperlink r:id="rId806" ref="G509"/>
    <hyperlink r:id="rId807" ref="D510"/>
    <hyperlink r:id="rId808" ref="G510"/>
    <hyperlink r:id="rId809" ref="G511"/>
    <hyperlink r:id="rId810" ref="D512"/>
    <hyperlink r:id="rId811" ref="G512"/>
    <hyperlink r:id="rId812" ref="D513"/>
    <hyperlink r:id="rId813" ref="G513"/>
    <hyperlink r:id="rId814" ref="G514"/>
    <hyperlink r:id="rId815" ref="D515"/>
    <hyperlink r:id="rId816" ref="G515"/>
    <hyperlink r:id="rId817" ref="D516"/>
    <hyperlink r:id="rId818" ref="G516"/>
    <hyperlink r:id="rId819" ref="D517"/>
    <hyperlink r:id="rId820" ref="G517"/>
    <hyperlink r:id="rId821" ref="D518"/>
    <hyperlink r:id="rId822" ref="G518"/>
    <hyperlink r:id="rId823" ref="D519"/>
    <hyperlink r:id="rId824" ref="G519"/>
    <hyperlink r:id="rId825" ref="D520"/>
    <hyperlink r:id="rId826" ref="G520"/>
    <hyperlink r:id="rId827" ref="D521"/>
    <hyperlink r:id="rId828" ref="G521"/>
    <hyperlink r:id="rId829" ref="G522"/>
    <hyperlink r:id="rId830" ref="G523"/>
    <hyperlink r:id="rId831" ref="D524"/>
    <hyperlink r:id="rId832" ref="G524"/>
    <hyperlink r:id="rId833" ref="G525"/>
    <hyperlink r:id="rId834" ref="D526"/>
    <hyperlink r:id="rId835" ref="G526"/>
    <hyperlink r:id="rId836" ref="D527"/>
    <hyperlink r:id="rId837" ref="G527"/>
    <hyperlink r:id="rId838" ref="D528"/>
    <hyperlink r:id="rId839" ref="G528"/>
    <hyperlink r:id="rId840" ref="G529"/>
    <hyperlink r:id="rId841" ref="D530"/>
    <hyperlink r:id="rId842" ref="G530"/>
    <hyperlink r:id="rId843" ref="G531"/>
    <hyperlink r:id="rId844" ref="D532"/>
    <hyperlink r:id="rId845" ref="G532"/>
    <hyperlink r:id="rId846" ref="D533"/>
    <hyperlink r:id="rId847" ref="G533"/>
    <hyperlink r:id="rId848" ref="D534"/>
    <hyperlink r:id="rId849" ref="G534"/>
    <hyperlink r:id="rId850" ref="D535"/>
    <hyperlink r:id="rId851" ref="G535"/>
    <hyperlink r:id="rId852" ref="G536"/>
    <hyperlink r:id="rId853" ref="D537"/>
    <hyperlink r:id="rId854" ref="G537"/>
    <hyperlink r:id="rId855" ref="G538"/>
    <hyperlink r:id="rId856" ref="G539"/>
    <hyperlink r:id="rId857" ref="D540"/>
    <hyperlink r:id="rId858" ref="G540"/>
    <hyperlink r:id="rId859" ref="G541"/>
    <hyperlink r:id="rId860" ref="D542"/>
    <hyperlink r:id="rId861" ref="G542"/>
    <hyperlink r:id="rId862" ref="G543"/>
    <hyperlink r:id="rId863" ref="D544"/>
    <hyperlink r:id="rId864" ref="G544"/>
    <hyperlink r:id="rId865" ref="D545"/>
    <hyperlink r:id="rId866" ref="G545"/>
    <hyperlink r:id="rId867" ref="G546"/>
    <hyperlink r:id="rId868" ref="D547"/>
    <hyperlink r:id="rId869" ref="G547"/>
    <hyperlink r:id="rId870" ref="D548"/>
    <hyperlink r:id="rId871" ref="G548"/>
    <hyperlink r:id="rId872" ref="D549"/>
    <hyperlink r:id="rId873" ref="G549"/>
    <hyperlink r:id="rId874" ref="G550"/>
    <hyperlink r:id="rId875" ref="G551"/>
    <hyperlink r:id="rId876" ref="G552"/>
    <hyperlink r:id="rId877" ref="D553"/>
    <hyperlink r:id="rId878" ref="G553"/>
    <hyperlink r:id="rId879" ref="D554"/>
    <hyperlink r:id="rId880" ref="G554"/>
    <hyperlink r:id="rId881" ref="D555"/>
    <hyperlink r:id="rId882" ref="G555"/>
    <hyperlink r:id="rId883" ref="D556"/>
    <hyperlink r:id="rId884" ref="G556"/>
    <hyperlink r:id="rId885" ref="G557"/>
    <hyperlink r:id="rId886" ref="D558"/>
    <hyperlink r:id="rId887" ref="G558"/>
    <hyperlink r:id="rId888" ref="G559"/>
    <hyperlink r:id="rId889" ref="D560"/>
    <hyperlink r:id="rId890" ref="G560"/>
    <hyperlink r:id="rId891" ref="G561"/>
    <hyperlink r:id="rId892" ref="D562"/>
    <hyperlink r:id="rId893" ref="G562"/>
    <hyperlink r:id="rId894" ref="D563"/>
    <hyperlink r:id="rId895" ref="G563"/>
    <hyperlink r:id="rId896" ref="G564"/>
    <hyperlink r:id="rId897" ref="D565"/>
    <hyperlink r:id="rId898" ref="G565"/>
    <hyperlink r:id="rId899" ref="D566"/>
    <hyperlink r:id="rId900" ref="G566"/>
    <hyperlink r:id="rId901" ref="G567"/>
    <hyperlink r:id="rId902" ref="D568"/>
    <hyperlink r:id="rId903" ref="G568"/>
    <hyperlink r:id="rId904" ref="D569"/>
    <hyperlink r:id="rId905" ref="G569"/>
    <hyperlink r:id="rId906" ref="D570"/>
    <hyperlink r:id="rId907" ref="G570"/>
    <hyperlink r:id="rId908" ref="D571"/>
    <hyperlink r:id="rId909" ref="G571"/>
    <hyperlink r:id="rId910" ref="G572"/>
    <hyperlink r:id="rId911" ref="G573"/>
    <hyperlink r:id="rId912" ref="G574"/>
    <hyperlink r:id="rId913" ref="G575"/>
    <hyperlink r:id="rId914" ref="D576"/>
    <hyperlink r:id="rId915" ref="G576"/>
    <hyperlink r:id="rId916" ref="D577"/>
    <hyperlink r:id="rId917" ref="G577"/>
    <hyperlink r:id="rId918" ref="D578"/>
    <hyperlink r:id="rId919" ref="G578"/>
    <hyperlink r:id="rId920" ref="D579"/>
    <hyperlink r:id="rId921" ref="G579"/>
    <hyperlink r:id="rId922" ref="G580"/>
    <hyperlink r:id="rId923" ref="G581"/>
    <hyperlink r:id="rId924" ref="G582"/>
    <hyperlink r:id="rId925" ref="D583"/>
    <hyperlink r:id="rId926" ref="G583"/>
    <hyperlink r:id="rId927" ref="D584"/>
    <hyperlink r:id="rId928" ref="G584"/>
    <hyperlink r:id="rId929" ref="D585"/>
    <hyperlink r:id="rId930" ref="G585"/>
    <hyperlink r:id="rId931" ref="G586"/>
    <hyperlink r:id="rId932" ref="G587"/>
    <hyperlink r:id="rId933" ref="D588"/>
    <hyperlink r:id="rId934" ref="G588"/>
    <hyperlink r:id="rId935" ref="G589"/>
    <hyperlink r:id="rId936" ref="G590"/>
    <hyperlink r:id="rId937" ref="G591"/>
    <hyperlink r:id="rId938" ref="G592"/>
    <hyperlink r:id="rId939" ref="D593"/>
    <hyperlink r:id="rId940" ref="G593"/>
    <hyperlink r:id="rId941" ref="G594"/>
    <hyperlink r:id="rId942" ref="G595"/>
    <hyperlink r:id="rId943" ref="G596"/>
    <hyperlink r:id="rId944" ref="D597"/>
    <hyperlink r:id="rId945" ref="G597"/>
    <hyperlink r:id="rId946" ref="D598"/>
    <hyperlink r:id="rId947" ref="G598"/>
    <hyperlink r:id="rId948" ref="G599"/>
    <hyperlink r:id="rId949" ref="G600"/>
    <hyperlink r:id="rId950" ref="G601"/>
    <hyperlink r:id="rId951" ref="D602"/>
    <hyperlink r:id="rId952" ref="G602"/>
    <hyperlink r:id="rId953" ref="G603"/>
    <hyperlink r:id="rId954" ref="D604"/>
    <hyperlink r:id="rId955" ref="G604"/>
    <hyperlink r:id="rId956" ref="D605"/>
    <hyperlink r:id="rId957" ref="G605"/>
    <hyperlink r:id="rId958" ref="D606"/>
    <hyperlink r:id="rId959" ref="G606"/>
    <hyperlink r:id="rId960" ref="G607"/>
    <hyperlink r:id="rId961" ref="G608"/>
    <hyperlink r:id="rId962" ref="G609"/>
    <hyperlink r:id="rId963" ref="G610"/>
    <hyperlink r:id="rId964" ref="D611"/>
    <hyperlink r:id="rId965" ref="G611"/>
    <hyperlink r:id="rId966" ref="G612"/>
    <hyperlink r:id="rId967" ref="G613"/>
    <hyperlink r:id="rId968" ref="G614"/>
    <hyperlink r:id="rId969" ref="G615"/>
    <hyperlink r:id="rId970" ref="D616"/>
    <hyperlink r:id="rId971" ref="G616"/>
    <hyperlink r:id="rId972" ref="D617"/>
    <hyperlink r:id="rId973" ref="G617"/>
    <hyperlink r:id="rId974" ref="G618"/>
    <hyperlink r:id="rId975" ref="D619"/>
    <hyperlink r:id="rId976" ref="G619"/>
    <hyperlink r:id="rId977" ref="G620"/>
    <hyperlink r:id="rId978" ref="D621"/>
    <hyperlink r:id="rId979" ref="G621"/>
    <hyperlink r:id="rId980" ref="D622"/>
    <hyperlink r:id="rId981" ref="G622"/>
    <hyperlink r:id="rId982" ref="D623"/>
    <hyperlink r:id="rId983" ref="G623"/>
    <hyperlink r:id="rId984" ref="G624"/>
    <hyperlink r:id="rId985" ref="G625"/>
    <hyperlink r:id="rId986" ref="D626"/>
    <hyperlink r:id="rId987" ref="G626"/>
    <hyperlink r:id="rId988" ref="G627"/>
    <hyperlink r:id="rId989" ref="G628"/>
    <hyperlink r:id="rId990" ref="G629"/>
    <hyperlink r:id="rId991" ref="D630"/>
    <hyperlink r:id="rId992" ref="G630"/>
    <hyperlink r:id="rId993" ref="G631"/>
    <hyperlink r:id="rId994" ref="G632"/>
    <hyperlink r:id="rId995" ref="D633"/>
    <hyperlink r:id="rId996" ref="G633"/>
    <hyperlink r:id="rId997" ref="G634"/>
    <hyperlink r:id="rId998" ref="D635"/>
    <hyperlink r:id="rId999" ref="G635"/>
    <hyperlink r:id="rId1000" ref="G636"/>
    <hyperlink r:id="rId1001" ref="D637"/>
    <hyperlink r:id="rId1002" ref="G637"/>
    <hyperlink r:id="rId1003" ref="G638"/>
    <hyperlink r:id="rId1004" ref="D639"/>
    <hyperlink r:id="rId1005" ref="G639"/>
    <hyperlink r:id="rId1006" ref="G640"/>
    <hyperlink r:id="rId1007" ref="D641"/>
    <hyperlink r:id="rId1008" ref="G641"/>
    <hyperlink r:id="rId1009" ref="G642"/>
    <hyperlink r:id="rId1010" ref="G643"/>
    <hyperlink r:id="rId1011" ref="D644"/>
    <hyperlink r:id="rId1012" ref="G644"/>
    <hyperlink r:id="rId1013" ref="D645"/>
    <hyperlink r:id="rId1014" ref="G645"/>
    <hyperlink r:id="rId1015" ref="D646"/>
    <hyperlink r:id="rId1016" ref="G646"/>
    <hyperlink r:id="rId1017" ref="D647"/>
    <hyperlink r:id="rId1018" ref="G647"/>
    <hyperlink r:id="rId1019" ref="D648"/>
    <hyperlink r:id="rId1020" ref="G648"/>
    <hyperlink r:id="rId1021" ref="G649"/>
    <hyperlink r:id="rId1022" ref="D650"/>
    <hyperlink r:id="rId1023" ref="G650"/>
    <hyperlink r:id="rId1024" ref="D651"/>
    <hyperlink r:id="rId1025" ref="G651"/>
    <hyperlink r:id="rId1026" ref="D652"/>
    <hyperlink r:id="rId1027" ref="G652"/>
    <hyperlink r:id="rId1028" ref="G653"/>
    <hyperlink r:id="rId1029" ref="D654"/>
    <hyperlink r:id="rId1030" ref="G654"/>
    <hyperlink r:id="rId1031" ref="D655"/>
    <hyperlink r:id="rId1032" ref="G655"/>
    <hyperlink r:id="rId1033" ref="D656"/>
    <hyperlink r:id="rId1034" ref="G656"/>
    <hyperlink r:id="rId1035" ref="D657"/>
    <hyperlink r:id="rId1036" ref="G657"/>
    <hyperlink r:id="rId1037" ref="D658"/>
    <hyperlink r:id="rId1038" ref="G658"/>
    <hyperlink r:id="rId1039" ref="G659"/>
    <hyperlink r:id="rId1040" ref="G660"/>
    <hyperlink r:id="rId1041" ref="D661"/>
    <hyperlink r:id="rId1042" ref="G661"/>
    <hyperlink r:id="rId1043" ref="D662"/>
    <hyperlink r:id="rId1044" ref="G662"/>
    <hyperlink r:id="rId1045" ref="G663"/>
    <hyperlink r:id="rId1046" ref="D664"/>
    <hyperlink r:id="rId1047" ref="G664"/>
    <hyperlink r:id="rId1048" ref="G665"/>
    <hyperlink r:id="rId1049" ref="G666"/>
    <hyperlink r:id="rId1050" ref="D667"/>
    <hyperlink r:id="rId1051" ref="G667"/>
    <hyperlink r:id="rId1052" ref="G668"/>
    <hyperlink r:id="rId1053" ref="G669"/>
    <hyperlink r:id="rId1054" ref="D670"/>
    <hyperlink r:id="rId1055" ref="G670"/>
    <hyperlink r:id="rId1056" ref="G671"/>
    <hyperlink r:id="rId1057" ref="D672"/>
    <hyperlink r:id="rId1058" ref="G672"/>
    <hyperlink r:id="rId1059" ref="G673"/>
    <hyperlink r:id="rId1060" ref="D674"/>
    <hyperlink r:id="rId1061" ref="G674"/>
    <hyperlink r:id="rId1062" ref="D675"/>
    <hyperlink r:id="rId1063" ref="G675"/>
    <hyperlink r:id="rId1064" ref="D676"/>
    <hyperlink r:id="rId1065" ref="G676"/>
    <hyperlink r:id="rId1066" ref="G677"/>
    <hyperlink r:id="rId1067" ref="G678"/>
    <hyperlink r:id="rId1068" ref="D679"/>
    <hyperlink r:id="rId1069" ref="G679"/>
    <hyperlink r:id="rId1070" ref="D680"/>
    <hyperlink r:id="rId1071" ref="G680"/>
    <hyperlink r:id="rId1072" ref="D681"/>
    <hyperlink r:id="rId1073" ref="G681"/>
    <hyperlink r:id="rId1074" ref="D682"/>
    <hyperlink r:id="rId1075" ref="G682"/>
    <hyperlink r:id="rId1076" ref="G683"/>
    <hyperlink r:id="rId1077" ref="D684"/>
    <hyperlink r:id="rId1078" ref="G684"/>
    <hyperlink r:id="rId1079" ref="D685"/>
    <hyperlink r:id="rId1080" ref="G685"/>
    <hyperlink r:id="rId1081" ref="D686"/>
    <hyperlink r:id="rId1082" ref="G686"/>
    <hyperlink r:id="rId1083" ref="D687"/>
    <hyperlink r:id="rId1084" ref="G687"/>
    <hyperlink r:id="rId1085" ref="D688"/>
    <hyperlink r:id="rId1086" ref="G688"/>
    <hyperlink r:id="rId1087" ref="G689"/>
    <hyperlink r:id="rId1088" ref="D690"/>
    <hyperlink r:id="rId1089" ref="G690"/>
    <hyperlink r:id="rId1090" ref="G691"/>
    <hyperlink r:id="rId1091" ref="G692"/>
    <hyperlink r:id="rId1092" ref="D693"/>
    <hyperlink r:id="rId1093" ref="G693"/>
    <hyperlink r:id="rId1094" ref="G694"/>
    <hyperlink r:id="rId1095" ref="D695"/>
    <hyperlink r:id="rId1096" ref="G695"/>
    <hyperlink r:id="rId1097" ref="D696"/>
    <hyperlink r:id="rId1098" ref="G696"/>
    <hyperlink r:id="rId1099" ref="D697"/>
    <hyperlink r:id="rId1100" ref="G697"/>
    <hyperlink r:id="rId1101" ref="G698"/>
    <hyperlink r:id="rId1102" ref="G699"/>
    <hyperlink r:id="rId1103" ref="D700"/>
    <hyperlink r:id="rId1104" ref="G700"/>
    <hyperlink r:id="rId1105" ref="D701"/>
    <hyperlink r:id="rId1106" ref="G701"/>
    <hyperlink r:id="rId1107" ref="D702"/>
    <hyperlink r:id="rId1108" ref="G702"/>
    <hyperlink r:id="rId1109" ref="D703"/>
    <hyperlink r:id="rId1110" ref="G703"/>
    <hyperlink r:id="rId1111" ref="G704"/>
    <hyperlink r:id="rId1112" ref="D705"/>
    <hyperlink r:id="rId1113" ref="G705"/>
    <hyperlink r:id="rId1114" ref="G706"/>
    <hyperlink r:id="rId1115" ref="G707"/>
    <hyperlink r:id="rId1116" ref="D708"/>
    <hyperlink r:id="rId1117" ref="G708"/>
    <hyperlink r:id="rId1118" ref="D709"/>
    <hyperlink r:id="rId1119" ref="G709"/>
    <hyperlink r:id="rId1120" ref="G710"/>
    <hyperlink r:id="rId1121" ref="D711"/>
    <hyperlink r:id="rId1122" ref="G711"/>
    <hyperlink r:id="rId1123" ref="D712"/>
    <hyperlink r:id="rId1124" ref="G712"/>
    <hyperlink r:id="rId1125" ref="D713"/>
    <hyperlink r:id="rId1126" ref="G713"/>
    <hyperlink r:id="rId1127" ref="G714"/>
    <hyperlink r:id="rId1128" ref="G715"/>
    <hyperlink r:id="rId1129" ref="D716"/>
    <hyperlink r:id="rId1130" ref="G716"/>
    <hyperlink r:id="rId1131" ref="D717"/>
    <hyperlink r:id="rId1132" ref="G717"/>
    <hyperlink r:id="rId1133" ref="D718"/>
    <hyperlink r:id="rId1134" ref="G718"/>
    <hyperlink r:id="rId1135" ref="D719"/>
    <hyperlink r:id="rId1136" ref="G719"/>
    <hyperlink r:id="rId1137" ref="G720"/>
    <hyperlink r:id="rId1138" ref="D721"/>
    <hyperlink r:id="rId1139" ref="G721"/>
    <hyperlink r:id="rId1140" ref="D722"/>
    <hyperlink r:id="rId1141" ref="G722"/>
    <hyperlink r:id="rId1142" ref="D723"/>
    <hyperlink r:id="rId1143" ref="G723"/>
    <hyperlink r:id="rId1144" ref="G724"/>
    <hyperlink r:id="rId1145" ref="D725"/>
    <hyperlink r:id="rId1146" ref="G725"/>
    <hyperlink r:id="rId1147" ref="D726"/>
    <hyperlink r:id="rId1148" ref="G726"/>
    <hyperlink r:id="rId1149" ref="G727"/>
    <hyperlink r:id="rId1150" ref="D728"/>
    <hyperlink r:id="rId1151" ref="G728"/>
    <hyperlink r:id="rId1152" ref="D729"/>
    <hyperlink r:id="rId1153" ref="G729"/>
    <hyperlink r:id="rId1154" ref="G730"/>
    <hyperlink r:id="rId1155" ref="G731"/>
    <hyperlink r:id="rId1156" ref="G732"/>
    <hyperlink r:id="rId1157" ref="D733"/>
    <hyperlink r:id="rId1158" ref="G733"/>
    <hyperlink r:id="rId1159" ref="D734"/>
    <hyperlink r:id="rId1160" ref="G734"/>
    <hyperlink r:id="rId1161" ref="D735"/>
    <hyperlink r:id="rId1162" ref="G735"/>
    <hyperlink r:id="rId1163" ref="G736"/>
    <hyperlink r:id="rId1164" ref="D737"/>
    <hyperlink r:id="rId1165" ref="G737"/>
    <hyperlink r:id="rId1166" ref="D738"/>
    <hyperlink r:id="rId1167" ref="G738"/>
    <hyperlink r:id="rId1168" ref="D739"/>
    <hyperlink r:id="rId1169" ref="G739"/>
    <hyperlink r:id="rId1170" ref="G740"/>
    <hyperlink r:id="rId1171" ref="G741"/>
    <hyperlink r:id="rId1172" ref="D742"/>
    <hyperlink r:id="rId1173" ref="G742"/>
    <hyperlink r:id="rId1174" ref="G743"/>
    <hyperlink r:id="rId1175" ref="D744"/>
    <hyperlink r:id="rId1176" ref="G744"/>
    <hyperlink r:id="rId1177" ref="D745"/>
    <hyperlink r:id="rId1178" ref="G745"/>
    <hyperlink r:id="rId1179" ref="D746"/>
    <hyperlink r:id="rId1180" ref="G746"/>
    <hyperlink r:id="rId1181" ref="D747"/>
    <hyperlink r:id="rId1182" ref="G747"/>
    <hyperlink r:id="rId1183" ref="G748"/>
    <hyperlink r:id="rId1184" ref="D749"/>
    <hyperlink r:id="rId1185" ref="G749"/>
    <hyperlink r:id="rId1186" ref="D750"/>
    <hyperlink r:id="rId1187" ref="G750"/>
    <hyperlink r:id="rId1188" ref="D751"/>
    <hyperlink r:id="rId1189" ref="G751"/>
    <hyperlink r:id="rId1190" ref="D752"/>
    <hyperlink r:id="rId1191" ref="G752"/>
    <hyperlink r:id="rId1192" ref="D753"/>
    <hyperlink r:id="rId1193" ref="G753"/>
    <hyperlink r:id="rId1194" ref="G754"/>
    <hyperlink r:id="rId1195" ref="D755"/>
    <hyperlink r:id="rId1196" ref="G755"/>
    <hyperlink r:id="rId1197" ref="D756"/>
    <hyperlink r:id="rId1198" ref="G756"/>
    <hyperlink r:id="rId1199" ref="D757"/>
    <hyperlink r:id="rId1200" ref="G757"/>
    <hyperlink r:id="rId1201" ref="G758"/>
    <hyperlink r:id="rId1202" ref="D759"/>
    <hyperlink r:id="rId1203" ref="G759"/>
    <hyperlink r:id="rId1204" ref="D760"/>
    <hyperlink r:id="rId1205" ref="G760"/>
    <hyperlink r:id="rId1206" ref="G761"/>
    <hyperlink r:id="rId1207" ref="D762"/>
    <hyperlink r:id="rId1208" ref="G762"/>
    <hyperlink r:id="rId1209" ref="G763"/>
    <hyperlink r:id="rId1210" ref="D764"/>
    <hyperlink r:id="rId1211" ref="G764"/>
    <hyperlink r:id="rId1212" ref="G765"/>
    <hyperlink r:id="rId1213" ref="G766"/>
    <hyperlink r:id="rId1214" ref="D767"/>
    <hyperlink r:id="rId1215" ref="G767"/>
    <hyperlink r:id="rId1216" ref="G768"/>
    <hyperlink r:id="rId1217" ref="G769"/>
    <hyperlink r:id="rId1218" ref="G770"/>
    <hyperlink r:id="rId1219" ref="D771"/>
    <hyperlink r:id="rId1220" ref="G771"/>
    <hyperlink r:id="rId1221" ref="D772"/>
    <hyperlink r:id="rId1222" ref="G772"/>
    <hyperlink r:id="rId1223" ref="D773"/>
    <hyperlink r:id="rId1224" ref="G773"/>
    <hyperlink r:id="rId1225" ref="D774"/>
    <hyperlink r:id="rId1226" ref="G774"/>
    <hyperlink r:id="rId1227" ref="D775"/>
    <hyperlink r:id="rId1228" ref="G775"/>
    <hyperlink r:id="rId1229" ref="D776"/>
    <hyperlink r:id="rId1230" ref="G776"/>
    <hyperlink r:id="rId1231" ref="D777"/>
    <hyperlink r:id="rId1232" ref="G777"/>
    <hyperlink r:id="rId1233" ref="D778"/>
    <hyperlink r:id="rId1234" ref="G778"/>
    <hyperlink r:id="rId1235" ref="G779"/>
    <hyperlink r:id="rId1236" ref="G780"/>
    <hyperlink r:id="rId1237" ref="D781"/>
    <hyperlink r:id="rId1238" ref="G781"/>
    <hyperlink r:id="rId1239" ref="G782"/>
    <hyperlink r:id="rId1240" ref="G783"/>
    <hyperlink r:id="rId1241" ref="D784"/>
    <hyperlink r:id="rId1242" ref="G784"/>
    <hyperlink r:id="rId1243" ref="D785"/>
    <hyperlink r:id="rId1244" ref="G785"/>
    <hyperlink r:id="rId1245" ref="G786"/>
    <hyperlink r:id="rId1246" ref="G787"/>
    <hyperlink r:id="rId1247" ref="D788"/>
    <hyperlink r:id="rId1248" ref="G788"/>
    <hyperlink r:id="rId1249" ref="D789"/>
    <hyperlink r:id="rId1250" ref="G789"/>
    <hyperlink r:id="rId1251" ref="G790"/>
    <hyperlink r:id="rId1252" ref="G791"/>
    <hyperlink r:id="rId1253" ref="D792"/>
    <hyperlink r:id="rId1254" ref="G792"/>
    <hyperlink r:id="rId1255" ref="G793"/>
    <hyperlink r:id="rId1256" ref="D794"/>
    <hyperlink r:id="rId1257" ref="G794"/>
    <hyperlink r:id="rId1258" ref="G795"/>
    <hyperlink r:id="rId1259" ref="G796"/>
    <hyperlink r:id="rId1260" ref="D797"/>
    <hyperlink r:id="rId1261" ref="G797"/>
    <hyperlink r:id="rId1262" ref="G798"/>
    <hyperlink r:id="rId1263" ref="D799"/>
    <hyperlink r:id="rId1264" ref="G799"/>
    <hyperlink r:id="rId1265" ref="G800"/>
    <hyperlink r:id="rId1266" ref="G801"/>
    <hyperlink r:id="rId1267" ref="D802"/>
    <hyperlink r:id="rId1268" ref="G802"/>
    <hyperlink r:id="rId1269" ref="D803"/>
    <hyperlink r:id="rId1270" ref="G803"/>
    <hyperlink r:id="rId1271" ref="G804"/>
    <hyperlink r:id="rId1272" ref="D805"/>
    <hyperlink r:id="rId1273" ref="G805"/>
    <hyperlink r:id="rId1274" ref="D806"/>
    <hyperlink r:id="rId1275" ref="G806"/>
    <hyperlink r:id="rId1276" ref="G807"/>
    <hyperlink r:id="rId1277" ref="G808"/>
    <hyperlink r:id="rId1278" ref="G809"/>
    <hyperlink r:id="rId1279" ref="D810"/>
    <hyperlink r:id="rId1280" ref="G810"/>
    <hyperlink r:id="rId1281" ref="D811"/>
    <hyperlink r:id="rId1282" ref="G811"/>
    <hyperlink r:id="rId1283" ref="D812"/>
    <hyperlink r:id="rId1284" ref="G812"/>
    <hyperlink r:id="rId1285" ref="D813"/>
    <hyperlink r:id="rId1286" ref="G813"/>
    <hyperlink r:id="rId1287" ref="D814"/>
    <hyperlink r:id="rId1288" ref="G814"/>
    <hyperlink r:id="rId1289" ref="G815"/>
    <hyperlink r:id="rId1290" ref="D816"/>
    <hyperlink r:id="rId1291" ref="G816"/>
    <hyperlink r:id="rId1292" ref="D817"/>
    <hyperlink r:id="rId1293" ref="G817"/>
    <hyperlink r:id="rId1294" ref="D818"/>
    <hyperlink r:id="rId1295" ref="G818"/>
    <hyperlink r:id="rId1296" ref="G819"/>
    <hyperlink r:id="rId1297" ref="G820"/>
    <hyperlink r:id="rId1298" ref="D821"/>
    <hyperlink r:id="rId1299" ref="G821"/>
    <hyperlink r:id="rId1300" ref="D822"/>
    <hyperlink r:id="rId1301" ref="G822"/>
    <hyperlink r:id="rId1302" ref="D823"/>
    <hyperlink r:id="rId1303" ref="G823"/>
    <hyperlink r:id="rId1304" ref="D824"/>
    <hyperlink r:id="rId1305" ref="G824"/>
    <hyperlink r:id="rId1306" ref="D825"/>
    <hyperlink r:id="rId1307" ref="G825"/>
    <hyperlink r:id="rId1308" ref="D826"/>
    <hyperlink r:id="rId1309" ref="G826"/>
    <hyperlink r:id="rId1310" ref="G827"/>
    <hyperlink r:id="rId1311" ref="D828"/>
    <hyperlink r:id="rId1312" ref="G828"/>
    <hyperlink r:id="rId1313" ref="D829"/>
    <hyperlink r:id="rId1314" ref="G829"/>
    <hyperlink r:id="rId1315" ref="D830"/>
    <hyperlink r:id="rId1316" ref="G830"/>
    <hyperlink r:id="rId1317" ref="G831"/>
    <hyperlink r:id="rId1318" ref="G832"/>
    <hyperlink r:id="rId1319" ref="G833"/>
    <hyperlink r:id="rId1320" ref="G834"/>
    <hyperlink r:id="rId1321" ref="D835"/>
    <hyperlink r:id="rId1322" ref="G835"/>
    <hyperlink r:id="rId1323" ref="D836"/>
    <hyperlink r:id="rId1324" ref="G836"/>
    <hyperlink r:id="rId1325" ref="D837"/>
    <hyperlink r:id="rId1326" ref="G837"/>
    <hyperlink r:id="rId1327" ref="D838"/>
    <hyperlink r:id="rId1328" ref="G838"/>
    <hyperlink r:id="rId1329" ref="G839"/>
    <hyperlink r:id="rId1330" ref="G840"/>
    <hyperlink r:id="rId1331" ref="D841"/>
    <hyperlink r:id="rId1332" ref="G841"/>
    <hyperlink r:id="rId1333" ref="G842"/>
    <hyperlink r:id="rId1334" ref="D843"/>
    <hyperlink r:id="rId1335" ref="G843"/>
    <hyperlink r:id="rId1336" ref="G844"/>
    <hyperlink r:id="rId1337" ref="G845"/>
    <hyperlink r:id="rId1338" ref="G846"/>
    <hyperlink r:id="rId1339" ref="D847"/>
    <hyperlink r:id="rId1340" ref="G847"/>
    <hyperlink r:id="rId1341" ref="G848"/>
    <hyperlink r:id="rId1342" ref="D849"/>
    <hyperlink r:id="rId1343" ref="G849"/>
    <hyperlink r:id="rId1344" ref="G850"/>
    <hyperlink r:id="rId1345" ref="D851"/>
    <hyperlink r:id="rId1346" ref="G851"/>
    <hyperlink r:id="rId1347" ref="G852"/>
    <hyperlink r:id="rId1348" ref="D853"/>
    <hyperlink r:id="rId1349" ref="G853"/>
    <hyperlink r:id="rId1350" ref="D854"/>
    <hyperlink r:id="rId1351" ref="G854"/>
    <hyperlink r:id="rId1352" ref="D855"/>
    <hyperlink r:id="rId1353" ref="G855"/>
    <hyperlink r:id="rId1354" ref="D856"/>
    <hyperlink r:id="rId1355" ref="G856"/>
    <hyperlink r:id="rId1356" ref="G857"/>
    <hyperlink r:id="rId1357" ref="D858"/>
    <hyperlink r:id="rId1358" ref="G858"/>
    <hyperlink r:id="rId1359" ref="D859"/>
    <hyperlink r:id="rId1360" ref="G859"/>
    <hyperlink r:id="rId1361" ref="D860"/>
    <hyperlink r:id="rId1362" ref="G860"/>
    <hyperlink r:id="rId1363" ref="D861"/>
    <hyperlink r:id="rId1364" ref="G861"/>
    <hyperlink r:id="rId1365" ref="D862"/>
    <hyperlink r:id="rId1366" ref="G862"/>
    <hyperlink r:id="rId1367" ref="D863"/>
    <hyperlink r:id="rId1368" ref="G863"/>
    <hyperlink r:id="rId1369" ref="G864"/>
    <hyperlink r:id="rId1370" ref="G865"/>
    <hyperlink r:id="rId1371" ref="D866"/>
    <hyperlink r:id="rId1372" ref="G866"/>
    <hyperlink r:id="rId1373" ref="D867"/>
    <hyperlink r:id="rId1374" ref="G867"/>
    <hyperlink r:id="rId1375" ref="D868"/>
    <hyperlink r:id="rId1376" ref="G868"/>
    <hyperlink r:id="rId1377" ref="G869"/>
    <hyperlink r:id="rId1378" ref="D870"/>
    <hyperlink r:id="rId1379" ref="G870"/>
    <hyperlink r:id="rId1380" ref="D871"/>
    <hyperlink r:id="rId1381" ref="G871"/>
    <hyperlink r:id="rId1382" ref="D872"/>
    <hyperlink r:id="rId1383" ref="G872"/>
    <hyperlink r:id="rId1384" ref="D873"/>
    <hyperlink r:id="rId1385" ref="G873"/>
    <hyperlink r:id="rId1386" ref="D874"/>
    <hyperlink r:id="rId1387" ref="G874"/>
    <hyperlink r:id="rId1388" ref="D875"/>
    <hyperlink r:id="rId1389" ref="G875"/>
    <hyperlink r:id="rId1390" ref="G876"/>
    <hyperlink r:id="rId1391" ref="G877"/>
    <hyperlink r:id="rId1392" ref="G878"/>
    <hyperlink r:id="rId1393" ref="G879"/>
    <hyperlink r:id="rId1394" ref="D880"/>
    <hyperlink r:id="rId1395" ref="G880"/>
    <hyperlink r:id="rId1396" ref="D881"/>
    <hyperlink r:id="rId1397" ref="G881"/>
    <hyperlink r:id="rId1398" ref="D882"/>
    <hyperlink r:id="rId1399" ref="G882"/>
    <hyperlink r:id="rId1400" ref="G883"/>
    <hyperlink r:id="rId1401" ref="D884"/>
    <hyperlink r:id="rId1402" ref="G884"/>
    <hyperlink r:id="rId1403" ref="D885"/>
    <hyperlink r:id="rId1404" ref="G885"/>
    <hyperlink r:id="rId1405" ref="D886"/>
    <hyperlink r:id="rId1406" ref="G886"/>
    <hyperlink r:id="rId1407" ref="D887"/>
    <hyperlink r:id="rId1408" ref="G887"/>
    <hyperlink r:id="rId1409" ref="G888"/>
    <hyperlink r:id="rId1410" ref="D889"/>
    <hyperlink r:id="rId1411" ref="G889"/>
    <hyperlink r:id="rId1412" ref="G890"/>
    <hyperlink r:id="rId1413" ref="D891"/>
    <hyperlink r:id="rId1414" ref="G891"/>
    <hyperlink r:id="rId1415" ref="G892"/>
    <hyperlink r:id="rId1416" ref="G893"/>
    <hyperlink r:id="rId1417" ref="D894"/>
    <hyperlink r:id="rId1418" ref="G894"/>
    <hyperlink r:id="rId1419" ref="D895"/>
    <hyperlink r:id="rId1420" ref="G895"/>
    <hyperlink r:id="rId1421" ref="G896"/>
    <hyperlink r:id="rId1422" ref="G897"/>
    <hyperlink r:id="rId1423" ref="D898"/>
    <hyperlink r:id="rId1424" ref="G898"/>
    <hyperlink r:id="rId1425" ref="G899"/>
    <hyperlink r:id="rId1426" ref="D900"/>
    <hyperlink r:id="rId1427" ref="G900"/>
    <hyperlink r:id="rId1428" ref="D901"/>
    <hyperlink r:id="rId1429" ref="G901"/>
    <hyperlink r:id="rId1430" ref="D902"/>
    <hyperlink r:id="rId1431" ref="G902"/>
    <hyperlink r:id="rId1432" ref="G903"/>
    <hyperlink r:id="rId1433" ref="D904"/>
    <hyperlink r:id="rId1434" ref="G904"/>
    <hyperlink r:id="rId1435" ref="D905"/>
    <hyperlink r:id="rId1436" ref="G905"/>
    <hyperlink r:id="rId1437" ref="G906"/>
    <hyperlink r:id="rId1438" ref="G907"/>
    <hyperlink r:id="rId1439" ref="D908"/>
    <hyperlink r:id="rId1440" ref="G908"/>
    <hyperlink r:id="rId1441" ref="D909"/>
    <hyperlink r:id="rId1442" ref="G909"/>
    <hyperlink r:id="rId1443" ref="G910"/>
    <hyperlink r:id="rId1444" ref="G911"/>
    <hyperlink r:id="rId1445" ref="G912"/>
    <hyperlink r:id="rId1446" ref="G913"/>
    <hyperlink r:id="rId1447" ref="G914"/>
    <hyperlink r:id="rId1448" ref="D915"/>
    <hyperlink r:id="rId1449" ref="G915"/>
    <hyperlink r:id="rId1450" ref="G916"/>
    <hyperlink r:id="rId1451" ref="G917"/>
    <hyperlink r:id="rId1452" ref="D918"/>
    <hyperlink r:id="rId1453" ref="G918"/>
    <hyperlink r:id="rId1454" ref="D919"/>
    <hyperlink r:id="rId1455" ref="G919"/>
    <hyperlink r:id="rId1456" ref="G920"/>
    <hyperlink r:id="rId1457" ref="D921"/>
    <hyperlink r:id="rId1458" ref="G921"/>
    <hyperlink r:id="rId1459" ref="D922"/>
    <hyperlink r:id="rId1460" ref="G922"/>
    <hyperlink r:id="rId1461" ref="G923"/>
    <hyperlink r:id="rId1462" ref="D924"/>
    <hyperlink r:id="rId1463" ref="G924"/>
    <hyperlink r:id="rId1464" ref="D925"/>
    <hyperlink r:id="rId1465" ref="G925"/>
    <hyperlink r:id="rId1466" ref="D926"/>
    <hyperlink r:id="rId1467" ref="G926"/>
    <hyperlink r:id="rId1468" ref="D927"/>
    <hyperlink r:id="rId1469" ref="G927"/>
    <hyperlink r:id="rId1470" ref="D928"/>
    <hyperlink r:id="rId1471" ref="G928"/>
    <hyperlink r:id="rId1472" ref="D929"/>
    <hyperlink r:id="rId1473" ref="G929"/>
    <hyperlink r:id="rId1474" ref="D930"/>
    <hyperlink r:id="rId1475" ref="G930"/>
    <hyperlink r:id="rId1476" ref="D931"/>
    <hyperlink r:id="rId1477" ref="G931"/>
    <hyperlink r:id="rId1478" ref="D932"/>
    <hyperlink r:id="rId1479" ref="G932"/>
    <hyperlink r:id="rId1480" ref="D933"/>
    <hyperlink r:id="rId1481" ref="G933"/>
    <hyperlink r:id="rId1482" ref="D934"/>
    <hyperlink r:id="rId1483" ref="G934"/>
    <hyperlink r:id="rId1484" ref="D935"/>
    <hyperlink r:id="rId1485" ref="G935"/>
    <hyperlink r:id="rId1486" ref="D936"/>
    <hyperlink r:id="rId1487" ref="G936"/>
    <hyperlink r:id="rId1488" ref="D937"/>
    <hyperlink r:id="rId1489" ref="G937"/>
    <hyperlink r:id="rId1490" ref="D938"/>
    <hyperlink r:id="rId1491" ref="G938"/>
    <hyperlink r:id="rId1492" ref="G939"/>
    <hyperlink r:id="rId1493" ref="D940"/>
    <hyperlink r:id="rId1494" ref="G940"/>
    <hyperlink r:id="rId1495" ref="D941"/>
    <hyperlink r:id="rId1496" ref="G941"/>
    <hyperlink r:id="rId1497" ref="D942"/>
    <hyperlink r:id="rId1498" ref="G942"/>
    <hyperlink r:id="rId1499" ref="D943"/>
    <hyperlink r:id="rId1500" ref="G943"/>
    <hyperlink r:id="rId1501" ref="D944"/>
    <hyperlink r:id="rId1502" ref="G944"/>
    <hyperlink r:id="rId1503" ref="D945"/>
    <hyperlink r:id="rId1504" ref="G945"/>
    <hyperlink r:id="rId1505" ref="D946"/>
    <hyperlink r:id="rId1506" ref="G946"/>
    <hyperlink r:id="rId1507" ref="D947"/>
    <hyperlink r:id="rId1508" ref="G947"/>
    <hyperlink r:id="rId1509" ref="D948"/>
    <hyperlink r:id="rId1510" ref="G948"/>
    <hyperlink r:id="rId1511" ref="D949"/>
    <hyperlink r:id="rId1512" ref="G949"/>
    <hyperlink r:id="rId1513" ref="G950"/>
    <hyperlink r:id="rId1514" ref="D951"/>
    <hyperlink r:id="rId1515" ref="G951"/>
    <hyperlink r:id="rId1516" ref="D952"/>
    <hyperlink r:id="rId1517" ref="G952"/>
    <hyperlink r:id="rId1518" ref="D953"/>
    <hyperlink r:id="rId1519" ref="G953"/>
    <hyperlink r:id="rId1520" ref="D954"/>
    <hyperlink r:id="rId1521" ref="G954"/>
    <hyperlink r:id="rId1522" ref="D955"/>
    <hyperlink r:id="rId1523" ref="G955"/>
    <hyperlink r:id="rId1524" ref="D956"/>
    <hyperlink r:id="rId1525" ref="G956"/>
    <hyperlink r:id="rId1526" ref="D957"/>
    <hyperlink r:id="rId1527" ref="G957"/>
    <hyperlink r:id="rId1528" ref="D958"/>
    <hyperlink r:id="rId1529" ref="G958"/>
    <hyperlink r:id="rId1530" ref="D959"/>
    <hyperlink r:id="rId1531" ref="G959"/>
    <hyperlink r:id="rId1532" ref="D960"/>
    <hyperlink r:id="rId1533" ref="G960"/>
    <hyperlink r:id="rId1534" ref="D961"/>
    <hyperlink r:id="rId1535" ref="G961"/>
    <hyperlink r:id="rId1536" ref="D962"/>
    <hyperlink r:id="rId1537" ref="G962"/>
    <hyperlink r:id="rId1538" ref="D963"/>
    <hyperlink r:id="rId1539" ref="G963"/>
    <hyperlink r:id="rId1540" ref="D964"/>
    <hyperlink r:id="rId1541" ref="G964"/>
    <hyperlink r:id="rId1542" ref="D965"/>
    <hyperlink r:id="rId1543" ref="G965"/>
    <hyperlink r:id="rId1544" ref="G966"/>
    <hyperlink r:id="rId1545" ref="G967"/>
    <hyperlink r:id="rId1546" ref="D968"/>
    <hyperlink r:id="rId1547" ref="G968"/>
    <hyperlink r:id="rId1548" ref="D969"/>
    <hyperlink r:id="rId1549" ref="G969"/>
    <hyperlink r:id="rId1550" ref="G970"/>
    <hyperlink r:id="rId1551" ref="G971"/>
    <hyperlink r:id="rId1552" ref="D972"/>
    <hyperlink r:id="rId1553" ref="G972"/>
    <hyperlink r:id="rId1554" ref="G973"/>
    <hyperlink r:id="rId1555" ref="D974"/>
    <hyperlink r:id="rId1556" ref="G974"/>
    <hyperlink r:id="rId1557" ref="D975"/>
    <hyperlink r:id="rId1558" ref="G975"/>
    <hyperlink r:id="rId1559" ref="D976"/>
    <hyperlink r:id="rId1560" ref="G976"/>
    <hyperlink r:id="rId1561" ref="D977"/>
    <hyperlink r:id="rId1562" ref="G977"/>
    <hyperlink r:id="rId1563" ref="D978"/>
    <hyperlink r:id="rId1564" ref="G978"/>
    <hyperlink r:id="rId1565" ref="D979"/>
    <hyperlink r:id="rId1566" ref="G979"/>
    <hyperlink r:id="rId1567" ref="D980"/>
    <hyperlink r:id="rId1568" ref="G980"/>
    <hyperlink r:id="rId1569" ref="D981"/>
    <hyperlink r:id="rId1570" ref="G981"/>
    <hyperlink r:id="rId1571" ref="D982"/>
    <hyperlink r:id="rId1572" ref="G982"/>
    <hyperlink r:id="rId1573" ref="G983"/>
    <hyperlink r:id="rId1574" ref="D984"/>
    <hyperlink r:id="rId1575" ref="G984"/>
    <hyperlink r:id="rId1576" ref="D985"/>
    <hyperlink r:id="rId1577" ref="G985"/>
    <hyperlink r:id="rId1578" ref="D986"/>
    <hyperlink r:id="rId1579" ref="G986"/>
    <hyperlink r:id="rId1580" ref="D987"/>
    <hyperlink r:id="rId1581" ref="G987"/>
    <hyperlink r:id="rId1582" ref="D988"/>
    <hyperlink r:id="rId1583" ref="G988"/>
    <hyperlink r:id="rId1584" ref="G989"/>
    <hyperlink r:id="rId1585" ref="G990"/>
    <hyperlink r:id="rId1586" ref="D991"/>
    <hyperlink r:id="rId1587" ref="G991"/>
    <hyperlink r:id="rId1588" ref="D992"/>
    <hyperlink r:id="rId1589" ref="G992"/>
    <hyperlink r:id="rId1590" ref="G993"/>
    <hyperlink r:id="rId1591" ref="D994"/>
    <hyperlink r:id="rId1592" ref="G994"/>
    <hyperlink r:id="rId1593" ref="D995"/>
    <hyperlink r:id="rId1594" ref="G995"/>
    <hyperlink r:id="rId1595" ref="G996"/>
    <hyperlink r:id="rId1596" ref="G997"/>
    <hyperlink r:id="rId1597" ref="D998"/>
    <hyperlink r:id="rId1598" ref="G998"/>
    <hyperlink r:id="rId1599" ref="G999"/>
    <hyperlink r:id="rId1600" ref="D1000"/>
    <hyperlink r:id="rId1601" ref="G1000"/>
    <hyperlink r:id="rId1602" ref="D1001"/>
    <hyperlink r:id="rId1603" ref="G1001"/>
    <hyperlink r:id="rId1604" ref="D1002"/>
    <hyperlink r:id="rId1605" ref="G1002"/>
    <hyperlink r:id="rId1606" ref="G1003"/>
    <hyperlink r:id="rId1607" ref="G1004"/>
    <hyperlink r:id="rId1608" ref="D1005"/>
    <hyperlink r:id="rId1609" ref="G1005"/>
    <hyperlink r:id="rId1610" ref="G1006"/>
    <hyperlink r:id="rId1611" ref="D1007"/>
    <hyperlink r:id="rId1612" ref="G1007"/>
    <hyperlink r:id="rId1613" ref="G1008"/>
    <hyperlink r:id="rId1614" ref="D1009"/>
    <hyperlink r:id="rId1615" ref="G1009"/>
    <hyperlink r:id="rId1616" ref="D1010"/>
    <hyperlink r:id="rId1617" ref="G1010"/>
    <hyperlink r:id="rId1618" ref="D1011"/>
    <hyperlink r:id="rId1619" ref="G1011"/>
    <hyperlink r:id="rId1620" ref="D1012"/>
    <hyperlink r:id="rId1621" ref="G1012"/>
    <hyperlink r:id="rId1622" ref="D1013"/>
    <hyperlink r:id="rId1623" ref="G1013"/>
    <hyperlink r:id="rId1624" ref="D1014"/>
    <hyperlink r:id="rId1625" ref="G1014"/>
    <hyperlink r:id="rId1626" ref="D1015"/>
    <hyperlink r:id="rId1627" ref="G1015"/>
    <hyperlink r:id="rId1628" ref="G1016"/>
    <hyperlink r:id="rId1629" ref="D1017"/>
    <hyperlink r:id="rId1630" ref="G1017"/>
    <hyperlink r:id="rId1631" ref="D1018"/>
    <hyperlink r:id="rId1632" ref="G1018"/>
    <hyperlink r:id="rId1633" ref="D1019"/>
    <hyperlink r:id="rId1634" ref="G1019"/>
    <hyperlink r:id="rId1635" ref="D1020"/>
    <hyperlink r:id="rId1636" ref="G1020"/>
    <hyperlink r:id="rId1637" ref="D1021"/>
    <hyperlink r:id="rId1638" ref="G1021"/>
    <hyperlink r:id="rId1639" ref="D1022"/>
    <hyperlink r:id="rId1640" ref="G1022"/>
    <hyperlink r:id="rId1641" ref="D1023"/>
    <hyperlink r:id="rId1642" ref="G1023"/>
    <hyperlink r:id="rId1643" ref="G1024"/>
    <hyperlink r:id="rId1644" ref="D1025"/>
    <hyperlink r:id="rId1645" ref="G1025"/>
    <hyperlink r:id="rId1646" ref="G1026"/>
    <hyperlink r:id="rId1647" ref="G1027"/>
    <hyperlink r:id="rId1648" ref="G1028"/>
    <hyperlink r:id="rId1649" ref="G1029"/>
    <hyperlink r:id="rId1650" ref="G1030"/>
    <hyperlink r:id="rId1651" ref="D1031"/>
    <hyperlink r:id="rId1652" ref="G1031"/>
    <hyperlink r:id="rId1653" ref="D1032"/>
    <hyperlink r:id="rId1654" ref="G1032"/>
    <hyperlink r:id="rId1655" ref="G1033"/>
    <hyperlink r:id="rId1656" ref="G1034"/>
    <hyperlink r:id="rId1657" ref="G1035"/>
    <hyperlink r:id="rId1658" ref="G1036"/>
    <hyperlink r:id="rId1659" ref="D1037"/>
    <hyperlink r:id="rId1660" ref="G1037"/>
    <hyperlink r:id="rId1661" ref="G1038"/>
    <hyperlink r:id="rId1662" ref="D1039"/>
    <hyperlink r:id="rId1663" ref="G1039"/>
    <hyperlink r:id="rId1664" ref="G1040"/>
    <hyperlink r:id="rId1665" ref="G1041"/>
    <hyperlink r:id="rId1666" ref="D1042"/>
    <hyperlink r:id="rId1667" ref="G1042"/>
    <hyperlink r:id="rId1668" ref="D1043"/>
    <hyperlink r:id="rId1669" ref="G1043"/>
    <hyperlink r:id="rId1670" ref="D1044"/>
    <hyperlink r:id="rId1671" ref="G1044"/>
    <hyperlink r:id="rId1672" ref="D1045"/>
    <hyperlink r:id="rId1673" ref="G1045"/>
    <hyperlink r:id="rId1674" ref="D1046"/>
    <hyperlink r:id="rId1675" ref="G1046"/>
    <hyperlink r:id="rId1676" ref="G1047"/>
    <hyperlink r:id="rId1677" ref="D1048"/>
    <hyperlink r:id="rId1678" ref="G1048"/>
    <hyperlink r:id="rId1679" ref="G1049"/>
    <hyperlink r:id="rId1680" ref="D1050"/>
    <hyperlink r:id="rId1681" ref="G1050"/>
    <hyperlink r:id="rId1682" ref="D1051"/>
    <hyperlink r:id="rId1683" ref="G1051"/>
    <hyperlink r:id="rId1684" ref="G1052"/>
    <hyperlink r:id="rId1685" ref="D1053"/>
    <hyperlink r:id="rId1686" ref="G1053"/>
    <hyperlink r:id="rId1687" ref="G1054"/>
    <hyperlink r:id="rId1688" ref="G1055"/>
    <hyperlink r:id="rId1689" ref="G1056"/>
    <hyperlink r:id="rId1690" ref="D1057"/>
    <hyperlink r:id="rId1691" ref="G1057"/>
    <hyperlink r:id="rId1692" ref="G1058"/>
    <hyperlink r:id="rId1693" ref="G1059"/>
    <hyperlink r:id="rId1694" ref="G1060"/>
    <hyperlink r:id="rId1695" ref="G1061"/>
    <hyperlink r:id="rId1696" ref="G1062"/>
    <hyperlink r:id="rId1697" ref="G1063"/>
    <hyperlink r:id="rId1698" ref="G1064"/>
    <hyperlink r:id="rId1699" ref="G1065"/>
    <hyperlink r:id="rId1700" ref="D1066"/>
    <hyperlink r:id="rId1701" ref="G1066"/>
    <hyperlink r:id="rId1702" ref="G1067"/>
    <hyperlink r:id="rId1703" ref="D1068"/>
    <hyperlink r:id="rId1704" ref="G1068"/>
    <hyperlink r:id="rId1705" ref="G1069"/>
    <hyperlink r:id="rId1706" ref="D1070"/>
    <hyperlink r:id="rId1707" ref="G1070"/>
    <hyperlink r:id="rId1708" ref="D1071"/>
    <hyperlink r:id="rId1709" ref="G1071"/>
    <hyperlink r:id="rId1710" ref="G1072"/>
    <hyperlink r:id="rId1711" ref="G1073"/>
    <hyperlink r:id="rId1712" ref="D1074"/>
    <hyperlink r:id="rId1713" ref="G1074"/>
    <hyperlink r:id="rId1714" ref="D1075"/>
    <hyperlink r:id="rId1715" ref="G1075"/>
    <hyperlink r:id="rId1716" ref="G1076"/>
    <hyperlink r:id="rId1717" ref="D1077"/>
    <hyperlink r:id="rId1718" ref="G1077"/>
    <hyperlink r:id="rId1719" ref="G1078"/>
    <hyperlink r:id="rId1720" ref="D1079"/>
    <hyperlink r:id="rId1721" ref="G1079"/>
    <hyperlink r:id="rId1722" ref="D1080"/>
    <hyperlink r:id="rId1723" ref="G1080"/>
    <hyperlink r:id="rId1724" ref="D1081"/>
    <hyperlink r:id="rId1725" ref="G1081"/>
    <hyperlink r:id="rId1726" ref="G1082"/>
    <hyperlink r:id="rId1727" ref="D1083"/>
    <hyperlink r:id="rId1728" ref="G1083"/>
    <hyperlink r:id="rId1729" ref="D1084"/>
    <hyperlink r:id="rId1730" ref="G1084"/>
    <hyperlink r:id="rId1731" ref="G1085"/>
    <hyperlink r:id="rId1732" ref="G1086"/>
    <hyperlink r:id="rId1733" ref="G1087"/>
    <hyperlink r:id="rId1734" ref="D1088"/>
    <hyperlink r:id="rId1735" ref="G1088"/>
    <hyperlink r:id="rId1736" ref="D1089"/>
    <hyperlink r:id="rId1737" ref="G1089"/>
    <hyperlink r:id="rId1738" ref="D1090"/>
    <hyperlink r:id="rId1739" ref="G1090"/>
    <hyperlink r:id="rId1740" ref="D1091"/>
    <hyperlink r:id="rId1741" ref="G1091"/>
    <hyperlink r:id="rId1742" ref="D1092"/>
    <hyperlink r:id="rId1743" ref="G1092"/>
    <hyperlink r:id="rId1744" ref="D1093"/>
    <hyperlink r:id="rId1745" ref="G1093"/>
    <hyperlink r:id="rId1746" ref="D1094"/>
    <hyperlink r:id="rId1747" ref="G1094"/>
    <hyperlink r:id="rId1748" ref="G1095"/>
    <hyperlink r:id="rId1749" ref="G1096"/>
    <hyperlink r:id="rId1750" ref="D1097"/>
    <hyperlink r:id="rId1751" ref="G1097"/>
    <hyperlink r:id="rId1752" ref="G1098"/>
    <hyperlink r:id="rId1753" ref="D1099"/>
    <hyperlink r:id="rId1754" ref="G1099"/>
    <hyperlink r:id="rId1755" ref="G1100"/>
    <hyperlink r:id="rId1756" location=".olvlZaKaJG" ref="D1101"/>
    <hyperlink r:id="rId1757" ref="G1101"/>
    <hyperlink r:id="rId1758" ref="G1102"/>
    <hyperlink r:id="rId1759" ref="D1103"/>
    <hyperlink r:id="rId1760" ref="G1103"/>
    <hyperlink r:id="rId1761" ref="D1104"/>
    <hyperlink r:id="rId1762" ref="G1104"/>
    <hyperlink r:id="rId1763" ref="D1105"/>
    <hyperlink r:id="rId1764" ref="G1105"/>
    <hyperlink r:id="rId1765" ref="D1106"/>
    <hyperlink r:id="rId1766" ref="G1106"/>
    <hyperlink r:id="rId1767" ref="D1107"/>
    <hyperlink r:id="rId1768" ref="G1107"/>
    <hyperlink r:id="rId1769" ref="D1108"/>
    <hyperlink r:id="rId1770" ref="G1108"/>
    <hyperlink r:id="rId1771" ref="G1109"/>
    <hyperlink r:id="rId1772" ref="D1110"/>
    <hyperlink r:id="rId1773" ref="G1110"/>
    <hyperlink r:id="rId1774" ref="G1111"/>
    <hyperlink r:id="rId1775" ref="D1112"/>
    <hyperlink r:id="rId1776" ref="G1112"/>
    <hyperlink r:id="rId1777" ref="G1113"/>
    <hyperlink r:id="rId1778" ref="D1114"/>
    <hyperlink r:id="rId1779" ref="G1114"/>
    <hyperlink r:id="rId1780" ref="D1115"/>
    <hyperlink r:id="rId1781" ref="G1115"/>
    <hyperlink r:id="rId1782" ref="G1116"/>
    <hyperlink r:id="rId1783" ref="D1117"/>
    <hyperlink r:id="rId1784" ref="G1117"/>
    <hyperlink r:id="rId1785" ref="D1118"/>
    <hyperlink r:id="rId1786" ref="G1118"/>
    <hyperlink r:id="rId1787" ref="G1119"/>
    <hyperlink r:id="rId1788" ref="D1120"/>
    <hyperlink r:id="rId1789" ref="G1120"/>
    <hyperlink r:id="rId1790" ref="D1121"/>
    <hyperlink r:id="rId1791" ref="G1121"/>
    <hyperlink r:id="rId1792" ref="G1122"/>
    <hyperlink r:id="rId1793" ref="D1123"/>
    <hyperlink r:id="rId1794" ref="G1123"/>
    <hyperlink r:id="rId1795" ref="D1124"/>
    <hyperlink r:id="rId1796" ref="G1124"/>
    <hyperlink r:id="rId1797" ref="C1125"/>
    <hyperlink r:id="rId1798" ref="D1125"/>
    <hyperlink r:id="rId1799" ref="G1125"/>
    <hyperlink r:id="rId1800" ref="G1126"/>
    <hyperlink r:id="rId1801" ref="D1127"/>
    <hyperlink r:id="rId1802" ref="G1127"/>
    <hyperlink r:id="rId1803" ref="G1128"/>
    <hyperlink r:id="rId1804" ref="D1129"/>
    <hyperlink r:id="rId1805" ref="G1129"/>
    <hyperlink r:id="rId1806" ref="D1130"/>
    <hyperlink r:id="rId1807" ref="G1130"/>
    <hyperlink r:id="rId1808" ref="D1131"/>
    <hyperlink r:id="rId1809" ref="G1131"/>
    <hyperlink r:id="rId1810" ref="D1132"/>
    <hyperlink r:id="rId1811" ref="G1132"/>
    <hyperlink r:id="rId1812" location="Table_of_all_units" ref="D1133"/>
    <hyperlink r:id="rId1813" ref="G1133"/>
    <hyperlink r:id="rId1814" ref="G1134"/>
    <hyperlink r:id="rId1815" ref="G1135"/>
    <hyperlink r:id="rId1816" ref="D1136"/>
    <hyperlink r:id="rId1817" ref="G1136"/>
    <hyperlink r:id="rId1818" ref="G1137"/>
    <hyperlink r:id="rId1819" ref="G1138"/>
    <hyperlink r:id="rId1820" ref="G1139"/>
    <hyperlink r:id="rId1821" ref="G1140"/>
    <hyperlink r:id="rId1822" ref="G1141"/>
    <hyperlink r:id="rId1823" ref="D1142"/>
    <hyperlink r:id="rId1824" ref="G1142"/>
    <hyperlink r:id="rId1825" ref="D1143"/>
    <hyperlink r:id="rId1826" ref="G1143"/>
    <hyperlink r:id="rId1827" ref="G1144"/>
    <hyperlink r:id="rId1828" ref="D1145"/>
    <hyperlink r:id="rId1829" ref="G1145"/>
    <hyperlink r:id="rId1830" ref="G1146"/>
    <hyperlink r:id="rId1831" ref="G1147"/>
    <hyperlink r:id="rId1832" ref="G1148"/>
    <hyperlink r:id="rId1833" ref="G1149"/>
    <hyperlink r:id="rId1834" ref="D1150"/>
    <hyperlink r:id="rId1835" ref="G1150"/>
    <hyperlink r:id="rId1836" ref="G1151"/>
    <hyperlink r:id="rId1837" ref="D1152"/>
    <hyperlink r:id="rId1838" ref="G1152"/>
    <hyperlink r:id="rId1839" ref="D1153"/>
    <hyperlink r:id="rId1840" ref="G1153"/>
    <hyperlink r:id="rId1841" ref="D1154"/>
    <hyperlink r:id="rId1842" ref="G1154"/>
    <hyperlink r:id="rId1843" ref="D1155"/>
    <hyperlink r:id="rId1844" ref="G1155"/>
    <hyperlink r:id="rId1845" ref="D1156"/>
    <hyperlink r:id="rId1846" ref="G1156"/>
    <hyperlink r:id="rId1847" ref="D1157"/>
    <hyperlink r:id="rId1848" ref="G1157"/>
    <hyperlink r:id="rId1849" ref="D1158"/>
    <hyperlink r:id="rId1850" ref="G1158"/>
    <hyperlink r:id="rId1851" ref="D1159"/>
    <hyperlink r:id="rId1852" ref="G1159"/>
    <hyperlink r:id="rId1853" ref="D1160"/>
    <hyperlink r:id="rId1854" ref="G1160"/>
    <hyperlink r:id="rId1855" ref="D1161"/>
    <hyperlink r:id="rId1856" ref="G1161"/>
    <hyperlink r:id="rId1857" ref="G1162"/>
    <hyperlink r:id="rId1858" ref="D1163"/>
    <hyperlink r:id="rId1859" ref="G1163"/>
    <hyperlink r:id="rId1860" ref="G1164"/>
    <hyperlink r:id="rId1861" ref="D1165"/>
    <hyperlink r:id="rId1862" ref="G1165"/>
    <hyperlink r:id="rId1863" ref="G1166"/>
    <hyperlink r:id="rId1864" ref="D1167"/>
    <hyperlink r:id="rId1865" ref="G1167"/>
    <hyperlink r:id="rId1866" ref="G1168"/>
    <hyperlink r:id="rId1867" ref="G1169"/>
    <hyperlink r:id="rId1868" ref="G1170"/>
    <hyperlink r:id="rId1869" ref="G1171"/>
    <hyperlink r:id="rId1870" ref="D1172"/>
    <hyperlink r:id="rId1871" ref="G1172"/>
    <hyperlink r:id="rId1872" ref="D1173"/>
    <hyperlink r:id="rId1873" ref="G1173"/>
    <hyperlink r:id="rId1874" ref="G1174"/>
    <hyperlink r:id="rId1875" ref="D1175"/>
    <hyperlink r:id="rId1876" ref="G1175"/>
    <hyperlink r:id="rId1877" ref="G1176"/>
    <hyperlink r:id="rId1878" ref="D1177"/>
    <hyperlink r:id="rId1879" ref="G1177"/>
    <hyperlink r:id="rId1880" ref="G1178"/>
    <hyperlink r:id="rId1881" ref="G1179"/>
    <hyperlink r:id="rId1882" ref="G1180"/>
    <hyperlink r:id="rId1883" ref="G1181"/>
    <hyperlink r:id="rId1884" ref="D1182"/>
    <hyperlink r:id="rId1885" ref="G1182"/>
    <hyperlink r:id="rId1886" ref="G1183"/>
    <hyperlink r:id="rId1887" ref="D1184"/>
    <hyperlink r:id="rId1888" ref="G1184"/>
    <hyperlink r:id="rId1889" ref="G1185"/>
    <hyperlink r:id="rId1890" ref="G1186"/>
    <hyperlink r:id="rId1891" ref="G1187"/>
    <hyperlink r:id="rId1892" ref="G1188"/>
    <hyperlink r:id="rId1893" ref="D1189"/>
    <hyperlink r:id="rId1894" ref="G1189"/>
    <hyperlink r:id="rId1895" ref="D1190"/>
    <hyperlink r:id="rId1896" ref="G1190"/>
    <hyperlink r:id="rId1897" ref="G1191"/>
    <hyperlink r:id="rId1898" ref="D1192"/>
    <hyperlink r:id="rId1899" ref="G1192"/>
    <hyperlink r:id="rId1900" ref="D1193"/>
    <hyperlink r:id="rId1901" ref="G1193"/>
    <hyperlink r:id="rId1902" ref="D1194"/>
    <hyperlink r:id="rId1903" ref="G1194"/>
    <hyperlink r:id="rId1904" ref="D1195"/>
    <hyperlink r:id="rId1905" ref="G1195"/>
    <hyperlink r:id="rId1906" ref="D1196"/>
    <hyperlink r:id="rId1907" ref="G1196"/>
    <hyperlink r:id="rId1908" ref="G1197"/>
    <hyperlink r:id="rId1909" ref="D1198"/>
    <hyperlink r:id="rId1910" ref="G1198"/>
    <hyperlink r:id="rId1911" ref="G1199"/>
    <hyperlink r:id="rId1912" ref="G1200"/>
    <hyperlink r:id="rId1913" ref="D1201"/>
    <hyperlink r:id="rId1914" ref="G1201"/>
    <hyperlink r:id="rId1915" ref="G1202"/>
    <hyperlink r:id="rId1916" ref="D1203"/>
    <hyperlink r:id="rId1917" ref="G1203"/>
    <hyperlink r:id="rId1918" ref="D1204"/>
    <hyperlink r:id="rId1919" ref="G1204"/>
    <hyperlink r:id="rId1920" ref="D1205"/>
    <hyperlink r:id="rId1921" ref="G1205"/>
    <hyperlink r:id="rId1922" ref="D1206"/>
    <hyperlink r:id="rId1923" ref="G1206"/>
    <hyperlink r:id="rId1924" ref="D1207"/>
    <hyperlink r:id="rId1925" ref="G1207"/>
    <hyperlink r:id="rId1926" ref="G1208"/>
    <hyperlink r:id="rId1927" ref="D1209"/>
    <hyperlink r:id="rId1928" ref="G1209"/>
    <hyperlink r:id="rId1929" ref="G1210"/>
    <hyperlink r:id="rId1930" ref="D1211"/>
    <hyperlink r:id="rId1931" ref="G1211"/>
    <hyperlink r:id="rId1932" ref="D1212"/>
    <hyperlink r:id="rId1933" ref="G1212"/>
    <hyperlink r:id="rId1934" ref="D1213"/>
    <hyperlink r:id="rId1935" ref="G1213"/>
    <hyperlink r:id="rId1936" ref="D1214"/>
    <hyperlink r:id="rId1937" ref="G1214"/>
    <hyperlink r:id="rId1938" ref="D1215"/>
    <hyperlink r:id="rId1939" ref="G1215"/>
    <hyperlink r:id="rId1940" ref="D1216"/>
    <hyperlink r:id="rId1941" ref="G1216"/>
    <hyperlink r:id="rId1942" ref="D1217"/>
    <hyperlink r:id="rId1943" ref="G1217"/>
    <hyperlink r:id="rId1944" ref="D1218"/>
    <hyperlink r:id="rId1945" ref="G1218"/>
    <hyperlink r:id="rId1946" ref="D1219"/>
    <hyperlink r:id="rId1947" ref="G1219"/>
    <hyperlink r:id="rId1948" ref="G1220"/>
    <hyperlink r:id="rId1949" ref="D1221"/>
    <hyperlink r:id="rId1950" ref="G1221"/>
    <hyperlink r:id="rId1951" ref="D1222"/>
    <hyperlink r:id="rId1952" ref="G1222"/>
    <hyperlink r:id="rId1953" ref="D1223"/>
    <hyperlink r:id="rId1954" ref="G1223"/>
    <hyperlink r:id="rId1955" ref="D1224"/>
    <hyperlink r:id="rId1956" ref="G1224"/>
    <hyperlink r:id="rId1957" ref="D1225"/>
    <hyperlink r:id="rId1958" ref="G1225"/>
    <hyperlink r:id="rId1959" ref="D1226"/>
    <hyperlink r:id="rId1960" ref="G1226"/>
    <hyperlink r:id="rId1961" ref="D1227"/>
    <hyperlink r:id="rId1962" ref="G1227"/>
    <hyperlink r:id="rId1963" ref="D1228"/>
    <hyperlink r:id="rId1964" ref="G1228"/>
    <hyperlink r:id="rId1965" ref="G1229"/>
    <hyperlink r:id="rId1966" ref="D1230"/>
    <hyperlink r:id="rId1967" ref="G1230"/>
    <hyperlink r:id="rId1968" ref="D1231"/>
    <hyperlink r:id="rId1969" ref="G1231"/>
    <hyperlink r:id="rId1970" ref="D1232"/>
    <hyperlink r:id="rId1971" ref="G1232"/>
    <hyperlink r:id="rId1972" ref="G1233"/>
    <hyperlink r:id="rId1973" ref="D1234"/>
    <hyperlink r:id="rId1974" ref="G1234"/>
    <hyperlink r:id="rId1975" ref="D1235"/>
    <hyperlink r:id="rId1976" ref="G1235"/>
    <hyperlink r:id="rId1977" ref="D1236"/>
    <hyperlink r:id="rId1978" ref="G1236"/>
    <hyperlink r:id="rId1979" ref="G1237"/>
    <hyperlink r:id="rId1980" ref="D1238"/>
    <hyperlink r:id="rId1981" ref="G1238"/>
    <hyperlink r:id="rId1982" ref="D1239"/>
    <hyperlink r:id="rId1983" ref="G1239"/>
    <hyperlink r:id="rId1984" ref="G1240"/>
    <hyperlink r:id="rId1985" ref="G1241"/>
    <hyperlink r:id="rId1986" ref="G1242"/>
    <hyperlink r:id="rId1987" ref="D1243"/>
    <hyperlink r:id="rId1988" ref="G1243"/>
    <hyperlink r:id="rId1989" ref="G1244"/>
    <hyperlink r:id="rId1990" ref="G1245"/>
    <hyperlink r:id="rId1991" ref="G1246"/>
    <hyperlink r:id="rId1992" ref="G1247"/>
    <hyperlink r:id="rId1993" ref="D1248"/>
    <hyperlink r:id="rId1994" ref="G1248"/>
    <hyperlink r:id="rId1995" ref="D1249"/>
    <hyperlink r:id="rId1996" ref="G1249"/>
    <hyperlink r:id="rId1997" ref="D1250"/>
    <hyperlink r:id="rId1998" ref="G1250"/>
    <hyperlink r:id="rId1999" ref="D1251"/>
    <hyperlink r:id="rId2000" ref="G1251"/>
    <hyperlink r:id="rId2001" ref="G1252"/>
    <hyperlink r:id="rId2002" ref="G1253"/>
    <hyperlink r:id="rId2003" ref="D1254"/>
    <hyperlink r:id="rId2004" ref="G1254"/>
    <hyperlink r:id="rId2005" ref="D1255"/>
    <hyperlink r:id="rId2006" ref="G1255"/>
    <hyperlink r:id="rId2007" ref="D1256"/>
    <hyperlink r:id="rId2008" ref="G1256"/>
    <hyperlink r:id="rId2009" ref="D1257"/>
    <hyperlink r:id="rId2010" ref="G1257"/>
    <hyperlink r:id="rId2011" ref="D1258"/>
    <hyperlink r:id="rId2012" ref="G1258"/>
    <hyperlink r:id="rId2013" ref="G1259"/>
    <hyperlink r:id="rId2014" ref="D1260"/>
    <hyperlink r:id="rId2015" ref="G1260"/>
    <hyperlink r:id="rId2016" ref="D1261"/>
    <hyperlink r:id="rId2017" ref="G1261"/>
    <hyperlink r:id="rId2018" ref="D1262"/>
    <hyperlink r:id="rId2019" ref="G1262"/>
    <hyperlink r:id="rId2020" ref="D1263"/>
    <hyperlink r:id="rId2021" ref="G1263"/>
    <hyperlink r:id="rId2022" ref="G1264"/>
    <hyperlink r:id="rId2023" ref="G1265"/>
    <hyperlink r:id="rId2024" ref="D1266"/>
    <hyperlink r:id="rId2025" ref="G1266"/>
    <hyperlink r:id="rId2026" ref="D1267"/>
    <hyperlink r:id="rId2027" ref="G1267"/>
    <hyperlink r:id="rId2028" ref="D1268"/>
    <hyperlink r:id="rId2029" ref="G1268"/>
    <hyperlink r:id="rId2030" ref="G1269"/>
    <hyperlink r:id="rId2031" ref="G1270"/>
    <hyperlink r:id="rId2032" ref="D1271"/>
    <hyperlink r:id="rId2033" ref="G1271"/>
    <hyperlink r:id="rId2034" ref="G1272"/>
    <hyperlink r:id="rId2035" ref="D1273"/>
    <hyperlink r:id="rId2036" ref="G1273"/>
    <hyperlink r:id="rId2037" ref="D1274"/>
    <hyperlink r:id="rId2038" ref="G1274"/>
    <hyperlink r:id="rId2039" ref="D1275"/>
    <hyperlink r:id="rId2040" ref="G1275"/>
    <hyperlink r:id="rId2041" ref="D1276"/>
    <hyperlink r:id="rId2042" ref="G1276"/>
    <hyperlink r:id="rId2043" ref="G1277"/>
    <hyperlink r:id="rId2044" ref="D1278"/>
    <hyperlink r:id="rId2045" ref="G1278"/>
    <hyperlink r:id="rId2046" ref="D1279"/>
    <hyperlink r:id="rId2047" ref="G1279"/>
    <hyperlink r:id="rId2048" ref="G1280"/>
    <hyperlink r:id="rId2049" ref="G1281"/>
    <hyperlink r:id="rId2050" ref="D1282"/>
    <hyperlink r:id="rId2051" ref="G1282"/>
    <hyperlink r:id="rId2052" ref="G1283"/>
    <hyperlink r:id="rId2053" ref="G1284"/>
    <hyperlink r:id="rId2054" ref="G1285"/>
    <hyperlink r:id="rId2055" ref="D1286"/>
    <hyperlink r:id="rId2056" ref="G1286"/>
    <hyperlink r:id="rId2057" ref="G1287"/>
    <hyperlink r:id="rId2058" ref="G1288"/>
    <hyperlink r:id="rId2059" ref="D1289"/>
    <hyperlink r:id="rId2060" ref="G1289"/>
    <hyperlink r:id="rId2061" ref="D1290"/>
    <hyperlink r:id="rId2062" ref="G1290"/>
    <hyperlink r:id="rId2063" ref="G1291"/>
    <hyperlink r:id="rId2064" ref="D1292"/>
    <hyperlink r:id="rId2065" ref="G1292"/>
    <hyperlink r:id="rId2066" ref="G1293"/>
    <hyperlink r:id="rId2067" ref="G1294"/>
    <hyperlink r:id="rId2068" ref="G1295"/>
    <hyperlink r:id="rId2069" ref="G1296"/>
    <hyperlink r:id="rId2070" ref="D1297"/>
    <hyperlink r:id="rId2071" ref="G1297"/>
    <hyperlink r:id="rId2072" ref="D1298"/>
    <hyperlink r:id="rId2073" ref="G1298"/>
    <hyperlink r:id="rId2074" ref="G1299"/>
    <hyperlink r:id="rId2075" ref="D1300"/>
    <hyperlink r:id="rId2076" ref="G1300"/>
    <hyperlink r:id="rId2077" ref="D1301"/>
    <hyperlink r:id="rId2078" ref="G1301"/>
    <hyperlink r:id="rId2079" ref="D1302"/>
    <hyperlink r:id="rId2080" ref="G1302"/>
    <hyperlink r:id="rId2081" ref="G1303"/>
    <hyperlink r:id="rId2082" ref="D1304"/>
    <hyperlink r:id="rId2083" ref="G1304"/>
    <hyperlink r:id="rId2084" ref="G1305"/>
    <hyperlink r:id="rId2085" ref="D1306"/>
    <hyperlink r:id="rId2086" ref="G1306"/>
    <hyperlink r:id="rId2087" ref="D1307"/>
    <hyperlink r:id="rId2088" ref="G1307"/>
    <hyperlink r:id="rId2089" ref="D1308"/>
    <hyperlink r:id="rId2090" ref="G1308"/>
    <hyperlink r:id="rId2091" ref="D1309"/>
    <hyperlink r:id="rId2092" ref="G1309"/>
    <hyperlink r:id="rId2093" ref="G1310"/>
    <hyperlink r:id="rId2094" ref="D1311"/>
    <hyperlink r:id="rId2095" ref="G1311"/>
    <hyperlink r:id="rId2096" ref="G1312"/>
    <hyperlink r:id="rId2097" ref="D1313"/>
    <hyperlink r:id="rId2098" ref="G1313"/>
    <hyperlink r:id="rId2099" ref="D1314"/>
    <hyperlink r:id="rId2100" ref="G1314"/>
    <hyperlink r:id="rId2101" ref="G1315"/>
    <hyperlink r:id="rId2102" ref="G1316"/>
    <hyperlink r:id="rId2103" ref="D1317"/>
    <hyperlink r:id="rId2104" ref="G1317"/>
    <hyperlink r:id="rId2105" ref="D1318"/>
    <hyperlink r:id="rId2106" ref="G1318"/>
    <hyperlink r:id="rId2107" ref="D1319"/>
    <hyperlink r:id="rId2108" ref="G1319"/>
    <hyperlink r:id="rId2109" ref="D1320"/>
    <hyperlink r:id="rId2110" ref="G1320"/>
    <hyperlink r:id="rId2111" ref="D1321"/>
    <hyperlink r:id="rId2112" ref="G1321"/>
    <hyperlink r:id="rId2113" ref="G1322"/>
    <hyperlink r:id="rId2114" ref="G1323"/>
    <hyperlink r:id="rId2115" ref="D1324"/>
    <hyperlink r:id="rId2116" ref="G1324"/>
    <hyperlink r:id="rId2117" ref="D1325"/>
    <hyperlink r:id="rId2118" ref="G1325"/>
    <hyperlink r:id="rId2119" ref="G1326"/>
    <hyperlink r:id="rId2120" ref="G1327"/>
    <hyperlink r:id="rId2121" ref="D1328"/>
    <hyperlink r:id="rId2122" ref="G1328"/>
    <hyperlink r:id="rId2123" ref="G1329"/>
    <hyperlink r:id="rId2124" ref="D1330"/>
    <hyperlink r:id="rId2125" ref="G1330"/>
    <hyperlink r:id="rId2126" ref="G1331"/>
    <hyperlink r:id="rId2127" ref="G1332"/>
    <hyperlink r:id="rId2128" ref="G1333"/>
    <hyperlink r:id="rId2129" ref="D1334"/>
    <hyperlink r:id="rId2130" ref="G1334"/>
    <hyperlink r:id="rId2131" ref="D1335"/>
    <hyperlink r:id="rId2132" ref="G1335"/>
    <hyperlink r:id="rId2133" ref="D1336"/>
    <hyperlink r:id="rId2134" ref="G1336"/>
    <hyperlink r:id="rId2135" ref="D1337"/>
    <hyperlink r:id="rId2136" ref="G1337"/>
    <hyperlink r:id="rId2137" ref="G1338"/>
    <hyperlink r:id="rId2138" ref="G1339"/>
    <hyperlink r:id="rId2139" ref="D1340"/>
    <hyperlink r:id="rId2140" ref="G1340"/>
    <hyperlink r:id="rId2141" ref="D1341"/>
    <hyperlink r:id="rId2142" ref="G1341"/>
    <hyperlink r:id="rId2143" ref="D1342"/>
    <hyperlink r:id="rId2144" ref="G1342"/>
    <hyperlink r:id="rId2145" ref="D1343"/>
    <hyperlink r:id="rId2146" ref="G1343"/>
    <hyperlink r:id="rId2147" ref="G1344"/>
    <hyperlink r:id="rId2148" ref="D1345"/>
    <hyperlink r:id="rId2149" ref="G1345"/>
    <hyperlink r:id="rId2150" ref="D1346"/>
    <hyperlink r:id="rId2151" ref="G1346"/>
    <hyperlink r:id="rId2152" ref="G1347"/>
    <hyperlink r:id="rId2153" ref="G1348"/>
    <hyperlink r:id="rId2154" ref="D1349"/>
    <hyperlink r:id="rId2155" ref="G1349"/>
    <hyperlink r:id="rId2156" ref="D1350"/>
    <hyperlink r:id="rId2157" ref="G1350"/>
    <hyperlink r:id="rId2158" ref="D1351"/>
    <hyperlink r:id="rId2159" ref="G1351"/>
    <hyperlink r:id="rId2160" ref="G1352"/>
    <hyperlink r:id="rId2161" ref="D1353"/>
    <hyperlink r:id="rId2162" ref="G1353"/>
    <hyperlink r:id="rId2163" ref="D1354"/>
    <hyperlink r:id="rId2164" ref="G1354"/>
    <hyperlink r:id="rId2165" ref="D1355"/>
    <hyperlink r:id="rId2166" ref="G1355"/>
    <hyperlink r:id="rId2167" ref="D1356"/>
    <hyperlink r:id="rId2168" ref="G1356"/>
    <hyperlink r:id="rId2169" ref="G1357"/>
    <hyperlink r:id="rId2170" ref="D1358"/>
    <hyperlink r:id="rId2171" ref="G1358"/>
    <hyperlink r:id="rId2172" ref="D1359"/>
    <hyperlink r:id="rId2173" ref="G1359"/>
    <hyperlink r:id="rId2174" ref="D1360"/>
    <hyperlink r:id="rId2175" ref="G1360"/>
    <hyperlink r:id="rId2176" ref="D1361"/>
    <hyperlink r:id="rId2177" ref="G1361"/>
    <hyperlink r:id="rId2178" ref="D1362"/>
    <hyperlink r:id="rId2179" ref="G1362"/>
    <hyperlink r:id="rId2180" ref="D1363"/>
    <hyperlink r:id="rId2181" ref="G1363"/>
    <hyperlink r:id="rId2182" ref="G1364"/>
    <hyperlink r:id="rId2183" ref="G1365"/>
    <hyperlink r:id="rId2184" ref="D1366"/>
    <hyperlink r:id="rId2185" ref="G1366"/>
    <hyperlink r:id="rId2186" ref="D1367"/>
    <hyperlink r:id="rId2187" ref="G1367"/>
    <hyperlink r:id="rId2188" ref="D1368"/>
    <hyperlink r:id="rId2189" ref="G1368"/>
    <hyperlink r:id="rId2190" ref="D1369"/>
    <hyperlink r:id="rId2191" ref="G1369"/>
    <hyperlink r:id="rId2192" ref="D1370"/>
    <hyperlink r:id="rId2193" ref="G1370"/>
    <hyperlink r:id="rId2194" ref="G1371"/>
    <hyperlink r:id="rId2195" ref="D1372"/>
    <hyperlink r:id="rId2196" ref="G1372"/>
    <hyperlink r:id="rId2197" ref="D1373"/>
    <hyperlink r:id="rId2198" ref="G1373"/>
    <hyperlink r:id="rId2199" ref="D1374"/>
    <hyperlink r:id="rId2200" ref="G1374"/>
    <hyperlink r:id="rId2201" ref="G1375"/>
    <hyperlink r:id="rId2202" ref="D1376"/>
    <hyperlink r:id="rId2203" ref="G1376"/>
    <hyperlink r:id="rId2204" ref="D1377"/>
    <hyperlink r:id="rId2205" ref="G1377"/>
    <hyperlink r:id="rId2206" ref="D1378"/>
    <hyperlink r:id="rId2207" ref="G1378"/>
    <hyperlink r:id="rId2208" ref="G1379"/>
    <hyperlink r:id="rId2209" ref="D1380"/>
    <hyperlink r:id="rId2210" ref="G1380"/>
    <hyperlink r:id="rId2211" ref="G1381"/>
    <hyperlink r:id="rId2212" ref="D1382"/>
    <hyperlink r:id="rId2213" ref="G1382"/>
    <hyperlink r:id="rId2214" ref="D1383"/>
    <hyperlink r:id="rId2215" ref="G1383"/>
    <hyperlink r:id="rId2216" ref="D1384"/>
    <hyperlink r:id="rId2217" ref="G1384"/>
    <hyperlink r:id="rId2218" ref="D1385"/>
    <hyperlink r:id="rId2219" ref="G1385"/>
    <hyperlink r:id="rId2220" ref="D1386"/>
    <hyperlink r:id="rId2221" ref="G1386"/>
    <hyperlink r:id="rId2222" ref="G1387"/>
    <hyperlink r:id="rId2223" ref="G1388"/>
    <hyperlink r:id="rId2224" ref="D1389"/>
    <hyperlink r:id="rId2225" ref="G1389"/>
    <hyperlink r:id="rId2226" ref="D1390"/>
    <hyperlink r:id="rId2227" ref="G1390"/>
    <hyperlink r:id="rId2228" ref="D1391"/>
    <hyperlink r:id="rId2229" ref="G1391"/>
    <hyperlink r:id="rId2230" ref="D1392"/>
    <hyperlink r:id="rId2231" ref="G1392"/>
    <hyperlink r:id="rId2232" ref="D1393"/>
    <hyperlink r:id="rId2233" ref="G1393"/>
    <hyperlink r:id="rId2234" ref="D1394"/>
    <hyperlink r:id="rId2235" ref="G1394"/>
    <hyperlink r:id="rId2236" ref="G1395"/>
    <hyperlink r:id="rId2237" ref="G1396"/>
    <hyperlink r:id="rId2238" ref="G1397"/>
    <hyperlink r:id="rId2239" ref="D1398"/>
    <hyperlink r:id="rId2240" ref="G1398"/>
    <hyperlink r:id="rId2241" ref="G1399"/>
    <hyperlink r:id="rId2242" ref="G1400"/>
    <hyperlink r:id="rId2243" ref="D1401"/>
    <hyperlink r:id="rId2244" ref="G1401"/>
    <hyperlink r:id="rId2245" ref="D1402"/>
    <hyperlink r:id="rId2246" ref="G1402"/>
    <hyperlink r:id="rId2247" ref="D1403"/>
    <hyperlink r:id="rId2248" ref="G1403"/>
    <hyperlink r:id="rId2249" ref="D1404"/>
    <hyperlink r:id="rId2250" ref="G1404"/>
    <hyperlink r:id="rId2251" ref="D1405"/>
    <hyperlink r:id="rId2252" ref="G1405"/>
    <hyperlink r:id="rId2253" ref="D1406"/>
    <hyperlink r:id="rId2254" ref="G1406"/>
    <hyperlink r:id="rId2255" ref="D1407"/>
    <hyperlink r:id="rId2256" ref="G1407"/>
    <hyperlink r:id="rId2257" ref="G1408"/>
    <hyperlink r:id="rId2258" ref="G1409"/>
    <hyperlink r:id="rId2259" ref="D1410"/>
    <hyperlink r:id="rId2260" ref="G1410"/>
    <hyperlink r:id="rId2261" ref="G1411"/>
    <hyperlink r:id="rId2262" ref="D1412"/>
    <hyperlink r:id="rId2263" ref="G1412"/>
    <hyperlink r:id="rId2264" ref="G1413"/>
    <hyperlink r:id="rId2265" location="!Billion-dollars-couch-robbers/cw4e/54f204800cf22ca0203bfdcf" ref="D1414"/>
    <hyperlink r:id="rId2266" ref="G1414"/>
    <hyperlink r:id="rId2267" ref="G1415"/>
    <hyperlink r:id="rId2268" ref="D1416"/>
    <hyperlink r:id="rId2269" ref="G1416"/>
    <hyperlink r:id="rId2270" ref="G1417"/>
    <hyperlink r:id="rId2271" ref="D1418"/>
    <hyperlink r:id="rId2272" ref="G1418"/>
    <hyperlink r:id="rId2273" ref="D1419"/>
    <hyperlink r:id="rId2274" ref="G1419"/>
    <hyperlink r:id="rId2275" ref="G1420"/>
    <hyperlink r:id="rId2276" ref="D1421"/>
    <hyperlink r:id="rId2277" ref="G1421"/>
    <hyperlink r:id="rId2278" ref="D1422"/>
    <hyperlink r:id="rId2279" ref="G1422"/>
    <hyperlink r:id="rId2280" ref="G1423"/>
    <hyperlink r:id="rId2281" ref="D1424"/>
    <hyperlink r:id="rId2282" ref="G1424"/>
    <hyperlink r:id="rId2283" ref="D1425"/>
    <hyperlink r:id="rId2284" ref="G1425"/>
    <hyperlink r:id="rId2285" ref="G1426"/>
    <hyperlink r:id="rId2286" ref="G1427"/>
    <hyperlink r:id="rId2287" ref="G1428"/>
    <hyperlink r:id="rId2288" ref="G1429"/>
    <hyperlink r:id="rId2289" location="section-2" ref="D1430"/>
    <hyperlink r:id="rId2290" ref="G1430"/>
    <hyperlink r:id="rId2291" ref="D1431"/>
    <hyperlink r:id="rId2292" ref="G1431"/>
    <hyperlink r:id="rId2293" ref="D1432"/>
    <hyperlink r:id="rId2294" ref="G1432"/>
    <hyperlink r:id="rId2295" ref="D1433"/>
    <hyperlink r:id="rId2296" ref="G1433"/>
    <hyperlink r:id="rId2297" ref="G1434"/>
    <hyperlink r:id="rId2298" ref="D1435"/>
    <hyperlink r:id="rId2299" ref="G1435"/>
    <hyperlink r:id="rId2300" ref="G1436"/>
    <hyperlink r:id="rId2301" ref="G1437"/>
    <hyperlink r:id="rId2302" ref="D1438"/>
    <hyperlink r:id="rId2303" ref="G1438"/>
    <hyperlink r:id="rId2304" ref="D1439"/>
    <hyperlink r:id="rId2305" ref="G1439"/>
    <hyperlink r:id="rId2306" ref="D1440"/>
    <hyperlink r:id="rId2307" ref="G1440"/>
    <hyperlink r:id="rId2308" ref="G1441"/>
    <hyperlink r:id="rId2309" ref="G1442"/>
    <hyperlink r:id="rId2310" ref="D1443"/>
    <hyperlink r:id="rId2311" ref="G1443"/>
    <hyperlink r:id="rId2312" ref="G1444"/>
    <hyperlink r:id="rId2313" ref="D1445"/>
    <hyperlink r:id="rId2314" ref="G1445"/>
    <hyperlink r:id="rId2315" ref="G1446"/>
    <hyperlink r:id="rId2316" ref="G1447"/>
    <hyperlink r:id="rId2317" ref="D1448"/>
    <hyperlink r:id="rId2318" ref="G1448"/>
    <hyperlink r:id="rId2319" ref="D1449"/>
    <hyperlink r:id="rId2320" ref="G1449"/>
    <hyperlink r:id="rId2321" ref="D1450"/>
    <hyperlink r:id="rId2322" ref="G1450"/>
    <hyperlink r:id="rId2323" ref="D1451"/>
    <hyperlink r:id="rId2324" ref="G1451"/>
    <hyperlink r:id="rId2325" ref="D1452"/>
    <hyperlink r:id="rId2326" ref="G1452"/>
    <hyperlink r:id="rId2327" ref="G1453"/>
    <hyperlink r:id="rId2328" ref="G1454"/>
    <hyperlink r:id="rId2329" ref="D1455"/>
    <hyperlink r:id="rId2330" ref="G1455"/>
    <hyperlink r:id="rId2331" ref="D1456"/>
    <hyperlink r:id="rId2332" ref="G1456"/>
    <hyperlink r:id="rId2333" ref="D1457"/>
    <hyperlink r:id="rId2334" ref="G1457"/>
    <hyperlink r:id="rId2335" ref="D1458"/>
    <hyperlink r:id="rId2336" ref="G1458"/>
    <hyperlink r:id="rId2337" ref="D1459"/>
    <hyperlink r:id="rId2338" ref="G1459"/>
    <hyperlink r:id="rId2339" ref="D1460"/>
    <hyperlink r:id="rId2340" ref="G1460"/>
    <hyperlink r:id="rId2341" ref="D1461"/>
    <hyperlink r:id="rId2342" ref="G1461"/>
    <hyperlink r:id="rId2343" ref="D1462"/>
    <hyperlink r:id="rId2344" ref="G1462"/>
    <hyperlink r:id="rId2345" ref="D1463"/>
    <hyperlink r:id="rId2346" ref="G1463"/>
    <hyperlink r:id="rId2347" ref="D1464"/>
    <hyperlink r:id="rId2348" ref="G1464"/>
    <hyperlink r:id="rId2349" ref="D1465"/>
    <hyperlink r:id="rId2350" ref="G1465"/>
    <hyperlink r:id="rId2351" ref="D1466"/>
    <hyperlink r:id="rId2352" ref="G1466"/>
    <hyperlink r:id="rId2353" ref="D1467"/>
    <hyperlink r:id="rId2354" ref="G1467"/>
    <hyperlink r:id="rId2355" ref="G1468"/>
    <hyperlink r:id="rId2356" ref="G1469"/>
    <hyperlink r:id="rId2357" ref="D1470"/>
    <hyperlink r:id="rId2358" ref="G1470"/>
    <hyperlink r:id="rId2359" ref="D1471"/>
    <hyperlink r:id="rId2360" ref="G1471"/>
    <hyperlink r:id="rId2361" ref="D1472"/>
    <hyperlink r:id="rId2362" ref="G1472"/>
    <hyperlink r:id="rId2363" ref="D1473"/>
    <hyperlink r:id="rId2364" ref="G1473"/>
    <hyperlink r:id="rId2365" ref="G1474"/>
    <hyperlink r:id="rId2366" ref="G1475"/>
    <hyperlink r:id="rId2367" ref="D1476"/>
    <hyperlink r:id="rId2368" ref="G1476"/>
    <hyperlink r:id="rId2369" ref="D1477"/>
    <hyperlink r:id="rId2370" ref="G1477"/>
    <hyperlink r:id="rId2371" ref="G1478"/>
    <hyperlink r:id="rId2372" ref="G1479"/>
    <hyperlink r:id="rId2373" ref="D1480"/>
    <hyperlink r:id="rId2374" ref="G1480"/>
    <hyperlink r:id="rId2375" ref="D1481"/>
    <hyperlink r:id="rId2376" ref="G1481"/>
    <hyperlink r:id="rId2377" ref="G1482"/>
    <hyperlink r:id="rId2378" ref="G1483"/>
    <hyperlink r:id="rId2379" ref="D1484"/>
    <hyperlink r:id="rId2380" ref="G1484"/>
    <hyperlink r:id="rId2381" ref="D1485"/>
    <hyperlink r:id="rId2382" ref="G1485"/>
    <hyperlink r:id="rId2383" ref="G1486"/>
    <hyperlink r:id="rId2384" ref="G1487"/>
    <hyperlink r:id="rId2385" ref="D1488"/>
    <hyperlink r:id="rId2386" ref="G1488"/>
    <hyperlink r:id="rId2387" ref="D1489"/>
    <hyperlink r:id="rId2388" ref="G1489"/>
    <hyperlink r:id="rId2389" ref="G1490"/>
    <hyperlink r:id="rId2390" ref="D1491"/>
    <hyperlink r:id="rId2391" ref="G1491"/>
    <hyperlink r:id="rId2392" ref="D1492"/>
    <hyperlink r:id="rId2393" ref="G1492"/>
    <hyperlink r:id="rId2394" ref="G1493"/>
    <hyperlink r:id="rId2395" ref="D1494"/>
    <hyperlink r:id="rId2396" ref="G1494"/>
    <hyperlink r:id="rId2397" ref="D1495"/>
    <hyperlink r:id="rId2398" ref="G1495"/>
    <hyperlink r:id="rId2399" ref="D1496"/>
    <hyperlink r:id="rId2400" ref="G1496"/>
    <hyperlink r:id="rId2401" ref="G1497"/>
    <hyperlink r:id="rId2402" ref="G1498"/>
    <hyperlink r:id="rId2403" ref="G1499"/>
    <hyperlink r:id="rId2404" ref="G1500"/>
    <hyperlink r:id="rId2405" ref="D1501"/>
    <hyperlink r:id="rId2406" ref="G1501"/>
    <hyperlink r:id="rId2407" ref="D1502"/>
    <hyperlink r:id="rId2408" ref="G1502"/>
    <hyperlink r:id="rId2409" ref="D1503"/>
    <hyperlink r:id="rId2410" ref="G1503"/>
    <hyperlink r:id="rId2411" ref="G1504"/>
    <hyperlink r:id="rId2412" ref="G1505"/>
    <hyperlink r:id="rId2413" ref="D1506"/>
    <hyperlink r:id="rId2414" ref="G1506"/>
    <hyperlink r:id="rId2415" ref="D1507"/>
    <hyperlink r:id="rId2416" ref="G1507"/>
    <hyperlink r:id="rId2417" ref="D1508"/>
    <hyperlink r:id="rId2418" ref="G1508"/>
    <hyperlink r:id="rId2419" location=".VPeEVqrvNK8.twitter" ref="D1509"/>
    <hyperlink r:id="rId2420" ref="G1509"/>
    <hyperlink r:id="rId2421" ref="G1510"/>
    <hyperlink r:id="rId2422" ref="G1511"/>
    <hyperlink r:id="rId2423" ref="G1512"/>
    <hyperlink r:id="rId2424" ref="D1513"/>
    <hyperlink r:id="rId2425" ref="G1513"/>
    <hyperlink r:id="rId2426" ref="G1514"/>
    <hyperlink r:id="rId2427" ref="D1515"/>
    <hyperlink r:id="rId2428" ref="G1515"/>
    <hyperlink r:id="rId2429" ref="D1516"/>
    <hyperlink r:id="rId2430" ref="G1516"/>
    <hyperlink r:id="rId2431" ref="G1517"/>
    <hyperlink r:id="rId2432" ref="G1518"/>
    <hyperlink r:id="rId2433" ref="G1519"/>
    <hyperlink r:id="rId2434" ref="G1520"/>
    <hyperlink r:id="rId2435" ref="D1521"/>
    <hyperlink r:id="rId2436" ref="G1521"/>
    <hyperlink r:id="rId2437" ref="G1522"/>
    <hyperlink r:id="rId2438" ref="G1523"/>
    <hyperlink r:id="rId2439" ref="G1524"/>
    <hyperlink r:id="rId2440" ref="D1525"/>
    <hyperlink r:id="rId2441" ref="G1525"/>
    <hyperlink r:id="rId2442" ref="G1526"/>
    <hyperlink r:id="rId2443" ref="D1527"/>
    <hyperlink r:id="rId2444" ref="G1527"/>
    <hyperlink r:id="rId2445" ref="G1528"/>
    <hyperlink r:id="rId2446" ref="G1529"/>
    <hyperlink r:id="rId2447" ref="D1530"/>
    <hyperlink r:id="rId2448" ref="G1530"/>
    <hyperlink r:id="rId2449" ref="G1531"/>
    <hyperlink r:id="rId2450" ref="G1532"/>
    <hyperlink r:id="rId2451" ref="D1533"/>
    <hyperlink r:id="rId2452" ref="G1533"/>
    <hyperlink r:id="rId2453" ref="D1534"/>
    <hyperlink r:id="rId2454" ref="G1534"/>
    <hyperlink r:id="rId2455" ref="D1535"/>
    <hyperlink r:id="rId2456" ref="G1535"/>
    <hyperlink r:id="rId2457" ref="D1536"/>
    <hyperlink r:id="rId2458" ref="G1536"/>
    <hyperlink r:id="rId2459" ref="D1537"/>
    <hyperlink r:id="rId2460" ref="G1537"/>
    <hyperlink r:id="rId2461" ref="D1538"/>
    <hyperlink r:id="rId2462" ref="G1538"/>
    <hyperlink r:id="rId2463" ref="D1539"/>
    <hyperlink r:id="rId2464" ref="G1539"/>
    <hyperlink r:id="rId2465" ref="G1540"/>
    <hyperlink r:id="rId2466" ref="G1541"/>
    <hyperlink r:id="rId2467" location="lastPost" ref="D1542"/>
    <hyperlink r:id="rId2468" ref="G1542"/>
    <hyperlink r:id="rId2469" ref="D1543"/>
    <hyperlink r:id="rId2470" ref="G1543"/>
    <hyperlink r:id="rId2471" ref="G1544"/>
    <hyperlink r:id="rId2472" ref="D1545"/>
    <hyperlink r:id="rId2473" ref="G1545"/>
    <hyperlink r:id="rId2474" ref="D1546"/>
    <hyperlink r:id="rId2475" ref="G1546"/>
    <hyperlink r:id="rId2476" ref="D1547"/>
    <hyperlink r:id="rId2477" ref="G1547"/>
    <hyperlink r:id="rId2478" ref="D1548"/>
    <hyperlink r:id="rId2479" ref="G1548"/>
    <hyperlink r:id="rId2480" ref="D1549"/>
    <hyperlink r:id="rId2481" ref="G1549"/>
    <hyperlink r:id="rId2482" ref="D1550"/>
    <hyperlink r:id="rId2483" ref="G1550"/>
    <hyperlink r:id="rId2484" ref="D1551"/>
    <hyperlink r:id="rId2485" ref="G1551"/>
    <hyperlink r:id="rId2486" ref="D1552"/>
    <hyperlink r:id="rId2487" ref="G1552"/>
    <hyperlink r:id="rId2488" ref="D1553"/>
    <hyperlink r:id="rId2489" ref="G1553"/>
    <hyperlink r:id="rId2490" ref="D1554"/>
    <hyperlink r:id="rId2491" ref="G1554"/>
    <hyperlink r:id="rId2492" ref="D1555"/>
    <hyperlink r:id="rId2493" ref="G1555"/>
    <hyperlink r:id="rId2494" ref="D1556"/>
    <hyperlink r:id="rId2495" ref="G1556"/>
    <hyperlink r:id="rId2496" ref="D1557"/>
    <hyperlink r:id="rId2497" ref="G1557"/>
    <hyperlink r:id="rId2498" ref="G1558"/>
    <hyperlink r:id="rId2499" ref="D1559"/>
    <hyperlink r:id="rId2500" ref="G1559"/>
    <hyperlink r:id="rId2501" ref="D1560"/>
    <hyperlink r:id="rId2502" ref="G1560"/>
    <hyperlink r:id="rId2503" ref="G1561"/>
    <hyperlink r:id="rId2504" ref="G1562"/>
    <hyperlink r:id="rId2505" ref="D1563"/>
    <hyperlink r:id="rId2506" ref="G1563"/>
    <hyperlink r:id="rId2507" ref="G1564"/>
    <hyperlink r:id="rId2508" ref="G1565"/>
    <hyperlink r:id="rId2509" ref="D1566"/>
    <hyperlink r:id="rId2510" ref="G1566"/>
    <hyperlink r:id="rId2511" ref="G1567"/>
    <hyperlink r:id="rId2512" ref="G1568"/>
    <hyperlink r:id="rId2513" ref="G1569"/>
    <hyperlink r:id="rId2514" ref="D1570"/>
    <hyperlink r:id="rId2515" ref="G1570"/>
    <hyperlink r:id="rId2516" ref="G1571"/>
    <hyperlink r:id="rId2517" ref="G1572"/>
    <hyperlink r:id="rId2518" ref="D1573"/>
    <hyperlink r:id="rId2519" ref="G1573"/>
    <hyperlink r:id="rId2520" ref="G1574"/>
    <hyperlink r:id="rId2521" ref="D1575"/>
    <hyperlink r:id="rId2522" ref="G1575"/>
    <hyperlink r:id="rId2523" ref="D1576"/>
    <hyperlink r:id="rId2524" ref="G1576"/>
    <hyperlink r:id="rId2525" ref="G1577"/>
    <hyperlink r:id="rId2526" ref="D1578"/>
    <hyperlink r:id="rId2527" ref="G1578"/>
    <hyperlink r:id="rId2528" ref="D1579"/>
    <hyperlink r:id="rId2529" ref="G1579"/>
    <hyperlink r:id="rId2530" ref="D1580"/>
    <hyperlink r:id="rId2531" ref="G1580"/>
    <hyperlink r:id="rId2532" ref="D1581"/>
    <hyperlink r:id="rId2533" ref="G1581"/>
    <hyperlink r:id="rId2534" ref="D1582"/>
    <hyperlink r:id="rId2535" ref="G1582"/>
    <hyperlink r:id="rId2536" ref="D1583"/>
    <hyperlink r:id="rId2537" ref="G1583"/>
    <hyperlink r:id="rId2538" ref="D1584"/>
    <hyperlink r:id="rId2539" ref="G1584"/>
    <hyperlink r:id="rId2540" ref="D1585"/>
    <hyperlink r:id="rId2541" ref="G1585"/>
    <hyperlink r:id="rId2542" ref="G1586"/>
    <hyperlink r:id="rId2543" ref="G1587"/>
    <hyperlink r:id="rId2544" ref="D1588"/>
    <hyperlink r:id="rId2545" ref="G1588"/>
    <hyperlink r:id="rId2546" ref="D1589"/>
    <hyperlink r:id="rId2547" ref="G1589"/>
    <hyperlink r:id="rId2548" ref="D1590"/>
    <hyperlink r:id="rId2549" ref="G1590"/>
    <hyperlink r:id="rId2550" ref="D1591"/>
    <hyperlink r:id="rId2551" ref="G1591"/>
    <hyperlink r:id="rId2552" location=".VPsvKvnF9yU" ref="D1592"/>
    <hyperlink r:id="rId2553" ref="G1592"/>
    <hyperlink r:id="rId2554" ref="G1593"/>
    <hyperlink r:id="rId2555" ref="G1594"/>
    <hyperlink r:id="rId2556" ref="D1595"/>
    <hyperlink r:id="rId2557" ref="G1595"/>
    <hyperlink r:id="rId2558" ref="G1596"/>
    <hyperlink r:id="rId2559" ref="D1597"/>
    <hyperlink r:id="rId2560" ref="G1597"/>
    <hyperlink r:id="rId2561" ref="G1598"/>
    <hyperlink r:id="rId2562" ref="G1599"/>
    <hyperlink r:id="rId2563" ref="G1600"/>
    <hyperlink r:id="rId2564" ref="D1601"/>
    <hyperlink r:id="rId2565" ref="G1601"/>
    <hyperlink r:id="rId2566" ref="G1602"/>
    <hyperlink r:id="rId2567" location=".VPCfM7PF_2Q" ref="D1603"/>
    <hyperlink r:id="rId2568" ref="G1603"/>
    <hyperlink r:id="rId2569" ref="G1604"/>
    <hyperlink r:id="rId2570" ref="G1605"/>
    <hyperlink r:id="rId2571" ref="G1606"/>
    <hyperlink r:id="rId2572" ref="D1607"/>
    <hyperlink r:id="rId2573" ref="G1607"/>
    <hyperlink r:id="rId2574" ref="G1608"/>
    <hyperlink r:id="rId2575" location="sthash.HGzBZPrm.sfju" ref="D1609"/>
    <hyperlink r:id="rId2576" ref="G1609"/>
    <hyperlink r:id="rId2577" ref="D1610"/>
    <hyperlink r:id="rId2578" ref="G1610"/>
    <hyperlink r:id="rId2579" ref="G1611"/>
    <hyperlink r:id="rId2580" ref="D1612"/>
    <hyperlink r:id="rId2581" ref="G1612"/>
    <hyperlink r:id="rId2582" ref="G1613"/>
    <hyperlink r:id="rId2583" ref="D1614"/>
    <hyperlink r:id="rId2584" ref="G1614"/>
    <hyperlink r:id="rId2585" ref="G1615"/>
    <hyperlink r:id="rId2586" ref="G1616"/>
    <hyperlink r:id="rId2587" ref="G1617"/>
    <hyperlink r:id="rId2588" ref="D1618"/>
    <hyperlink r:id="rId2589" ref="G1618"/>
    <hyperlink r:id="rId2590" ref="G1619"/>
    <hyperlink r:id="rId2591" ref="D1620"/>
    <hyperlink r:id="rId2592" ref="G1620"/>
    <hyperlink r:id="rId2593" ref="G1621"/>
    <hyperlink r:id="rId2594" ref="D1622"/>
    <hyperlink r:id="rId2595" ref="G1622"/>
    <hyperlink r:id="rId2596" ref="G1623"/>
    <hyperlink r:id="rId2597" ref="D1624"/>
    <hyperlink r:id="rId2598" ref="G1624"/>
    <hyperlink r:id="rId2599" ref="G1625"/>
    <hyperlink r:id="rId2600" ref="G1626"/>
    <hyperlink r:id="rId2601" ref="D1627"/>
    <hyperlink r:id="rId2602" ref="G1627"/>
    <hyperlink r:id="rId2603" ref="D1628"/>
    <hyperlink r:id="rId2604" ref="G1628"/>
    <hyperlink r:id="rId2605" ref="D1629"/>
    <hyperlink r:id="rId2606" ref="G1629"/>
    <hyperlink r:id="rId2607" ref="G1630"/>
    <hyperlink r:id="rId2608" ref="D1631"/>
    <hyperlink r:id="rId2609" ref="G1631"/>
    <hyperlink r:id="rId2610" ref="D1632"/>
    <hyperlink r:id="rId2611" ref="G1632"/>
    <hyperlink r:id="rId2612" ref="D1633"/>
    <hyperlink r:id="rId2613" ref="G1633"/>
    <hyperlink r:id="rId2614" ref="G1634"/>
    <hyperlink r:id="rId2615" ref="D1635"/>
    <hyperlink r:id="rId2616" ref="G1635"/>
    <hyperlink r:id="rId2617" ref="D1636"/>
    <hyperlink r:id="rId2618" ref="G1636"/>
    <hyperlink r:id="rId2619" ref="G1637"/>
    <hyperlink r:id="rId2620" ref="G1638"/>
    <hyperlink r:id="rId2621" ref="D1639"/>
    <hyperlink r:id="rId2622" ref="G1639"/>
    <hyperlink r:id="rId2623" ref="G1640"/>
    <hyperlink r:id="rId2624" ref="G1641"/>
    <hyperlink r:id="rId2625" ref="D1642"/>
    <hyperlink r:id="rId2626" ref="G1642"/>
    <hyperlink r:id="rId2627" ref="D1643"/>
    <hyperlink r:id="rId2628" ref="G1643"/>
    <hyperlink r:id="rId2629" ref="G1644"/>
    <hyperlink r:id="rId2630" ref="D1645"/>
    <hyperlink r:id="rId2631" ref="G1645"/>
    <hyperlink r:id="rId2632" ref="D1646"/>
    <hyperlink r:id="rId2633" ref="G1646"/>
    <hyperlink r:id="rId2634" ref="G1647"/>
    <hyperlink r:id="rId2635" ref="G1648"/>
    <hyperlink r:id="rId2636" ref="D1649"/>
    <hyperlink r:id="rId2637" ref="G1649"/>
    <hyperlink r:id="rId2638" ref="D1650"/>
    <hyperlink r:id="rId2639" ref="G1650"/>
    <hyperlink r:id="rId2640" ref="D1651"/>
    <hyperlink r:id="rId2641" ref="G1651"/>
    <hyperlink r:id="rId2642" ref="D1652"/>
    <hyperlink r:id="rId2643" ref="G1652"/>
    <hyperlink r:id="rId2644" ref="G1653"/>
    <hyperlink r:id="rId2645" ref="D1654"/>
    <hyperlink r:id="rId2646" ref="G1654"/>
    <hyperlink r:id="rId2647" ref="D1655"/>
    <hyperlink r:id="rId2648" ref="G1655"/>
    <hyperlink r:id="rId2649" ref="G1656"/>
    <hyperlink r:id="rId2650" ref="D1657"/>
    <hyperlink r:id="rId2651" ref="G1657"/>
    <hyperlink r:id="rId2652" ref="G1658"/>
    <hyperlink r:id="rId2653" ref="G1659"/>
    <hyperlink r:id="rId2654" ref="D1660"/>
    <hyperlink r:id="rId2655" ref="G1660"/>
    <hyperlink r:id="rId2656" ref="D1661"/>
    <hyperlink r:id="rId2657" ref="G1661"/>
    <hyperlink r:id="rId2658" ref="G1662"/>
    <hyperlink r:id="rId2659" ref="D1663"/>
    <hyperlink r:id="rId2660" ref="G1663"/>
    <hyperlink r:id="rId2661" ref="D1664"/>
    <hyperlink r:id="rId2662" ref="G1664"/>
    <hyperlink r:id="rId2663" ref="D1665"/>
    <hyperlink r:id="rId2664" ref="G1665"/>
    <hyperlink r:id="rId2665" ref="G1666"/>
    <hyperlink r:id="rId2666" ref="D1667"/>
    <hyperlink r:id="rId2667" ref="G1667"/>
    <hyperlink r:id="rId2668" ref="G1668"/>
    <hyperlink r:id="rId2669" ref="D1669"/>
    <hyperlink r:id="rId2670" ref="G1669"/>
    <hyperlink r:id="rId2671" ref="D1670"/>
    <hyperlink r:id="rId2672" ref="G1670"/>
    <hyperlink r:id="rId2673" ref="G1671"/>
    <hyperlink r:id="rId2674" ref="D1672"/>
    <hyperlink r:id="rId2675" ref="G1672"/>
    <hyperlink r:id="rId2676" ref="G1673"/>
    <hyperlink r:id="rId2677" ref="G1674"/>
    <hyperlink r:id="rId2678" ref="D1675"/>
    <hyperlink r:id="rId2679" ref="G1675"/>
    <hyperlink r:id="rId2680" ref="D1676"/>
    <hyperlink r:id="rId2681" ref="G1676"/>
    <hyperlink r:id="rId2682" ref="D1677"/>
    <hyperlink r:id="rId2683" ref="G1677"/>
    <hyperlink r:id="rId2684" ref="G1678"/>
    <hyperlink r:id="rId2685" ref="G1679"/>
    <hyperlink r:id="rId2686" ref="G1680"/>
    <hyperlink r:id="rId2687" ref="G1681"/>
    <hyperlink r:id="rId2688" ref="G1682"/>
    <hyperlink r:id="rId2689" ref="G1683"/>
    <hyperlink r:id="rId2690" ref="D1684"/>
    <hyperlink r:id="rId2691" ref="G1684"/>
    <hyperlink r:id="rId2692" ref="G1685"/>
    <hyperlink r:id="rId2693" ref="D1686"/>
    <hyperlink r:id="rId2694" ref="G1686"/>
    <hyperlink r:id="rId2695" ref="D1687"/>
    <hyperlink r:id="rId2696" ref="G1687"/>
    <hyperlink r:id="rId2697" ref="G1688"/>
    <hyperlink r:id="rId2698" ref="D1689"/>
    <hyperlink r:id="rId2699" ref="G1689"/>
    <hyperlink r:id="rId2700" ref="D1690"/>
    <hyperlink r:id="rId2701" ref="G1690"/>
    <hyperlink r:id="rId2702" ref="D1691"/>
    <hyperlink r:id="rId2703" ref="G1691"/>
    <hyperlink r:id="rId2704" ref="D1692"/>
    <hyperlink r:id="rId2705" ref="G1692"/>
    <hyperlink r:id="rId2706" ref="D1693"/>
    <hyperlink r:id="rId2707" ref="G1693"/>
    <hyperlink r:id="rId2708" ref="D1694"/>
    <hyperlink r:id="rId2709" ref="G1694"/>
    <hyperlink r:id="rId2710" ref="D1695"/>
    <hyperlink r:id="rId2711" ref="G1695"/>
    <hyperlink r:id="rId2712" ref="G1696"/>
    <hyperlink r:id="rId2713" ref="D1697"/>
    <hyperlink r:id="rId2714" ref="G1697"/>
    <hyperlink r:id="rId2715" ref="D1698"/>
    <hyperlink r:id="rId2716" ref="G1698"/>
    <hyperlink r:id="rId2717" ref="G1699"/>
    <hyperlink r:id="rId2718" ref="D1700"/>
    <hyperlink r:id="rId2719" ref="G1700"/>
    <hyperlink r:id="rId2720" ref="D1701"/>
    <hyperlink r:id="rId2721" ref="G1701"/>
    <hyperlink r:id="rId2722" ref="D1702"/>
    <hyperlink r:id="rId2723" ref="G1702"/>
    <hyperlink r:id="rId2724" ref="G1703"/>
    <hyperlink r:id="rId2725" ref="D1704"/>
    <hyperlink r:id="rId2726" ref="G1704"/>
    <hyperlink r:id="rId2727" ref="D1705"/>
    <hyperlink r:id="rId2728" ref="G1705"/>
    <hyperlink r:id="rId2729" ref="D1706"/>
    <hyperlink r:id="rId2730" ref="G1706"/>
    <hyperlink r:id="rId2731" ref="G1707"/>
    <hyperlink r:id="rId2732" ref="D1708"/>
    <hyperlink r:id="rId2733" ref="G1708"/>
    <hyperlink r:id="rId2734" ref="D1709"/>
    <hyperlink r:id="rId2735" ref="G1709"/>
    <hyperlink r:id="rId2736" ref="G1710"/>
    <hyperlink r:id="rId2737" ref="D1711"/>
    <hyperlink r:id="rId2738" ref="G1711"/>
    <hyperlink r:id="rId2739" ref="D1712"/>
    <hyperlink r:id="rId2740" ref="G1712"/>
    <hyperlink r:id="rId2741" ref="D1713"/>
    <hyperlink r:id="rId2742" ref="G1713"/>
    <hyperlink r:id="rId2743" ref="D1714"/>
    <hyperlink r:id="rId2744" ref="G1714"/>
    <hyperlink r:id="rId2745" ref="G1715"/>
    <hyperlink r:id="rId2746" ref="G1716"/>
    <hyperlink r:id="rId2747" ref="D1717"/>
    <hyperlink r:id="rId2748" ref="G1717"/>
    <hyperlink r:id="rId2749" ref="G1718"/>
    <hyperlink r:id="rId2750" ref="G1719"/>
    <hyperlink r:id="rId2751" ref="G1720"/>
    <hyperlink r:id="rId2752" ref="D1721"/>
    <hyperlink r:id="rId2753" ref="G1721"/>
    <hyperlink r:id="rId2754" ref="G1722"/>
    <hyperlink r:id="rId2755" ref="D1723"/>
    <hyperlink r:id="rId2756" ref="G1723"/>
    <hyperlink r:id="rId2757" ref="D1724"/>
    <hyperlink r:id="rId2758" ref="G1724"/>
    <hyperlink r:id="rId2759" ref="D1725"/>
    <hyperlink r:id="rId2760" ref="G1725"/>
    <hyperlink r:id="rId2761" ref="G1726"/>
    <hyperlink r:id="rId2762" ref="G1727"/>
    <hyperlink r:id="rId2763" ref="D1728"/>
    <hyperlink r:id="rId2764" ref="G1728"/>
    <hyperlink r:id="rId2765" ref="D1729"/>
    <hyperlink r:id="rId2766" ref="G1729"/>
    <hyperlink r:id="rId2767" ref="D1730"/>
    <hyperlink r:id="rId2768" ref="G1730"/>
    <hyperlink r:id="rId2769" ref="D1731"/>
    <hyperlink r:id="rId2770" ref="G1731"/>
    <hyperlink r:id="rId2771" ref="D1732"/>
    <hyperlink r:id="rId2772" ref="G1732"/>
    <hyperlink r:id="rId2773" ref="G1733"/>
    <hyperlink r:id="rId2774" ref="G1734"/>
    <hyperlink r:id="rId2775" ref="D1735"/>
    <hyperlink r:id="rId2776" ref="G1735"/>
    <hyperlink r:id="rId2777" ref="D1736"/>
    <hyperlink r:id="rId2778" ref="G1736"/>
    <hyperlink r:id="rId2779" ref="G1737"/>
    <hyperlink r:id="rId2780" ref="G1738"/>
    <hyperlink r:id="rId2781" ref="G1739"/>
    <hyperlink r:id="rId2782" ref="D1740"/>
    <hyperlink r:id="rId2783" ref="G1740"/>
    <hyperlink r:id="rId2784" ref="D1741"/>
    <hyperlink r:id="rId2785" ref="G1741"/>
    <hyperlink r:id="rId2786" ref="G1742"/>
    <hyperlink r:id="rId2787" ref="G1743"/>
    <hyperlink r:id="rId2788" ref="G1744"/>
    <hyperlink r:id="rId2789" ref="G1745"/>
    <hyperlink r:id="rId2790" ref="D1746"/>
    <hyperlink r:id="rId2791" ref="G1746"/>
    <hyperlink r:id="rId2792" ref="D1747"/>
    <hyperlink r:id="rId2793" ref="G1747"/>
    <hyperlink r:id="rId2794" ref="D1748"/>
    <hyperlink r:id="rId2795" ref="G1748"/>
    <hyperlink r:id="rId2796" ref="G1749"/>
    <hyperlink r:id="rId2797" ref="D1750"/>
    <hyperlink r:id="rId2798" ref="G1750"/>
    <hyperlink r:id="rId2799" ref="G1751"/>
    <hyperlink r:id="rId2800" ref="D1752"/>
    <hyperlink r:id="rId2801" ref="G1752"/>
    <hyperlink r:id="rId2802" ref="D1753"/>
    <hyperlink r:id="rId2803" ref="G1753"/>
    <hyperlink r:id="rId2804" ref="G1754"/>
    <hyperlink r:id="rId2805" ref="G1755"/>
    <hyperlink r:id="rId2806" ref="D1756"/>
    <hyperlink r:id="rId2807" ref="G1756"/>
    <hyperlink r:id="rId2808" ref="G1757"/>
    <hyperlink r:id="rId2809" ref="G1758"/>
    <hyperlink r:id="rId2810" ref="G1759"/>
    <hyperlink r:id="rId2811" ref="D1760"/>
    <hyperlink r:id="rId2812" ref="G1760"/>
    <hyperlink r:id="rId2813" ref="D1761"/>
    <hyperlink r:id="rId2814" ref="G1761"/>
    <hyperlink r:id="rId2815" ref="D1762"/>
    <hyperlink r:id="rId2816" ref="G1762"/>
    <hyperlink r:id="rId2817" ref="D1763"/>
    <hyperlink r:id="rId2818" ref="G1763"/>
    <hyperlink r:id="rId2819" ref="G1764"/>
    <hyperlink r:id="rId2820" ref="G1765"/>
    <hyperlink r:id="rId2821" ref="G1766"/>
    <hyperlink r:id="rId2822" ref="G1767"/>
    <hyperlink r:id="rId2823" ref="G1768"/>
    <hyperlink r:id="rId2824" ref="G1769"/>
    <hyperlink r:id="rId2825" ref="G1770"/>
    <hyperlink r:id="rId2826" ref="G1771"/>
    <hyperlink r:id="rId2827" ref="G1772"/>
    <hyperlink r:id="rId2828" ref="G1773"/>
    <hyperlink r:id="rId2829" ref="G1774"/>
    <hyperlink r:id="rId2830" ref="G1775"/>
    <hyperlink r:id="rId2831" ref="G1776"/>
    <hyperlink r:id="rId2832" ref="D1777"/>
    <hyperlink r:id="rId2833" ref="G1777"/>
    <hyperlink r:id="rId2834" ref="G1778"/>
    <hyperlink r:id="rId2835" ref="G1779"/>
    <hyperlink r:id="rId2836" ref="D1780"/>
    <hyperlink r:id="rId2837" ref="G1780"/>
    <hyperlink r:id="rId2838" ref="D1781"/>
    <hyperlink r:id="rId2839" ref="G1781"/>
    <hyperlink r:id="rId2840" ref="D1782"/>
    <hyperlink r:id="rId2841" ref="G1782"/>
    <hyperlink r:id="rId2842" ref="G1783"/>
    <hyperlink r:id="rId2843" ref="D1784"/>
    <hyperlink r:id="rId2844" ref="G1784"/>
    <hyperlink r:id="rId2845" ref="G1785"/>
    <hyperlink r:id="rId2846" ref="G1786"/>
    <hyperlink r:id="rId2847" ref="G1787"/>
    <hyperlink r:id="rId2848" ref="G1788"/>
    <hyperlink r:id="rId2849" ref="G1789"/>
    <hyperlink r:id="rId2850" ref="G1790"/>
    <hyperlink r:id="rId2851" ref="D1791"/>
    <hyperlink r:id="rId2852" ref="G1791"/>
    <hyperlink r:id="rId2853" ref="G1792"/>
    <hyperlink r:id="rId2854" ref="D1793"/>
    <hyperlink r:id="rId2855" ref="G1793"/>
    <hyperlink r:id="rId2856" ref="G1794"/>
    <hyperlink r:id="rId2857" ref="G1795"/>
    <hyperlink r:id="rId2858" ref="D1796"/>
    <hyperlink r:id="rId2859" ref="G1796"/>
    <hyperlink r:id="rId2860" ref="D1797"/>
    <hyperlink r:id="rId2861" ref="G1797"/>
    <hyperlink r:id="rId2862" ref="G1798"/>
    <hyperlink r:id="rId2863" ref="G1799"/>
    <hyperlink r:id="rId2864" ref="D1800"/>
    <hyperlink r:id="rId2865" ref="G1800"/>
    <hyperlink r:id="rId2866" ref="D1801"/>
    <hyperlink r:id="rId2867" ref="G1801"/>
    <hyperlink r:id="rId2868" ref="D1802"/>
    <hyperlink r:id="rId2869" ref="G1802"/>
    <hyperlink r:id="rId2870" ref="D1803"/>
    <hyperlink r:id="rId2871" ref="G1803"/>
    <hyperlink r:id="rId2872" ref="D1804"/>
    <hyperlink r:id="rId2873" ref="G1804"/>
    <hyperlink r:id="rId2874" ref="D1805"/>
    <hyperlink r:id="rId2875" ref="G1805"/>
    <hyperlink r:id="rId2876" ref="D1806"/>
    <hyperlink r:id="rId2877" ref="G1806"/>
    <hyperlink r:id="rId2878" ref="D1807"/>
    <hyperlink r:id="rId2879" ref="G1807"/>
    <hyperlink r:id="rId2880" ref="D1808"/>
    <hyperlink r:id="rId2881" ref="G1808"/>
    <hyperlink r:id="rId2882" ref="G1809"/>
    <hyperlink r:id="rId2883" ref="D1810"/>
    <hyperlink r:id="rId2884" ref="G1810"/>
    <hyperlink r:id="rId2885" ref="G1811"/>
    <hyperlink r:id="rId2886" ref="G1812"/>
    <hyperlink r:id="rId2887" ref="G1813"/>
    <hyperlink r:id="rId2888" ref="D1814"/>
    <hyperlink r:id="rId2889" ref="G1814"/>
    <hyperlink r:id="rId2890" ref="G1815"/>
    <hyperlink r:id="rId2891" ref="D1816"/>
    <hyperlink r:id="rId2892" ref="G1816"/>
    <hyperlink r:id="rId2893" ref="G1817"/>
    <hyperlink r:id="rId2894" ref="G1818"/>
    <hyperlink r:id="rId2895" ref="D1819"/>
    <hyperlink r:id="rId2896" ref="G1819"/>
    <hyperlink r:id="rId2897" ref="D1820"/>
    <hyperlink r:id="rId2898" ref="G1820"/>
    <hyperlink r:id="rId2899" ref="G1821"/>
    <hyperlink r:id="rId2900" ref="G1822"/>
    <hyperlink r:id="rId2901" ref="G1823"/>
    <hyperlink r:id="rId2902" ref="D1824"/>
    <hyperlink r:id="rId2903" ref="G1824"/>
    <hyperlink r:id="rId2904" ref="D1825"/>
    <hyperlink r:id="rId2905" ref="G1825"/>
    <hyperlink r:id="rId2906" ref="G1826"/>
    <hyperlink r:id="rId2907" ref="G1827"/>
    <hyperlink r:id="rId2908" ref="G1828"/>
    <hyperlink r:id="rId2909" ref="G1829"/>
    <hyperlink r:id="rId2910" ref="G1830"/>
    <hyperlink r:id="rId2911" ref="G1831"/>
    <hyperlink r:id="rId2912" ref="G1832"/>
    <hyperlink r:id="rId2913" ref="D1833"/>
    <hyperlink r:id="rId2914" ref="G1833"/>
    <hyperlink r:id="rId2915" ref="G1834"/>
    <hyperlink r:id="rId2916" ref="D1835"/>
    <hyperlink r:id="rId2917" ref="G1835"/>
    <hyperlink r:id="rId2918" ref="D1836"/>
    <hyperlink r:id="rId2919" ref="G1836"/>
    <hyperlink r:id="rId2920" ref="D1837"/>
    <hyperlink r:id="rId2921" ref="G1837"/>
    <hyperlink r:id="rId2922" ref="D1838"/>
    <hyperlink r:id="rId2923" ref="G1838"/>
    <hyperlink r:id="rId2924" ref="G1839"/>
    <hyperlink r:id="rId2925" ref="G1840"/>
    <hyperlink r:id="rId2926" ref="G1841"/>
    <hyperlink r:id="rId2927" ref="D1842"/>
    <hyperlink r:id="rId2928" ref="G1842"/>
    <hyperlink r:id="rId2929" ref="G1843"/>
    <hyperlink r:id="rId2930" ref="D1844"/>
    <hyperlink r:id="rId2931" ref="G1844"/>
    <hyperlink r:id="rId2932" ref="G1845"/>
    <hyperlink r:id="rId2933" ref="G1846"/>
    <hyperlink r:id="rId2934" ref="D1847"/>
    <hyperlink r:id="rId2935" ref="G1847"/>
    <hyperlink r:id="rId2936" ref="D1848"/>
    <hyperlink r:id="rId2937" ref="G1848"/>
    <hyperlink r:id="rId2938" ref="D1849"/>
    <hyperlink r:id="rId2939" ref="G1849"/>
    <hyperlink r:id="rId2940" ref="G1850"/>
    <hyperlink r:id="rId2941" ref="D1851"/>
    <hyperlink r:id="rId2942" ref="G1851"/>
    <hyperlink r:id="rId2943" ref="G1852"/>
    <hyperlink r:id="rId2944" ref="D1853"/>
    <hyperlink r:id="rId2945" ref="G1853"/>
    <hyperlink r:id="rId2946" ref="D1854"/>
    <hyperlink r:id="rId2947" ref="G1854"/>
    <hyperlink r:id="rId2948" ref="D1855"/>
    <hyperlink r:id="rId2949" ref="G1855"/>
    <hyperlink r:id="rId2950" ref="D1856"/>
    <hyperlink r:id="rId2951" ref="G1856"/>
    <hyperlink r:id="rId2952" ref="D1857"/>
    <hyperlink r:id="rId2953" ref="G1857"/>
    <hyperlink r:id="rId2954" ref="D1858"/>
    <hyperlink r:id="rId2955" ref="G1858"/>
    <hyperlink r:id="rId2956" ref="G1859"/>
    <hyperlink r:id="rId2957" ref="G1860"/>
    <hyperlink r:id="rId2958" ref="D1861"/>
    <hyperlink r:id="rId2959" ref="G1861"/>
    <hyperlink r:id="rId2960" ref="D1862"/>
    <hyperlink r:id="rId2961" ref="G1862"/>
    <hyperlink r:id="rId2962" ref="D1863"/>
    <hyperlink r:id="rId2963" ref="G1863"/>
    <hyperlink r:id="rId2964" ref="D1864"/>
    <hyperlink r:id="rId2965" ref="G1864"/>
    <hyperlink r:id="rId2966" ref="G1865"/>
    <hyperlink r:id="rId2967" ref="D1866"/>
    <hyperlink r:id="rId2968" ref="G1866"/>
    <hyperlink r:id="rId2969" ref="D1867"/>
    <hyperlink r:id="rId2970" ref="G1867"/>
    <hyperlink r:id="rId2971" ref="D1868"/>
    <hyperlink r:id="rId2972" ref="G1868"/>
    <hyperlink r:id="rId2973" ref="D1869"/>
    <hyperlink r:id="rId2974" ref="G1869"/>
    <hyperlink r:id="rId2975" ref="D1870"/>
    <hyperlink r:id="rId2976" ref="G1870"/>
    <hyperlink r:id="rId2977" ref="D1871"/>
    <hyperlink r:id="rId2978" ref="G1871"/>
    <hyperlink r:id="rId2979" ref="D1872"/>
    <hyperlink r:id="rId2980" ref="G1872"/>
    <hyperlink r:id="rId2981" ref="D1873"/>
    <hyperlink r:id="rId2982" ref="G1873"/>
    <hyperlink r:id="rId2983" ref="D1874"/>
    <hyperlink r:id="rId2984" ref="G1874"/>
    <hyperlink r:id="rId2985" ref="D1875"/>
    <hyperlink r:id="rId2986" ref="G1875"/>
    <hyperlink r:id="rId2987" ref="G1876"/>
    <hyperlink r:id="rId2988" ref="D1877"/>
    <hyperlink r:id="rId2989" ref="G1877"/>
    <hyperlink r:id="rId2990" ref="D1878"/>
    <hyperlink r:id="rId2991" ref="G1878"/>
    <hyperlink r:id="rId2992" ref="D1879"/>
    <hyperlink r:id="rId2993" ref="G1879"/>
    <hyperlink r:id="rId2994" ref="D1880"/>
    <hyperlink r:id="rId2995" ref="G1880"/>
    <hyperlink r:id="rId2996" ref="D1881"/>
    <hyperlink r:id="rId2997" ref="G1881"/>
    <hyperlink r:id="rId2998" ref="D1882"/>
    <hyperlink r:id="rId2999" ref="G1882"/>
    <hyperlink r:id="rId3000" ref="D1883"/>
    <hyperlink r:id="rId3001" ref="G1883"/>
    <hyperlink r:id="rId3002" ref="D1884"/>
    <hyperlink r:id="rId3003" ref="G1884"/>
    <hyperlink r:id="rId3004" ref="D1885"/>
    <hyperlink r:id="rId3005" ref="G1885"/>
    <hyperlink r:id="rId3006" ref="D1886"/>
    <hyperlink r:id="rId3007" ref="G1886"/>
    <hyperlink r:id="rId3008" ref="G1887"/>
    <hyperlink r:id="rId3009" ref="G1888"/>
    <hyperlink r:id="rId3010" ref="G1889"/>
    <hyperlink r:id="rId3011" ref="D1890"/>
    <hyperlink r:id="rId3012" ref="G1890"/>
    <hyperlink r:id="rId3013" ref="D1891"/>
    <hyperlink r:id="rId3014" ref="G1891"/>
    <hyperlink r:id="rId3015" ref="D1892"/>
    <hyperlink r:id="rId3016" ref="G1892"/>
    <hyperlink r:id="rId3017" ref="D1893"/>
    <hyperlink r:id="rId3018" ref="G1893"/>
    <hyperlink r:id="rId3019" ref="G1894"/>
    <hyperlink r:id="rId3020" ref="D1895"/>
    <hyperlink r:id="rId3021" ref="G1895"/>
    <hyperlink r:id="rId3022" ref="D1896"/>
    <hyperlink r:id="rId3023" ref="G1896"/>
    <hyperlink r:id="rId3024" ref="G1897"/>
    <hyperlink r:id="rId3025" ref="G1898"/>
    <hyperlink r:id="rId3026" ref="G1899"/>
    <hyperlink r:id="rId3027" ref="D1900"/>
    <hyperlink r:id="rId3028" ref="G1900"/>
    <hyperlink r:id="rId3029" ref="G1901"/>
    <hyperlink r:id="rId3030" ref="D1902"/>
    <hyperlink r:id="rId3031" ref="G1902"/>
    <hyperlink r:id="rId3032" ref="D1903"/>
    <hyperlink r:id="rId3033" ref="G1903"/>
    <hyperlink r:id="rId3034" ref="D1904"/>
    <hyperlink r:id="rId3035" ref="G1904"/>
    <hyperlink r:id="rId3036" ref="G1905"/>
    <hyperlink r:id="rId3037" ref="D1906"/>
    <hyperlink r:id="rId3038" ref="G1906"/>
    <hyperlink r:id="rId3039" ref="D1907"/>
    <hyperlink r:id="rId3040" ref="G1907"/>
    <hyperlink r:id="rId3041" ref="G1908"/>
    <hyperlink r:id="rId3042" ref="G1909"/>
    <hyperlink r:id="rId3043" ref="D1910"/>
    <hyperlink r:id="rId3044" ref="G1910"/>
    <hyperlink r:id="rId3045" ref="G1911"/>
    <hyperlink r:id="rId3046" ref="D1912"/>
    <hyperlink r:id="rId3047" ref="G1912"/>
    <hyperlink r:id="rId3048" ref="D1913"/>
    <hyperlink r:id="rId3049" ref="G1913"/>
    <hyperlink r:id="rId3050" ref="D1914"/>
    <hyperlink r:id="rId3051" ref="G1914"/>
    <hyperlink r:id="rId3052" ref="G1915"/>
    <hyperlink r:id="rId3053" ref="D1916"/>
    <hyperlink r:id="rId3054" ref="G1916"/>
    <hyperlink r:id="rId3055" ref="G1917"/>
    <hyperlink r:id="rId3056" ref="G1918"/>
    <hyperlink r:id="rId3057" ref="G1919"/>
    <hyperlink r:id="rId3058" ref="D1920"/>
    <hyperlink r:id="rId3059" ref="G1920"/>
    <hyperlink r:id="rId3060" ref="G1921"/>
    <hyperlink r:id="rId3061" ref="D1922"/>
    <hyperlink r:id="rId3062" ref="G1922"/>
    <hyperlink r:id="rId3063" ref="D1923"/>
    <hyperlink r:id="rId3064" ref="G1923"/>
    <hyperlink r:id="rId3065" ref="G1924"/>
    <hyperlink r:id="rId3066" ref="D1925"/>
    <hyperlink r:id="rId3067" ref="G1925"/>
    <hyperlink r:id="rId3068" ref="D1926"/>
    <hyperlink r:id="rId3069" ref="G1926"/>
    <hyperlink r:id="rId3070" ref="G1927"/>
    <hyperlink r:id="rId3071" ref="G1928"/>
    <hyperlink r:id="rId3072" ref="D1929"/>
    <hyperlink r:id="rId3073" ref="G1929"/>
    <hyperlink r:id="rId3074" ref="D1930"/>
    <hyperlink r:id="rId3075" ref="G1930"/>
    <hyperlink r:id="rId3076" ref="D1931"/>
    <hyperlink r:id="rId3077" ref="G1931"/>
    <hyperlink r:id="rId3078" ref="G1932"/>
    <hyperlink r:id="rId3079" ref="D1933"/>
    <hyperlink r:id="rId3080" ref="G1933"/>
    <hyperlink r:id="rId3081" ref="G1934"/>
    <hyperlink r:id="rId3082" ref="G1935"/>
    <hyperlink r:id="rId3083" ref="G1936"/>
    <hyperlink r:id="rId3084" ref="D1937"/>
    <hyperlink r:id="rId3085" ref="G1937"/>
    <hyperlink r:id="rId3086" ref="G1938"/>
    <hyperlink r:id="rId3087" ref="G1939"/>
    <hyperlink r:id="rId3088" ref="G1940"/>
    <hyperlink r:id="rId3089" ref="G1941"/>
    <hyperlink r:id="rId3090" ref="D1942"/>
    <hyperlink r:id="rId3091" ref="G1942"/>
    <hyperlink r:id="rId3092" ref="D1943"/>
    <hyperlink r:id="rId3093" ref="G1943"/>
    <hyperlink r:id="rId3094" ref="G1944"/>
    <hyperlink r:id="rId3095" ref="D1945"/>
    <hyperlink r:id="rId3096" ref="G1945"/>
    <hyperlink r:id="rId3097" ref="G1946"/>
    <hyperlink r:id="rId3098" ref="G1947"/>
    <hyperlink r:id="rId3099" ref="G1948"/>
    <hyperlink r:id="rId3100" ref="G1949"/>
    <hyperlink r:id="rId3101" ref="D1950"/>
    <hyperlink r:id="rId3102" ref="G1950"/>
    <hyperlink r:id="rId3103" ref="D1951"/>
    <hyperlink r:id="rId3104" ref="G1951"/>
    <hyperlink r:id="rId3105" ref="G1952"/>
    <hyperlink r:id="rId3106" ref="D1953"/>
    <hyperlink r:id="rId3107" ref="G1953"/>
    <hyperlink r:id="rId3108" ref="D1954"/>
    <hyperlink r:id="rId3109" ref="G1954"/>
    <hyperlink r:id="rId3110" ref="D1955"/>
    <hyperlink r:id="rId3111" ref="G1955"/>
    <hyperlink r:id="rId3112" ref="D1956"/>
    <hyperlink r:id="rId3113" ref="G1956"/>
    <hyperlink r:id="rId3114" ref="G1957"/>
    <hyperlink r:id="rId3115" ref="G1958"/>
    <hyperlink r:id="rId3116" ref="D1959"/>
    <hyperlink r:id="rId3117" ref="G1959"/>
    <hyperlink r:id="rId3118" ref="G1960"/>
    <hyperlink r:id="rId3119" ref="D1961"/>
    <hyperlink r:id="rId3120" ref="G1961"/>
    <hyperlink r:id="rId3121" ref="D1962"/>
    <hyperlink r:id="rId3122" ref="G1962"/>
    <hyperlink r:id="rId3123" ref="G1963"/>
    <hyperlink r:id="rId3124" ref="D1964"/>
    <hyperlink r:id="rId3125" ref="G1964"/>
    <hyperlink r:id="rId3126" ref="G1965"/>
    <hyperlink r:id="rId3127" ref="D1966"/>
    <hyperlink r:id="rId3128" ref="G1966"/>
    <hyperlink r:id="rId3129" ref="D1967"/>
    <hyperlink r:id="rId3130" ref="G1967"/>
    <hyperlink r:id="rId3131" location="1" ref="D1968"/>
    <hyperlink r:id="rId3132" ref="G1968"/>
    <hyperlink r:id="rId3133" ref="D1969"/>
    <hyperlink r:id="rId3134" ref="G1969"/>
    <hyperlink r:id="rId3135" ref="G1970"/>
    <hyperlink r:id="rId3136" ref="G1971"/>
    <hyperlink r:id="rId3137" ref="D1972"/>
    <hyperlink r:id="rId3138" ref="G1972"/>
    <hyperlink r:id="rId3139" ref="D1973"/>
    <hyperlink r:id="rId3140" ref="G1973"/>
    <hyperlink r:id="rId3141" ref="G1974"/>
    <hyperlink r:id="rId3142" ref="G1975"/>
    <hyperlink r:id="rId3143" ref="G1976"/>
    <hyperlink r:id="rId3144" ref="D1977"/>
    <hyperlink r:id="rId3145" ref="G1977"/>
    <hyperlink r:id="rId3146" ref="G1978"/>
    <hyperlink r:id="rId3147" ref="D1979"/>
    <hyperlink r:id="rId3148" ref="G1979"/>
    <hyperlink r:id="rId3149" ref="D1980"/>
    <hyperlink r:id="rId3150" ref="G1980"/>
    <hyperlink r:id="rId3151" ref="G1981"/>
    <hyperlink r:id="rId3152" ref="D1982"/>
    <hyperlink r:id="rId3153" ref="G1982"/>
    <hyperlink r:id="rId3154" ref="D1983"/>
    <hyperlink r:id="rId3155" ref="G1983"/>
    <hyperlink r:id="rId3156" ref="D1984"/>
    <hyperlink r:id="rId3157" ref="G1984"/>
    <hyperlink r:id="rId3158" ref="D1985"/>
    <hyperlink r:id="rId3159" ref="G1985"/>
    <hyperlink r:id="rId3160" ref="D1986"/>
    <hyperlink r:id="rId3161" ref="G1986"/>
    <hyperlink r:id="rId3162" ref="D1987"/>
    <hyperlink r:id="rId3163" ref="G1987"/>
    <hyperlink r:id="rId3164" ref="G1988"/>
    <hyperlink r:id="rId3165" ref="G1989"/>
    <hyperlink r:id="rId3166" ref="D1990"/>
    <hyperlink r:id="rId3167" ref="G1990"/>
    <hyperlink r:id="rId3168" ref="G1991"/>
    <hyperlink r:id="rId3169" ref="D1992"/>
    <hyperlink r:id="rId3170" ref="G1992"/>
    <hyperlink r:id="rId3171" ref="D1993"/>
    <hyperlink r:id="rId3172" ref="G1993"/>
    <hyperlink r:id="rId3173" ref="G1994"/>
    <hyperlink r:id="rId3174" ref="G1995"/>
    <hyperlink r:id="rId3175" ref="D1996"/>
    <hyperlink r:id="rId3176" ref="G1996"/>
    <hyperlink r:id="rId3177" ref="G1997"/>
    <hyperlink r:id="rId3178" ref="D1998"/>
    <hyperlink r:id="rId3179" ref="G1998"/>
    <hyperlink r:id="rId3180" ref="D1999"/>
    <hyperlink r:id="rId3181" ref="G1999"/>
    <hyperlink r:id="rId3182" ref="G2000"/>
    <hyperlink r:id="rId3183" ref="D2001"/>
    <hyperlink r:id="rId3184" ref="G2001"/>
  </hyperlinks>
  <drawing r:id="rId3185"/>
</worksheet>
</file>