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<sst xmlns="http://schemas.openxmlformats.org/spreadsheetml/2006/main" count="11997" uniqueCount="8373">
  <si>
    <t>April 03, 2015 at 05:22AM</t>
  </si>
  <si>
    <t>-o-o-o-o</t>
  </si>
  <si>
    <t>[Meta] can we have a rule against editorializing submission titles?</t>
  </si>
  <si>
    <t>This prevent people from making click-bait and hyperbolic titles. This article is an example.https://i.imgur.com/HAxv6LR.pnghttp://www.coindesk.com/bitstamp-court-1-million-dispute-ripple-jed-mccaleb/</t>
  </si>
  <si>
    <t>/r/Bitcoin</t>
  </si>
  <si>
    <t>http://www.reddit.com/r/Bitcoin/comments/318stl/meta_can_we_have_a_rule_against_editorializing/</t>
  </si>
  <si>
    <t>April 03, 2015 at 05:51AM</t>
  </si>
  <si>
    <t>pedromtorres</t>
  </si>
  <si>
    <t>Free Bitcoin Lottery - 0% buy in</t>
  </si>
  <si>
    <t>http://www.adlotery.com</t>
  </si>
  <si>
    <t>http://www.reddit.com/r/Bitcoin/comments/318wke/free_bitcoin_lottery_0_buy_in/</t>
  </si>
  <si>
    <t>April 03, 2015 at 05:48AM</t>
  </si>
  <si>
    <t>cryptodude1</t>
  </si>
  <si>
    <t>SF Bitcoin Devs Seminar: Blockchain Scalabilty with Peter Todd</t>
  </si>
  <si>
    <t>https://www.youtube.com/watch?v=lNL1a7aKThs</t>
  </si>
  <si>
    <t>http://www.reddit.com/r/Bitcoin/comments/318w3t/sf_bitcoin_devs_seminar_blockchain_scalabilty/</t>
  </si>
  <si>
    <t>April 03, 2015 at 06:09AM</t>
  </si>
  <si>
    <t>bravenewcoin</t>
  </si>
  <si>
    <t>Bits Replaces Bitcoin For Coinbase Customers</t>
  </si>
  <si>
    <t>http://bravenewcoin.com/news/bits-replaces-bitcoin-for-coinbase-customers/</t>
  </si>
  <si>
    <t>http://www.reddit.com/r/Bitcoin/comments/318ymm/bits_replaces_bitcoin_for_coinbase_customers/</t>
  </si>
  <si>
    <t>April 03, 2015 at 06:05AM</t>
  </si>
  <si>
    <t>fpvhawk</t>
  </si>
  <si>
    <t>Gem API Launched Officially; To Offer Free Service to Small Bitcoin Developers</t>
  </si>
  <si>
    <t>http://www.newsbtc.com/2015/04/02/gem-api-launched-officially-offer-free-service-small-bitcoin-developers/</t>
  </si>
  <si>
    <t>http://www.reddit.com/r/Bitcoin/comments/318y9e/gem_api_launched_officially_to_offer_free_service/</t>
  </si>
  <si>
    <t>April 03, 2015 at 06:02AM</t>
  </si>
  <si>
    <t>btcteeconcepts</t>
  </si>
  <si>
    <t>I've designed some t-shirt concepts that can help promote bitcoin and might even earn you some btc</t>
  </si>
  <si>
    <t>Hi r/bitcoin!As a long-time believer in bitcoin but having no technical expertise myself, I have been wondering how I can do my part to add to the bitcoin ecosystem and raise awareness among the general public. Then I came up with a few t-shirt concepts that might do the trick!Check out my initial designs here: http://imgur.com/a/0yXDrObviously each shirt would be custom ordered with YOUR wallet QR code! Every time you wear the t-shirt would be an opportunity for you to spread the word about bitcoin and raise awareness. And who knows, you might actually get a few IRL tips!I've long since learned that redditors are infinitely more creative than I am, so I'd also love to hear any additional concept ideas from this community.If there is enough interest, I will start selling these shirts - of course accepting bitcoin!</t>
  </si>
  <si>
    <t>http://www.reddit.com/r/Bitcoin/comments/318xw4/ive_designed_some_tshirt_concepts_that_can_help/</t>
  </si>
  <si>
    <t>April 03, 2015 at 05:57AM</t>
  </si>
  <si>
    <t>themattt</t>
  </si>
  <si>
    <t>How Bitcoin Will End World Poverty</t>
  </si>
  <si>
    <t>http://www.forbes.com/video/4150135264001/</t>
  </si>
  <si>
    <t>http://www.reddit.com/r/Bitcoin/comments/318xa3/how_bitcoin_will_end_world_poverty/</t>
  </si>
  <si>
    <t>April 03, 2015 at 05:55AM</t>
  </si>
  <si>
    <t>lisa_cheng</t>
  </si>
  <si>
    <t>Blockchain Thinking: The Brain as a DAC (Decentralized Autonomous Corporation)</t>
  </si>
  <si>
    <t>http://ieet.org/index.php/IEET/more/swan20150402</t>
  </si>
  <si>
    <t>http://www.reddit.com/r/Bitcoin/comments/318wzq/blockchain_thinking_the_brain_as_a_dac/</t>
  </si>
  <si>
    <t>April 03, 2015 at 06:23AM</t>
  </si>
  <si>
    <t>HIreMeforDevJob</t>
  </si>
  <si>
    <t>Why was over 5 million btc traded in 2011, does anyone know?</t>
  </si>
  <si>
    <t>http://i.imgur.com/65WfEcp.png</t>
  </si>
  <si>
    <t>http://www.reddit.com/r/Bitcoin/comments/3190a4/why_was_over_5_million_btc_traded_in_2011_does/</t>
  </si>
  <si>
    <t>April 03, 2015 at 06:21AM</t>
  </si>
  <si>
    <t>BitcoinXio</t>
  </si>
  <si>
    <t>Just a quick update on Mineral (Garza/Paycoin) Bitcoin exchange</t>
  </si>
  <si>
    <t>We obviously saw the kerfuffle today about the new Garza Bitcoin exchange Mineral, which many have chimed in on about it.Since our service covers Bitcoin exchanges (and wallets) in depth, we wanted to take a look at Mineral and see what it had to offer. After a decent amount of time on the site, we just wanted to save those who wanted to know more about it some time and provide some details here for anyone interested. To be included on our website the Bitcoin exchange must allow users to buy and/or sell bitcoins using fiat currency. We are only interested in exchanges that provide a gateway into bitcoin through traditional means, and not coin-to-coin exchanges or swaps.After a review, we see that Mineral is not an exchange gateway that accepts fiat deposits and/or withdrawals. Due to this, we won't be including them on our service for ratings and reviews. However, through our review we wanted to also share to those that don't know - Mineral is using the former Coin-Swap exchange code base - basically, Mineral is a clone of sorts, a re-branding of Coin-Swap to benefit Garza (obviously).Coin-Swap saw some success as a coin-to-coin exchange, but was recently acquired by Garza, which is now getting turned into Mineral. To further confirm this, we found this post (archived) by Garza where he clearly states that GAW is utelizing Coin-Swap base code to power Mineral.Given GAW/Garza's past issues, this may end up being another dramatic endeavor for the cryptospace. As an alternative that is an established coin-to-coin only exchange, I would suggest a service like Shapeshift.io.</t>
  </si>
  <si>
    <t>http://www.reddit.com/r/Bitcoin/comments/31902o/just_a_quick_update_on_mineral_garzapaycoin/</t>
  </si>
  <si>
    <t>April 03, 2015 at 06:12AM</t>
  </si>
  <si>
    <t>coderwill</t>
  </si>
  <si>
    <t>How the IRS Can Find Out About Bitcoin When It Isn’t Reported</t>
  </si>
  <si>
    <t>http://www.libratax.com/blog/how-the-irs-can-find-out-about-bitcoin-when-it-isnt-reported/</t>
  </si>
  <si>
    <t>http://www.reddit.com/r/Bitcoin/comments/318yyu/how_the_irs_can_find_out_about_bitcoin_when_it/</t>
  </si>
  <si>
    <t>April 03, 2015 at 06:32AM</t>
  </si>
  <si>
    <t>BitcoinMichi</t>
  </si>
  <si>
    <t>Does anyone has more information about that news recently from Bitreservere - Salinas Group Mexico.</t>
  </si>
  <si>
    <t>Here is the original link.http://www.reddit.com/r/Bitcoin/comments/2zqzun/bitreserve_partners_with_mexican_billionaire/I was trying to search for more information about this business venture, on Bitreserve as well on Salinas Websites and Blogs.Did not find any mention of Bitcoin on Salinas Website and blogs at all.Fake news?</t>
  </si>
  <si>
    <t>http://www.reddit.com/r/Bitcoin/comments/3191f8/does_anyone_has_more_information_about_that_news/</t>
  </si>
  <si>
    <t>April 03, 2015 at 06:07AM</t>
  </si>
  <si>
    <t>LeaderofBitcoin</t>
  </si>
  <si>
    <t>Petitioning /u/Bashco to create a Bashco Changetip account.</t>
  </si>
  <si>
    <t>A suggestion by /u/rydan. You can name him /u/Changetip_Bashco. Then nobody will be confused.I find it quite confusing to see /u/Bashco post on behalf of Changetip. I'm never really sure if he is acting on behalf of the mods, or on behalf of Changetip. I know now that he is using the green account as mod and the not green account as Changetip, but this is still quite confusing.</t>
  </si>
  <si>
    <t>http://www.reddit.com/r/Bitcoin/comments/318yhd/petitioning_ubashco_to_create_a_bashco_changetip/</t>
  </si>
  <si>
    <t>April 03, 2015 at 02:20AM</t>
  </si>
  <si>
    <t>surebetSA</t>
  </si>
  <si>
    <t>While we're on the topic of coin.mx shenanigans...</t>
  </si>
  <si>
    <t>https://coin.mx/membership</t>
  </si>
  <si>
    <t>http://www.reddit.com/r/Bitcoin/comments/3183k1/while_were_on_the_topic_of_coinmx_shenanigans/</t>
  </si>
  <si>
    <t>April 03, 2015 at 06:42AM</t>
  </si>
  <si>
    <t>UBS To Open Blockchain Technology Lab</t>
  </si>
  <si>
    <t>http://bravenewcoin.com/news/ubs-to-open-blockchain-technology-lab/</t>
  </si>
  <si>
    <t>http://www.reddit.com/r/Bitcoin/comments/3192pf/ubs_to_open_blockchain_technology_lab/</t>
  </si>
  <si>
    <t>April 03, 2015 at 07:28AM</t>
  </si>
  <si>
    <t>eragmus</t>
  </si>
  <si>
    <t>VC-funded Align Commerce seamlessly ravishes the $24 trillion international B2B payments market, via The Blockchain: Launches today in 34 countries (flat 1.9% fee, 1-3 days settlement, real-time tracking)</t>
  </si>
  <si>
    <t>http://siliconangle.com/blog/2015/04/02/align-commerce-launches-beta-b2b-global-payments-system-using-the-bitcoin-blockchain/</t>
  </si>
  <si>
    <t>http://www.reddit.com/r/Bitcoin/comments/31988j/vcfunded_align_commerce_seamlessly_ravishes_the/</t>
  </si>
  <si>
    <t>April 03, 2015 at 07:27AM</t>
  </si>
  <si>
    <t>Brad-Edwards</t>
  </si>
  <si>
    <t>THANK YOU MYCELIUM!</t>
  </si>
  <si>
    <t>Just wanted to make a quick shout out to Mycelium to thank them for helping me protect my funds.I had a not insignificant amount of Bitcoin on my phone when it bricked itself this morning. After unlocking my other phone, I started to stress about the coin, and how I was going to make up the cash I lost.Then I remembered the backup.I installed Mycelium on my new (old) phone, and used my backup. The whole thing worked seamlessly, and my coins are safe.So THANK YOU MYCELIUM! You guys kick ass.</t>
  </si>
  <si>
    <t>http://www.reddit.com/r/Bitcoin/comments/31985c/thank_you_mycelium/</t>
  </si>
  <si>
    <t>April 03, 2015 at 07:25AM</t>
  </si>
  <si>
    <t>gabriel_audu</t>
  </si>
  <si>
    <t>Greece draws up drachma plans, prepares to miss IMF payment</t>
  </si>
  <si>
    <t>http://www.telegraph.co.uk/finance/economics/11513341/Greece-draws-up-drachma-plans-prepares-to-miss-IMF-payment.html</t>
  </si>
  <si>
    <t>http://www.reddit.com/r/Bitcoin/comments/3197zk/greece_draws_up_drachma_plans_prepares_to_miss/</t>
  </si>
  <si>
    <t>April 03, 2015 at 07:15AM</t>
  </si>
  <si>
    <t>coinucopia-</t>
  </si>
  <si>
    <t>New Bitcoin Machine Opens in Sacramento</t>
  </si>
  <si>
    <t>https://twitter.com/coinucopiabtc/status/583422326810652672</t>
  </si>
  <si>
    <t>http://www.reddit.com/r/Bitcoin/comments/3196sa/new_bitcoin_machine_opens_in_sacramento/</t>
  </si>
  <si>
    <t>April 03, 2015 at 07:44AM</t>
  </si>
  <si>
    <t>SatoshisGhost</t>
  </si>
  <si>
    <t>DEA agent charged with Silk Road fraud had ‘go bag,’ crafted escape plan for Dread Pirate Roberts</t>
  </si>
  <si>
    <t>http://fusion.net/story/114127/silk-road-dea-agent-escape-plan/</t>
  </si>
  <si>
    <t>http://www.reddit.com/r/Bitcoin/comments/319a44/dea_agent_charged_with_silk_road_fraud_had_go_bag/</t>
  </si>
  <si>
    <t>April 03, 2015 at 07:50AM</t>
  </si>
  <si>
    <t>xWilder</t>
  </si>
  <si>
    <t>Help with bitcoin</t>
  </si>
  <si>
    <t>new to bitcoin and im looking to buy bitcoin with a credit/debit card/ paypal or google wallet and i need the currency asap. what is my best route here?</t>
  </si>
  <si>
    <t>http://www.reddit.com/r/Bitcoin/comments/319auw/help_with_bitcoin/</t>
  </si>
  <si>
    <t>tothemoonsands</t>
  </si>
  <si>
    <t>Why all the Mycelium Wallet love amidst them pulling the iOS app due to bugs?</t>
  </si>
  <si>
    <t>No text found</t>
  </si>
  <si>
    <t>http://www.reddit.com/r/Bitcoin/comments/319arf/why_all_the_mycelium_wallet_love_amidst_them/</t>
  </si>
  <si>
    <t>April 03, 2015 at 08:14AM</t>
  </si>
  <si>
    <t>TheCrownedPixel</t>
  </si>
  <si>
    <t>I have 100 bitcoins now, when do I stop...</t>
  </si>
  <si>
    <t>http://www.reddit.com/r/Bitcoin/comments/319djw/i_have_100_bitcoins_now_when_do_i_stop/</t>
  </si>
  <si>
    <t>April 03, 2015 at 08:23AM</t>
  </si>
  <si>
    <t>Gomerlin</t>
  </si>
  <si>
    <t>VOIP Jumblo accepting Bitcoin!!! Yuppy!!</t>
  </si>
  <si>
    <t>I use Jumblo (VOIP provider) for my international calls and I this morning run out of credit, I was going to recharge as usual ussing my PayPal account and then I saw the Bitcoin Logo and got all very exited!I click on it and a then there is a new page that says "Payment Metod: Bitcoin" asking me how much credit I want to buy, they include a "handling fee" of 0.5 % I just bought 10 Euros credit. When I hit next they redirect to "pay.peyzo.com" and then there is another redirect to https://live.adyen.com with a Matrix code and a bitcoin address giving you the option to scan the matrix or click the link. The payment was almost instant! even faster than PayPal and without having to pay taxes!!! just couldn't believe it! I love it. I am amazed that they never send me any information to my email address about this new way of payment or never hear on Reddit anything about Jumblo! I hope I am the first one to mention it!</t>
  </si>
  <si>
    <t>http://www.reddit.com/r/Bitcoin/comments/319emn/voip_jumblo_accepting_bitcoin_yuppy/</t>
  </si>
  <si>
    <t>April 03, 2015 at 08:21AM</t>
  </si>
  <si>
    <t>dranalli23</t>
  </si>
  <si>
    <t>Don't have a Coinbase wallet yet, they are offering FREE $1 in bitcoin to sign up still</t>
  </si>
  <si>
    <t>https://www.coinbase.com/join/PPEimA click here to sign up verify and they will deposit $1 in bitcoin in your account.</t>
  </si>
  <si>
    <t>http://www.reddit.com/r/Bitcoin/comments/319ega/dont_have_a_coinbase_wallet_yet_they_are_offering/</t>
  </si>
  <si>
    <t>April 03, 2015 at 08:40AM</t>
  </si>
  <si>
    <t>vlarocca</t>
  </si>
  <si>
    <t>CoinReport The Antagonist of Bitcoin</t>
  </si>
  <si>
    <t>https://coinreport.net/antagonist-bitcoin/</t>
  </si>
  <si>
    <t>http://www.reddit.com/r/Bitcoin/comments/319giy/coinreport_the_antagonist_of_bitcoin/</t>
  </si>
  <si>
    <t>April 03, 2015 at 09:18AM</t>
  </si>
  <si>
    <t>deepmoon</t>
  </si>
  <si>
    <t>"It's the block chain cryptography, forget bitcoin"... smh.. again</t>
  </si>
  <si>
    <t>https://www.youtube.com/watch?v=CecpCepnkAU</t>
  </si>
  <si>
    <t>http://www.reddit.com/r/Bitcoin/comments/319l0n/its_the_block_chain_cryptography_forget_bitcoin/</t>
  </si>
  <si>
    <t>April 03, 2015 at 09:13AM</t>
  </si>
  <si>
    <t>anonymau5</t>
  </si>
  <si>
    <t>Bye, Bitcoin: St. Petersburg Bowl needs new name</t>
  </si>
  <si>
    <t>http://www.tampabay.com/news/business/tourism/bye-bitcoin-st-petersburg-bowl-needs-new-name/2223879</t>
  </si>
  <si>
    <t>http://www.reddit.com/r/Bitcoin/comments/319khi/bye_bitcoin_st_petersburg_bowl_needs_new_name/</t>
  </si>
  <si>
    <t>April 03, 2015 at 09:08AM</t>
  </si>
  <si>
    <t>lateralspin</t>
  </si>
  <si>
    <t>Bitcoin Conference in India, hosted by ZebPay</t>
  </si>
  <si>
    <t>https://www.youtube.com/watch?v=pmU28mgihB4</t>
  </si>
  <si>
    <t>http://www.reddit.com/r/Bitcoin/comments/319jyj/bitcoin_conference_in_india_hosted_by_zebpay/</t>
  </si>
  <si>
    <t>April 03, 2015 at 09:34AM</t>
  </si>
  <si>
    <t>ninewit</t>
  </si>
  <si>
    <t>Buying and selling bitcoin to make a quick buck</t>
  </si>
  <si>
    <t>I am just starting out using bitcoin and think I have a pretty good grasp on things. I am just trying to make a some quick money, and was wondering if bitcoin prices worked the same way as stock prices. Could I just buy low, then sell high to make some quick cash?</t>
  </si>
  <si>
    <t>http://www.reddit.com/r/Bitcoin/comments/319mu0/buying_and_selling_bitcoin_to_make_a_quick_buck/</t>
  </si>
  <si>
    <t>April 03, 2015 at 09:24AM</t>
  </si>
  <si>
    <t>A655321</t>
  </si>
  <si>
    <t>Bitcoin not Confirming</t>
  </si>
  <si>
    <t>My Bitcoin has been sitting sent in my wallet for a while (one for a day, one for about an hour) and they are not confirmed.Looks like this, Blockchain.http://gyazo.com/28f78bee9dc0badbe0907107d823e830</t>
  </si>
  <si>
    <t>http://www.reddit.com/r/Bitcoin/comments/319low/bitcoin_not_confirming/</t>
  </si>
  <si>
    <t>April 03, 2015 at 09:49AM</t>
  </si>
  <si>
    <t>whiteboisnow</t>
  </si>
  <si>
    <t>If you love Bitcoin then play in the $1million Poker tournament next Sunday and all the other big money action!! BEST SITE</t>
  </si>
  <si>
    <t>https://www.betcoin.ag/?a=3132</t>
  </si>
  <si>
    <t>http://www.reddit.com/r/Bitcoin/comments/319omy/if_you_love_bitcoin_then_play_in_the_1million/</t>
  </si>
  <si>
    <t>thugl1f3</t>
  </si>
  <si>
    <t>"I follow Bitcoin like some people follow NASCAR crashes."</t>
  </si>
  <si>
    <t>https://twitter.com/patio11/status/583696870704152576</t>
  </si>
  <si>
    <t>http://www.reddit.com/r/Bitcoin/comments/319omo/i_follow_bitcoin_like_some_people_follow_nascar/</t>
  </si>
  <si>
    <t>Dython</t>
  </si>
  <si>
    <t>Silk Road Sealed Document Dump Day (Full Text)</t>
  </si>
  <si>
    <t>http://qntra.net/2015/04/silk-road-sealed-document-dump-day-full-text/</t>
  </si>
  <si>
    <t>http://www.reddit.com/r/Bitcoin/comments/319om4/silk_road_sealed_document_dump_day_full_text/</t>
  </si>
  <si>
    <t>April 03, 2015 at 09:46AM</t>
  </si>
  <si>
    <t>darknetsolutions</t>
  </si>
  <si>
    <t>cprice7yra52kxvz.onion - Bitcoin Rates in USD, EUR, CAD, AUD</t>
  </si>
  <si>
    <t>http://cprice7yra52kxvz.onion/</t>
  </si>
  <si>
    <t>http://www.reddit.com/r/Bitcoin/comments/319ob2/cprice7yra52kxvzonion_bitcoin_rates_in_usd_eur/</t>
  </si>
  <si>
    <t>April 03, 2015 at 09:37AM</t>
  </si>
  <si>
    <t>cuddaloreappu</t>
  </si>
  <si>
    <t>High Fidelity the successor to second life Virtual Reality is considering bitcoin as currency!</t>
  </si>
  <si>
    <t>https://highfidelity.com/blog/</t>
  </si>
  <si>
    <t>http://www.reddit.com/r/Bitcoin/comments/319n6q/high_fidelity_the_successor_to_second_life/</t>
  </si>
  <si>
    <t>April 03, 2015 at 10:17AM</t>
  </si>
  <si>
    <t>A scary story of a bitcoin trader's arrest and dealings with the U.S. Govt. After the recent revelations of SR Fed Agents theft and extortion, this story sounds even more crazy and sad.</t>
  </si>
  <si>
    <t>http://www.jmwagner.com</t>
  </si>
  <si>
    <t>http://www.reddit.com/r/Bitcoin/comments/319rp8/a_scary_story_of_a_bitcoin_traders_arrest_and/</t>
  </si>
  <si>
    <t>April 03, 2015 at 10:15AM</t>
  </si>
  <si>
    <t>The Rise of Bitcoin in Argentina</t>
  </si>
  <si>
    <t>http://panampost.com/franco-amati/2015/04/02/the-rise-of-bitcoin-in-argentina/</t>
  </si>
  <si>
    <t>http://www.reddit.com/r/Bitcoin/comments/319rhq/the_rise_of_bitcoin_in_argentina/</t>
  </si>
  <si>
    <t>April 03, 2015 at 10:38AM</t>
  </si>
  <si>
    <t>Bitcoin API Startup Gem Raises Funding Total to $3.3 Million</t>
  </si>
  <si>
    <t>http://www.coindesk.com/bitcoin-gem-raises-1-3m-launches-multi-sig-api-worldwide/</t>
  </si>
  <si>
    <t>http://www.reddit.com/r/Bitcoin/comments/319twi/bitcoin_api_startup_gem_raises_funding_total_to/</t>
  </si>
  <si>
    <t>April 03, 2015 at 10:53AM</t>
  </si>
  <si>
    <t>rory2013</t>
  </si>
  <si>
    <t>Using Mycelium what is the most secure way to store bitcoin offline in a usb stick?</t>
  </si>
  <si>
    <t>New to learning about bitcoin. Sorry if its a newb question. Im trying to be able to accept bitcoin and sell as needed but Im limited on places to sell as Im in eastern europe and cant seem to find an exchange that will deposit into banks here.</t>
  </si>
  <si>
    <t>http://www.reddit.com/r/Bitcoin/comments/319vdm/using_mycelium_what_is_the_most_secure_way_to/</t>
  </si>
  <si>
    <t>April 03, 2015 at 10:45AM</t>
  </si>
  <si>
    <t>MrFelthersnatch</t>
  </si>
  <si>
    <t>[question] Cloudbet and all Bitcoin betting, is it safe and what to look out for.</t>
  </si>
  <si>
    <t>Hello I have recently been betting on cloudbet and have made over 3 BTC from .3... And I'm just wondering what kind of safety precautions I should do as well as any tips. I use 2 step Authy and a crazy password also I change the wallet address every time I withdraw. So far it has been awesome and very profitable, to where I'm almost thinking its to good to be true. Thoughts?</t>
  </si>
  <si>
    <t>http://www.reddit.com/r/Bitcoin/comments/319um8/question_cloudbet_and_all_bitcoin_betting_is_it/</t>
  </si>
  <si>
    <t>April 03, 2015 at 10:44AM</t>
  </si>
  <si>
    <t>Adammoon</t>
  </si>
  <si>
    <t>"Nakamoto's Fire" It's Time for Plan B Propaganda video.</t>
  </si>
  <si>
    <t>https://vid.me/89e4</t>
  </si>
  <si>
    <t>http://www.reddit.com/r/Bitcoin/comments/319ug7/nakamotos_fire_its_time_for_plan_b_propaganda/</t>
  </si>
  <si>
    <t>April 03, 2015 at 10:56AM</t>
  </si>
  <si>
    <t>TruValueCapital</t>
  </si>
  <si>
    <t>Bitcoin solving Real Business Problems (going into stealth mode) with Align Commerce. This is Huge!</t>
  </si>
  <si>
    <t>https://aligncommerce.com/</t>
  </si>
  <si>
    <t>http://www.reddit.com/r/Bitcoin/comments/319vnq/bitcoin_solving_real_business_problems_going_into/</t>
  </si>
  <si>
    <t>April 03, 2015 at 11:21AM</t>
  </si>
  <si>
    <t>Persis-Dev</t>
  </si>
  <si>
    <t>New Programmer Here Looking for Testers on New GitHub Repo/Bitcoin Software API</t>
  </si>
  <si>
    <t>Good afternoon, I've just started to pick up programming and this is my first Github Project! This is a simple API for usage with existing Java Applications, source is available alongside the compiled binary. Source also partially available on the below GitHub link (still learning git bash).I'm turning this project in for my Uni's computer science course, and I really need to make sure it's working perfectly before I go ahead and turn it in :) Would love any and all debuggers or beta testers!Documentation will be made available at the github repo as soon as I can get it nice and organized.Compiled JarGithub</t>
  </si>
  <si>
    <t>http://www.reddit.com/r/Bitcoin/comments/319y99/new_programmer_here_looking_for_testers_on_new/</t>
  </si>
  <si>
    <t>April 03, 2015 at 11:54AM</t>
  </si>
  <si>
    <t>metamirror</t>
  </si>
  <si>
    <t>Agent busted in Silk Road heist a bitcoin fanboy</t>
  </si>
  <si>
    <t>http://www.sfgate.com/crime/article/Federal-agent-busted-in-Silk-Road-heist-was-a-6176173.php</t>
  </si>
  <si>
    <t>http://www.reddit.com/r/Bitcoin/comments/31a193/agent_busted_in_silk_road_heist_a_bitcoin_fanboy/</t>
  </si>
  <si>
    <t>April 03, 2015 at 11:48AM</t>
  </si>
  <si>
    <t>theblacksquid_05</t>
  </si>
  <si>
    <t>A Vision for a Decentralized Internet</t>
  </si>
  <si>
    <t>https://medium.com/@gubatron/my-vision-for-decentralization-345e913cdb3a</t>
  </si>
  <si>
    <t>http://www.reddit.com/r/Bitcoin/comments/31a0pp/a_vision_for_a_decentralized_internet/</t>
  </si>
  <si>
    <t>April 03, 2015 at 12:03PM</t>
  </si>
  <si>
    <t>toumi111</t>
  </si>
  <si>
    <t>Advcash - Virtual/Real Plastic Card that can be funded with Bitcoin!</t>
  </si>
  <si>
    <t>Hi I found this wonderful service that allows to order yourself either VIRTUAL (1$ issuing fee) or Real Plastic Mastercard (4.99$ issuing fee)Money Depositing from variety of internet services ( Yandex Money, Paxum, Swift Wire, Sepa, OKPay, Payeer with comissions) and BITCOIN with 0% comission! Takes 1 hour to load the money with BTC. Decent exchange rate.Best thing on their site is that they are offering cards without ID verification ( Upto 500$ daily. 2500$ monthly limits apply without verification)Verification is easy and painless, took only 30 minutes for me.Their registered location is Gibraaltar.The service and customer support is good and replies are fast.Will try to answer your questions here. But i'm not affiliated with the company More info/Registration:http://wallet.advcash.com/referral/555e0af7-a2a4-4c39-848e-028b45524ccd</t>
  </si>
  <si>
    <t>http://www.reddit.com/r/Bitcoin/comments/31a23v/advcash_virtualreal_plastic_card_that_can_be/</t>
  </si>
  <si>
    <t>April 03, 2015 at 12:38PM</t>
  </si>
  <si>
    <t>MillyBitcoin</t>
  </si>
  <si>
    <t>Feds put bite on gun buy with Bitcoin</t>
  </si>
  <si>
    <t>http://www.bostonherald.com/news_opinion/local_coverage/2015/04/feds_put_bite_on_gun_buy_with_bitcoin</t>
  </si>
  <si>
    <t>http://www.reddit.com/r/Bitcoin/comments/31a56r/feds_put_bite_on_gun_buy_with_bitcoin/</t>
  </si>
  <si>
    <t>April 03, 2015 at 12:37PM</t>
  </si>
  <si>
    <t>Ozzie-111</t>
  </si>
  <si>
    <t>Transfer/Convert USD to BTC?</t>
  </si>
  <si>
    <t>I just finished downloading the blockchain, and am ready to start using Bitcoin! What is the easiest way to transfer a few USD (debit/check card) to my Bitcoin Wallet?</t>
  </si>
  <si>
    <t>http://www.reddit.com/r/Bitcoin/comments/31a54n/transferconvert_usd_to_btc/</t>
  </si>
  <si>
    <t>April 03, 2015 at 01:08PM</t>
  </si>
  <si>
    <t>maestro-sartori</t>
  </si>
  <si>
    <t>I'm a musician that supports Bitcoin! Check out my weird shitty demos!</t>
  </si>
  <si>
    <t>https://soundcloud.com/maestro-sartori</t>
  </si>
  <si>
    <t>http://www.reddit.com/r/Bitcoin/comments/31a7pr/im_a_musician_that_supports_bitcoin_check_out_my/</t>
  </si>
  <si>
    <t>marcdxm</t>
  </si>
  <si>
    <t>We just launched a new bitcoin trading platform. Any thoughts?</t>
  </si>
  <si>
    <t>http://dxmarkets.com/</t>
  </si>
  <si>
    <t>http://www.reddit.com/r/Bitcoin/comments/31a7o3/we_just_launched_a_new_bitcoin_trading_platform/</t>
  </si>
  <si>
    <t>April 03, 2015 at 01:07PM</t>
  </si>
  <si>
    <t>CosbyTeamTriosby</t>
  </si>
  <si>
    <t>why are there 1700 users online here right now? It's 11pm PST</t>
  </si>
  <si>
    <t>this is out of range</t>
  </si>
  <si>
    <t>http://www.reddit.com/r/Bitcoin/comments/31a7mv/why_are_there_1700_users_online_here_right_now/</t>
  </si>
  <si>
    <t>April 03, 2015 at 01:06PM</t>
  </si>
  <si>
    <t>dealancer</t>
  </si>
  <si>
    <t>One step further in building bitcoin marketplace of brick and mortar businesses</t>
  </si>
  <si>
    <t>I am working on Liqbit, a web app which can help you to find businesses around you which accept Bitcoins. No more problems with that.New businesses could be added by pulling info from Foursquare. It actually takes seconds to add new place. I am planning to add some features to leave reviews and information about any discounts that could be obtained at a specific place. Appreciate your ideas about new features.Currently project have some New York businesses in the list, but I would be so happy if you can add places around you.Also I've been working on the landing page and interested to know if you get interested when viewing it: http://liqbit.com.Cheers!</t>
  </si>
  <si>
    <t>http://www.reddit.com/r/Bitcoin/comments/31a7jy/one_step_further_in_building_bitcoin_marketplace/</t>
  </si>
  <si>
    <t>April 03, 2015 at 01:23PM</t>
  </si>
  <si>
    <t>slomustang50</t>
  </si>
  <si>
    <t>eBates email regarding Rakuten Bitcoin deal. Why don't they pay out in Bitcoin?</t>
  </si>
  <si>
    <t>eBates just emailed me regarding the Rakuten Bitcoin deal. I am wondering why they haven't adopted Bitcoin yet. Isn't there a reverse Bitpay that can take money from their bank account and send out Bitcoin payments. Right now they are using either Paypal or snail mail checks, seems kinda archaic.I know there was BitFranklin, but that seemed like a side project someone put together.</t>
  </si>
  <si>
    <t>http://www.reddit.com/r/Bitcoin/comments/31a8uu/ebates_email_regarding_rakuten_bitcoin_deal_why/</t>
  </si>
  <si>
    <t>April 03, 2015 at 02:03PM</t>
  </si>
  <si>
    <t>ThexCraft</t>
  </si>
  <si>
    <t>How to import brain wallet to Blockchain</t>
  </si>
  <si>
    <t>Hey, i just made a brainwallet on https://brainwallet.github.io/ and put some btc into the wallet.How would I move BTC from this wallet? I have the Address, Public Key, and Private Key.I'd like to use Blockchain or Multibit to do this, if possible...</t>
  </si>
  <si>
    <t>http://www.reddit.com/r/Bitcoin/comments/31abrq/how_to_import_brain_wallet_to_blockchain/</t>
  </si>
  <si>
    <t>April 03, 2015 at 02:10PM</t>
  </si>
  <si>
    <t>pimpingken</t>
  </si>
  <si>
    <t>What are your thoughts on commodities getting priced in anything other than the dollar...</t>
  </si>
  <si>
    <t>...in general</t>
  </si>
  <si>
    <t>http://www.reddit.com/r/Bitcoin/comments/31acay/what_are_your_thoughts_on_commodities_getting/</t>
  </si>
  <si>
    <t>April 03, 2015 at 02:34PM</t>
  </si>
  <si>
    <t>yonibitc</t>
  </si>
  <si>
    <t>Periscope Bitcoin Trading</t>
  </si>
  <si>
    <t>yo people, have you guys heard about this new app called Periscope? i gonna be using this to broadcast our bitcoin trading on a daily basis... curious to check it? follow @yyfaber 😝</t>
  </si>
  <si>
    <t>http://www.reddit.com/r/Bitcoin/comments/31ady3/periscope_bitcoin_trading/</t>
  </si>
  <si>
    <t>April 03, 2015 at 02:21PM</t>
  </si>
  <si>
    <t>benopenledger</t>
  </si>
  <si>
    <t>Feds Pull 21 Jump Street on Dummy Darknet Con</t>
  </si>
  <si>
    <t>http://www.theopenledger.com/feds-pull-21-jump-street-on-dummy-darknet-con/</t>
  </si>
  <si>
    <t>http://www.reddit.com/r/Bitcoin/comments/31ad2h/feds_pull_21_jump_street_on_dummy_darknet_con/</t>
  </si>
  <si>
    <t>April 03, 2015 at 02:55PM</t>
  </si>
  <si>
    <t>BrainDamageLDN</t>
  </si>
  <si>
    <t>Best videos / lectures to explain bitcoin, the blockchain and mining.</t>
  </si>
  <si>
    <t>I'm half way to convincing my sceptical cousin that blockchain technology can't work without incentive. I now need to explain Tk him how mining works in the easiest way possible.Can anyone point me in the direction of some really good videos for this?Thanks.</t>
  </si>
  <si>
    <t>http://www.reddit.com/r/Bitcoin/comments/31af84/best_videos_lectures_to_explain_bitcoin_the/</t>
  </si>
  <si>
    <t>April 03, 2015 at 03:21PM</t>
  </si>
  <si>
    <t>KayRice</t>
  </si>
  <si>
    <t>Comparing rulings made by Judge Forest from day 3 of the Silk Road trial to after a weekend on day 4 of the trial</t>
  </si>
  <si>
    <t>http://i.imgur.com/hnH5u37.png</t>
  </si>
  <si>
    <t>http://www.reddit.com/r/Bitcoin/comments/31agsm/comparing_rulings_made_by_judge_forest_from_day_3/</t>
  </si>
  <si>
    <t>April 03, 2015 at 03:37PM</t>
  </si>
  <si>
    <t>We're the top story in /r/technology right now</t>
  </si>
  <si>
    <t>http://np.reddit.com/r/technology/comments/318xh6/donating_to_snowden_is_now_illegal_and_the_us/</t>
  </si>
  <si>
    <t>http://www.reddit.com/r/Bitcoin/comments/31ahsu/were_the_top_story_in_rtechnology_right_now/</t>
  </si>
  <si>
    <t>April 03, 2015 at 03:46PM</t>
  </si>
  <si>
    <t>joecoin</t>
  </si>
  <si>
    <t>btctrip.com and kryptokit made my day.</t>
  </si>
  <si>
    <t>wanted to book a flight. found it and wanted to pay with credit card as usual. tried hard for like 3 hours but it wouldn't go through as something whatever was kinda misprinted. online version did not match physical card.after 3 hours online and on phone to support a friend goes "btctrip.com". I call it up, find the flight, pay it with two mouseklicks from my kryptokit in my chrome browser andI AM BOOKED. IN 90 FUCKING SECONDS.I know the BTC revolution is actually supposed to happen to the unbanked but I just had mine in the middle of the banked world.</t>
  </si>
  <si>
    <t>http://www.reddit.com/r/Bitcoin/comments/31aiah/btctripcom_and_kryptokit_made_my_day/</t>
  </si>
  <si>
    <t>April 03, 2015 at 04:11PM</t>
  </si>
  <si>
    <t>They say bitcoin price technical. I say bollocks.</t>
  </si>
  <si>
    <t>The amount of utter bullshit I read on some of these bitcoin news websites about price technical this, price technical that. Support level this, support level that.It's gone from cringe to comedy. Not one of these websites ever gets it right. The BTC market is completely unpredictable.Just wanted to get that off my chest.</t>
  </si>
  <si>
    <t>http://www.reddit.com/r/Bitcoin/comments/31ajoq/they_say_bitcoin_price_technical_i_say_bollocks/</t>
  </si>
  <si>
    <t>April 03, 2015 at 04:07PM</t>
  </si>
  <si>
    <t>jrm2007</t>
  </si>
  <si>
    <t>Is it possible the US Marshall's Service will have to return some or all BTC to Ross? Will they have to repurchase BTC in order to do so?</t>
  </si>
  <si>
    <t>A long shot but the agency has no credibility in their charges at this point. Be nice if Ross were home with his family but that's just the beginning.</t>
  </si>
  <si>
    <t>http://www.reddit.com/r/Bitcoin/comments/31ajhb/is_it_possible_the_us_marshalls_service_will_have/</t>
  </si>
  <si>
    <t>April 03, 2015 at 04:02PM</t>
  </si>
  <si>
    <t>bidbats</t>
  </si>
  <si>
    <t>How to move coins from e-wallet to cold storage?</t>
  </si>
  <si>
    <t>If I want to move btc from coinbase all to a physical paper copy, how would I go about doing that?Which exchange service is the fastest in your opinion? I didn't know cb took 3-4 business days..</t>
  </si>
  <si>
    <t>http://www.reddit.com/r/Bitcoin/comments/31aj6y/how_to_move_coins_from_ewallet_to_cold_storage/</t>
  </si>
  <si>
    <t>April 03, 2015 at 04:01PM</t>
  </si>
  <si>
    <t>MountBlanc</t>
  </si>
  <si>
    <t>Performer gives bananas to wild monkeys for bitcoin</t>
  </si>
  <si>
    <t>Performer gives bananas to wild monkeys for bitcoinhttps://bitcointalk.org/index.php?topic=1006182http://motherboard.vice.com/read/we-got-a-bitcoin-performer-to-feed-motherboard-bananas-to-wild-monkeys</t>
  </si>
  <si>
    <t>http://www.reddit.com/r/Bitcoin/comments/31aj4k/performer_gives_bananas_to_wild_monkeys_for/</t>
  </si>
  <si>
    <t>April 03, 2015 at 04:00PM</t>
  </si>
  <si>
    <t>BashCoBot</t>
  </si>
  <si>
    <t>[Bitcoin Today] Friday, April 03, 2015</t>
  </si>
  <si>
    <t>Welcome to the /r/Bitcoin daily discussion thread!Thread topics include, but are not limited to:General discussion of current events related to BitcoinQuestions, thoughts and observations that do not warrant a separate postCool stuff you bought with bitcoin recentlyThread GuidelinesBe excellent to each other.</t>
  </si>
  <si>
    <t>http://www.reddit.com/r/Bitcoin/comments/31aj2j/bitcoin_today_friday_april_03_2015/</t>
  </si>
  <si>
    <t>April 03, 2015 at 04:33PM</t>
  </si>
  <si>
    <t>coinsme</t>
  </si>
  <si>
    <t>Lightning talk: Introducing bitcoin as a rising trend at the Campus Developers Connect event in FEU Institute of Technology</t>
  </si>
  <si>
    <t>http://blog.coins.ph/post/115284604909/coinsph-joins-campus-devcon-feu-tech-2015</t>
  </si>
  <si>
    <t>http://www.reddit.com/r/Bitcoin/comments/31akyc/lightning_talk_introducing_bitcoin_as_a_rising/</t>
  </si>
  <si>
    <t>April 03, 2015 at 04:51PM</t>
  </si>
  <si>
    <t>Manidos</t>
  </si>
  <si>
    <t>A question about offline wallet generation...</t>
  </si>
  <si>
    <t>I logged into blockchain.info and sent some bitcoins to a public key(address) I had generated offline with a JavaScript wallet generator. I now need to access bitcoins sent to that address. How do I go about it? And how does blockchain know that a private key generated offline is the match for a particular public key?</t>
  </si>
  <si>
    <t>http://www.reddit.com/r/Bitcoin/comments/31am19/a_question_about_offline_wallet_generation/</t>
  </si>
  <si>
    <t>April 03, 2015 at 05:03PM</t>
  </si>
  <si>
    <t>bitcoinchamp</t>
  </si>
  <si>
    <t>Why doesn't McDonald's continue paying the 9 dollar an hr salary but give every employee a dollar worth of bitcoin an hr raise? In a few years that would be equivalent to 50+ dollars an hour and everyone will be happy! The answer is right in front of their face why do they not see it?</t>
  </si>
  <si>
    <t>http://detroit.cbslocal.com/2015/04/02/mcdonalds-workers-continue-to-protest-after-weak-raise-to-minimum-wage/</t>
  </si>
  <si>
    <t>http://www.reddit.com/r/Bitcoin/comments/31amso/why_doesnt_mcdonalds_continue_paying_the_9_dollar/</t>
  </si>
  <si>
    <t>April 03, 2015 at 04:59PM</t>
  </si>
  <si>
    <t>PmBuySell</t>
  </si>
  <si>
    <t>Buy, Sell, Exchange Perfect money, webmoney, neteller in India</t>
  </si>
  <si>
    <t>http://pmbuysell.tumblr.com</t>
  </si>
  <si>
    <t>http://www.reddit.com/r/Bitcoin/comments/31amiq/buy_sell_exchange_perfect_money_webmoney_neteller/</t>
  </si>
  <si>
    <t>April 03, 2015 at 05:28PM</t>
  </si>
  <si>
    <t>AliBongo88</t>
  </si>
  <si>
    <t>A MUST SEE VIDEO!! A New York Busker Stands up for His Rights against sh*tty NYPD officer. Bitcoin Takes a Stand for Liberty - Meet Andrew Kalleen</t>
  </si>
  <si>
    <t>https://youtu.be/wYa1Wmb2f8Y</t>
  </si>
  <si>
    <t>http://www.reddit.com/r/Bitcoin/comments/31ao9g/a_must_see_video_a_new_york_busker_stands_up_for/</t>
  </si>
  <si>
    <t>April 03, 2015 at 05:43PM</t>
  </si>
  <si>
    <t>abragin</t>
  </si>
  <si>
    <t>Bitcoin Conference Russia 2015: Marginal trading using inverse futures</t>
  </si>
  <si>
    <t>http://www.youtube.com/watch?v=2iCljuZWvdE</t>
  </si>
  <si>
    <t>http://www.reddit.com/r/Bitcoin/comments/31ap89/bitcoin_conference_russia_2015_marginal_trading/</t>
  </si>
  <si>
    <t>April 03, 2015 at 05:40PM</t>
  </si>
  <si>
    <t>N52W6</t>
  </si>
  <si>
    <t>App to replace premium rate phone lines.</t>
  </si>
  <si>
    <t>It looks like there is all of fat in the telecom business. eg British telecom take ~30% http://business.bt.com/phone-services/premium-rate-numbers/What would be required to create an app that would transfer per sec payment during a "stand" call?</t>
  </si>
  <si>
    <t>http://www.reddit.com/r/Bitcoin/comments/31aozp/app_to_replace_premium_rate_phone_lines/</t>
  </si>
  <si>
    <t>April 03, 2015 at 06:16PM</t>
  </si>
  <si>
    <t>hiver</t>
  </si>
  <si>
    <t>Bitcoin Explained with Rhian Lewis - Hansel Minutes Podcast</t>
  </si>
  <si>
    <t>http://hanselminutes.com/469/bitcoin-explained-with-rhian-lewis</t>
  </si>
  <si>
    <t>http://www.reddit.com/r/Bitcoin/comments/31are3/bitcoin_explained_with_rhian_lewis_hansel_minutes/</t>
  </si>
  <si>
    <t>April 03, 2015 at 06:33PM</t>
  </si>
  <si>
    <t>Lyn Ulbricht speaks at SXSW</t>
  </si>
  <si>
    <t>https://www.youtube.com/watch?v=CTBvMHPLLiw</t>
  </si>
  <si>
    <t>http://www.reddit.com/r/Bitcoin/comments/31ashy/lyn_ulbricht_speaks_at_sxsw/</t>
  </si>
  <si>
    <t>April 03, 2015 at 06:50PM</t>
  </si>
  <si>
    <t>ZergToday</t>
  </si>
  <si>
    <t>Weed Tokens [X11,PoSv2] MySweetyWeed - Weed Social Network with cash earning!</t>
  </si>
  <si>
    <t>https://bitcointalk.org/index.php?topic=924331</t>
  </si>
  <si>
    <t>http://www.reddit.com/r/Bitcoin/comments/31atoy/weed_tokens_x11posv2_mysweetyweed_weed_social/</t>
  </si>
  <si>
    <t>April 03, 2015 at 07:11PM</t>
  </si>
  <si>
    <t>How Bitcoin Will End World Poverty!</t>
  </si>
  <si>
    <t>https://youtu.be/CecpCepnkAU</t>
  </si>
  <si>
    <t>http://www.reddit.com/r/Bitcoin/comments/31avd0/how_bitcoin_will_end_world_poverty/</t>
  </si>
  <si>
    <t>April 03, 2015 at 07:06PM</t>
  </si>
  <si>
    <t>Future_Prophecy</t>
  </si>
  <si>
    <t>Grundsaudaag. Jour de la Marmotte. Ground Hog Day</t>
  </si>
  <si>
    <t>https://medium.com/@beautyon_/grundsaudaag-jour-de-la-marmotte-ground-hog-day-8570677dd90b</t>
  </si>
  <si>
    <t>http://www.reddit.com/r/Bitcoin/comments/31auz0/grundsaudaag_jour_de_la_marmotte_ground_hog_day/</t>
  </si>
  <si>
    <t>April 03, 2015 at 07:52PM</t>
  </si>
  <si>
    <t>WilliamW78</t>
  </si>
  <si>
    <t>The Price of Bitcoin Is About to Get a Little Government Help</t>
  </si>
  <si>
    <t>http://moneymorning.com/2015/04/01/the-price-of-bitcoin-is-about-to-get-a-little-government-help/</t>
  </si>
  <si>
    <t>http://www.reddit.com/r/Bitcoin/comments/31ayr0/the_price_of_bitcoin_is_about_to_get_a_little/</t>
  </si>
  <si>
    <t>April 03, 2015 at 07:46PM</t>
  </si>
  <si>
    <t>sajvxc</t>
  </si>
  <si>
    <t>The current stability in price is the best thing that ever happened to bitcoin</t>
  </si>
  <si>
    <t>In the past two and a half months the price has only moved between 200 and 300$ per BTC. This is great news, there hasn't been such a phase of low volatility in the past that I can remember - except maybe for the very first months. This is great news for all merchants who are starting out with bitcoin adoption and I'm very excited for the future of cryptocurrencies :)</t>
  </si>
  <si>
    <t>http://www.reddit.com/r/Bitcoin/comments/31ay8k/the_current_stability_in_price_is_the_best_thing/</t>
  </si>
  <si>
    <t>BeefSupreme2</t>
  </si>
  <si>
    <t>Hey AirBitz, likin' the new app for my Android!</t>
  </si>
  <si>
    <t>So I am a Mycelium fanboy, so anything rivaling their app is gonna need to bring their A game. Well, AirBitz has done it! I met Paul Puey at the Cryptolina event, nice guy, and raved about his drive for ease of use and functionality in regards to app development. Well buddy, you have made an app even my grandma could use. Congrats to your team, gonna send some coin to my new AirBitz wallet and play around with it a bit.Found a dentist using your directory! That directory is gonna be a money making machine.And Paul, buddy, get those ear hairs trimmed will ya!</t>
  </si>
  <si>
    <t>http://www.reddit.com/r/Bitcoin/comments/31ay6h/hey_airbitz_likin_the_new_app_for_my_android/</t>
  </si>
  <si>
    <t>April 03, 2015 at 07:44PM</t>
  </si>
  <si>
    <t>gutgelacht</t>
  </si>
  <si>
    <t>5 Reasons Why Bitcoin Is Big</t>
  </si>
  <si>
    <t>Bitcoin is a game changerBitcoin is a game changerBitcoin is a game changerBitcoin is a game changerBitcoin is a game changer</t>
  </si>
  <si>
    <t>http://www.reddit.com/r/Bitcoin/comments/31ay09/5_reasons_why_bitcoin_is_big/</t>
  </si>
  <si>
    <t>April 03, 2015 at 07:36PM</t>
  </si>
  <si>
    <t>vocatus</t>
  </si>
  <si>
    <t>I sent this email to ThinkGeek to encourage them to accept BTC. Feel free to copy-and-paste...let's get them on board</t>
  </si>
  <si>
    <t>A couple weeks ago I was buying something on GeekSquad and noticed they don't accept BTC, which I think is weird for a company that markets itself to geeks.I sent this email to them and got a "we'll maybe look into it, in the mean time you can use a credit card to purchase!" sort of response.Maybe a few more people asking about it will change their mind.The emailHi there,I was about to purchase the CTRL+ALT+DEL coffee mug set, when I noticed you guys don't accept Bitcoin. You're a company running a website literally marketed to geeks and you don't accept Bitcoin? Seriously?Please consider integrating it. Why? It's:a. Completely free to accept (BitPay does free merchant processing)b. Free publicityc. Free new customers (people have bitcoin and want to spend it. You will bring in new customers)d. An additional revenue stream at literally no additional cost to youe. Dead simple to integrate into the checkout processf. ZERO CHARGEBACK RISK - customers cannot issue chargebacks with the Bitcoin networkg. 1-3% savings per transaction for YOU, because you don't pay the Visa/Mastercard/AMEX merchant feesThere is no reason not to accept it. Especially since Microsoft, Dell, Expedia, 1800flowers.com, Virgin Galactic, Dish Network, NewEgg.com, and many, many other businesses already do.And finally, if you don't want to actually hold Bitcoin (which I suspect you don't), BitPay does instant dollar conversion and ACH deposit on each purchase daily.Get with the times guys. You want to market yourself to geeks, well start accepting geek money.Thanks,- Vocatus</t>
  </si>
  <si>
    <t>http://www.reddit.com/r/Bitcoin/comments/31axbf/i_sent_this_email_to_thinkgeek_to_encourage_them/</t>
  </si>
  <si>
    <t>April 03, 2015 at 07:28PM</t>
  </si>
  <si>
    <t>Bs_alt</t>
  </si>
  <si>
    <t>Bitin.co Scam?</t>
  </si>
  <si>
    <t>I am new to Bitcoin and after looking on https://en.bitcoin.it/wiki/ I found Bitin.co. I submitted a payment via PayPal on March 30. They claim to have a 48 hour turn around for new customers due to having to do a verification process. 4 days and 2 emails later, I still have not heard anything from them.I would think that if they are listed on the wiki from bitcoin.org they would be legit. There would be some sort of vetting right?Did I lose my money? Where would you suggest I try next to purchase from since most sites look legit but I guess you can never tell. Reddit has pointed me in the right direction in the past with other issues.</t>
  </si>
  <si>
    <t>http://www.reddit.com/r/Bitcoin/comments/31awnd/bitinco_scam/</t>
  </si>
  <si>
    <t>April 03, 2015 at 08:09PM</t>
  </si>
  <si>
    <t>r5t6y7</t>
  </si>
  <si>
    <t>Buy a Personalized Metal Bitcoin Keychain with your own address QR code -- for when you need to receive a payment without having access to your wallet</t>
  </si>
  <si>
    <t>http://shpws.me/GVQU</t>
  </si>
  <si>
    <t>http://www.reddit.com/r/Bitcoin/comments/31b0eq/buy_a_personalized_metal_bitcoin_keychain_with/</t>
  </si>
  <si>
    <t>April 03, 2015 at 08:03PM</t>
  </si>
  <si>
    <t>lovebitcoin</t>
  </si>
  <si>
    <t>Search blockchain or bitcoin on google and see phishing site on top. Theives, downvote me, thanks.</t>
  </si>
  <si>
    <t>Downvote me again for this. Thanks. 1.5 years pasted, go on to downvote to dream one day the price will soar while doing nothing to stop such crimes.Similar Phishing site exists on top for over 18 months.Dream "google loves Bitcoin".</t>
  </si>
  <si>
    <t>http://www.reddit.com/r/Bitcoin/comments/31azv3/search_blockchain_or_bitcoin_on_google_and_see/</t>
  </si>
  <si>
    <t>April 03, 2015 at 07:56PM</t>
  </si>
  <si>
    <t>daxofdeath</t>
  </si>
  <si>
    <t>does anyone know a collection agency that buys up bitcoin debt?</t>
  </si>
  <si>
    <t>had some of my btc invested in btcjam. for those of you who have used that site...enough said.</t>
  </si>
  <si>
    <t>http://www.reddit.com/r/Bitcoin/comments/31az40/does_anyone_know_a_collection_agency_that_buys_up/</t>
  </si>
  <si>
    <t>April 03, 2015 at 08:23PM</t>
  </si>
  <si>
    <t>fidelis2</t>
  </si>
  <si>
    <t>Bitgamer.tv - Get paid in Bitcoin, Litecoin and Dogecoin. To play and stream your favorite games.</t>
  </si>
  <si>
    <t>http://bitgamer.tv/</t>
  </si>
  <si>
    <t>http://www.reddit.com/r/Bitcoin/comments/31b1uq/bitgamertv_get_paid_in_bitcoin_litecoin_and/</t>
  </si>
  <si>
    <t>April 03, 2015 at 08:16PM</t>
  </si>
  <si>
    <t>bitcoinfan87</t>
  </si>
  <si>
    <t>Florence + Bitcoin?</t>
  </si>
  <si>
    <t>Is there anywhere in the city of Florence to pay for food or drinks in bitcoin? Am with a tour group and have been talking about the technology and would love to show it in action.</t>
  </si>
  <si>
    <t>http://www.reddit.com/r/Bitcoin/comments/31b150/florence_bitcoin/</t>
  </si>
  <si>
    <t>April 03, 2015 at 08:13PM</t>
  </si>
  <si>
    <t>diademjewellery</t>
  </si>
  <si>
    <t>What's your favourite product from www.Diadem-Jewellery.co.uk - Worldwide delivery when purchasing in Bitcoin!</t>
  </si>
  <si>
    <t>Hello Redditors! We'd love to know your favourite product from our website www.Diadem-Jewellery.co.uk. We love our giveaways and competitions and would love to find out your personal favourite. Only recently we ran our twitter competition here: https://twitter.com/DiademJewellery/status/577944987834425344</t>
  </si>
  <si>
    <t>http://www.reddit.com/r/Bitcoin/comments/31b0sp/whats_your_favourite_product_from/</t>
  </si>
  <si>
    <t>April 03, 2015 at 08:34PM</t>
  </si>
  <si>
    <t>camponez</t>
  </si>
  <si>
    <t>Here we go again! | The U.S. is about to hit the debt limit (again)</t>
  </si>
  <si>
    <t>http://www.usatoday.com/story/news/politics/2015/03/13/debt-limit-suspension-expiration-deadline/70282290/</t>
  </si>
  <si>
    <t>http://www.reddit.com/r/Bitcoin/comments/31b2ye/here_we_go_again_the_us_is_about_to_hit_the_debt/</t>
  </si>
  <si>
    <t>April 03, 2015 at 08:27PM</t>
  </si>
  <si>
    <t>DRKMSTR</t>
  </si>
  <si>
    <t>I'm finishing up a Bitcoin node, what sticker should it have?</t>
  </si>
  <si>
    <t>Here's a picture of the Dogecoin node: http://i.imgur.com/PlveldM.jpgWhat sticker should I use for a Bitcoin node?Thanks!</t>
  </si>
  <si>
    <t>http://www.reddit.com/r/Bitcoin/comments/31b26z/im_finishing_up_a_bitcoin_node_what_sticker/</t>
  </si>
  <si>
    <t>April 03, 2015 at 08:54PM</t>
  </si>
  <si>
    <t>dragger2k</t>
  </si>
  <si>
    <t>Bitcoin's Jail Stint Creates New Currency Offering - Yahoo Finance</t>
  </si>
  <si>
    <t>http://finance.yahoo.com/news/bitcoins-jail-stint-creates-currency-131826743.html</t>
  </si>
  <si>
    <t>http://www.reddit.com/r/Bitcoin/comments/31b50r/bitcoins_jail_stint_creates_new_currency_offering/</t>
  </si>
  <si>
    <t>GrounBEEFtaxi</t>
  </si>
  <si>
    <t>Bitcoin will destroy the need for physical change. No more quarters,dimes,nickels and pennies.</t>
  </si>
  <si>
    <t>Examples. Bus rides....done(microtransaction). Giving change to the homeless would work out probably in the context of the guy having a reloadable bitcoin address card that he reuses. Parking meters are already getting switched to credit/debit so that is not an issue anymore. I was just thinking about the cashless society thing and these scenarios popped up.</t>
  </si>
  <si>
    <t>http://www.reddit.com/r/Bitcoin/comments/31b4ws/bitcoin_will_destroy_the_need_for_physical_change/</t>
  </si>
  <si>
    <t>April 03, 2015 at 08:44PM</t>
  </si>
  <si>
    <t>Hakuna_Potato</t>
  </si>
  <si>
    <t>A Declaration of the Independence of Cyberspace by John Perry Barlow - [9:30]</t>
  </si>
  <si>
    <t>https://vimeo.com/111576518</t>
  </si>
  <si>
    <t>http://www.reddit.com/r/Bitcoin/comments/31b40a/a_declaration_of_the_independence_of_cyberspace/</t>
  </si>
  <si>
    <t>April 03, 2015 at 09:09PM</t>
  </si>
  <si>
    <t>Words today: With regulation you can't guarantee there is no scam. But without regulation, you can be sure there must be full of scams. So never use any financial service without VC or Regulation.</t>
  </si>
  <si>
    <t>Look at those financial company/people who refuse regulation, look at them, those villains. They are malignant tumour of Bitcoin.</t>
  </si>
  <si>
    <t>http://www.reddit.com/r/Bitcoin/comments/31b6pl/words_today_with_regulation_you_cant_guarantee/</t>
  </si>
  <si>
    <t>April 03, 2015 at 09:07PM</t>
  </si>
  <si>
    <t>SpiryGolden</t>
  </si>
  <si>
    <t>Aurum Project - The Golden Blockchain A Cryptocurrency Backed by Real Gold</t>
  </si>
  <si>
    <t>http://247cryptonews.com/aurum-project-the-golden-blockchain-a-cryptocurrency-backed-by-real-gold/</t>
  </si>
  <si>
    <t>http://www.reddit.com/r/Bitcoin/comments/31b6dv/aurum_project_the_golden_blockchain_a/</t>
  </si>
  <si>
    <t>April 03, 2015 at 09:04PM</t>
  </si>
  <si>
    <t>omnipoint</t>
  </si>
  <si>
    <t>1900+ users here now!</t>
  </si>
  <si>
    <t>Wow - it has been a while since I have seen so many people here.</t>
  </si>
  <si>
    <t>http://www.reddit.com/r/Bitcoin/comments/31b62g/1900_users_here_now/</t>
  </si>
  <si>
    <t>April 03, 2015 at 09:01PM</t>
  </si>
  <si>
    <t>Can someone with expertise answer this question?</t>
  </si>
  <si>
    <t>If a billion people all started mining today would there be enough bitcoin for everyone to get a piece of it even if just a fraction of a bit and what would that do to the price if anything at all? A billion being a hard number. Also would they need to be apart of a mining pool to get a piece or would mining individually work.Thanks for any answersEdit: obviously the question of what it would do to the price was a dumb one since there would instantly be 1 billion new people in the bitcoin space obviously price would skyrocket.</t>
  </si>
  <si>
    <t>http://www.reddit.com/r/Bitcoin/comments/31b5pn/can_someone_with_expertise_answer_this_question/</t>
  </si>
  <si>
    <t>April 03, 2015 at 09:43PM</t>
  </si>
  <si>
    <t>heldertb</t>
  </si>
  <si>
    <t>I need help for a project on a course about research techniques. I'm doing it about bitcoin!</t>
  </si>
  <si>
    <t>I'm following a course about research techniques to learn IBM SPSS. So for this I need a lot of data to process. The problem is that since bitcoin is very young, it's hard to see seasonal changes and stuff like that. I'd really like some help on topics to process data about bitcoin (like price, number of transactions a day, etc...) and what I can derive from the data, and what to look for. I'm thinking about Black Friday influences on price and transaction volume and things like these. So if you have ideas that can help me with this, they're welcome! I'm using the data in csv format from BlockChain.info. If you know other sites that give good information, tell me (:</t>
  </si>
  <si>
    <t>http://www.reddit.com/r/Bitcoin/comments/31bahb/i_need_help_for_a_project_on_a_course_about/</t>
  </si>
  <si>
    <t>April 03, 2015 at 09:35PM</t>
  </si>
  <si>
    <t>magerpower1</t>
  </si>
  <si>
    <t>For the people from /r/technology who might be new to Bitcoin</t>
  </si>
  <si>
    <t>https://www.youtube.com/watch?v=Bhe61JaNFLU</t>
  </si>
  <si>
    <t>http://www.reddit.com/r/Bitcoin/comments/31b9hw/for_the_people_from_rtechnology_who_might_be_new/</t>
  </si>
  <si>
    <t>April 03, 2015 at 09:32PM</t>
  </si>
  <si>
    <t>jmw74</t>
  </si>
  <si>
    <t>Factom is an Expensive Data Store</t>
  </si>
  <si>
    <t>http://altoz.liberty.me/2015/04/03/factom-is-an-expensive-data-store/</t>
  </si>
  <si>
    <t>http://www.reddit.com/r/Bitcoin/comments/31b98w/factom_is_an_expensive_data_store/</t>
  </si>
  <si>
    <t>April 03, 2015 at 09:21PM</t>
  </si>
  <si>
    <t>jediballs</t>
  </si>
  <si>
    <t>Registering for a Bitnplay tournament with no deposits. Now live for public beta.</t>
  </si>
  <si>
    <t>https://www.youtube.com/watch?v=BD73lzxrmwk</t>
  </si>
  <si>
    <t>http://www.reddit.com/r/Bitcoin/comments/31b7yb/registering_for_a_bitnplay_tournament_with_no/</t>
  </si>
  <si>
    <t>April 03, 2015 at 10:01PM</t>
  </si>
  <si>
    <t>Search bitcoin on Google! search blockchain! search localbitcoins! phishing sites are still there, from 18 months ago! Every minute there will be one victim being stolen!</t>
  </si>
  <si>
    <t>That's the tragic fact. And the moderator said "let's wait and see" how they steal people's btc. Yes Moderator successfully fulfilled the achievement.</t>
  </si>
  <si>
    <t>http://www.reddit.com/r/Bitcoin/comments/31bclh/search_bitcoin_on_google_search_blockchain_search/</t>
  </si>
  <si>
    <t>April 03, 2015 at 09:58PM</t>
  </si>
  <si>
    <t>coinfire</t>
  </si>
  <si>
    <t>That’s Just Gawful: New Paycoin Exchange Is Worthy of April Fools Day (Op-Ed) - Mining Pool</t>
  </si>
  <si>
    <t>http://www.miningpool.co.uk/thats-just-gawful-new-paycoin-exchange-is-worthy-of-april-fools-day/</t>
  </si>
  <si>
    <t>http://www.reddit.com/r/Bitcoin/comments/31bcar/thats_just_gawful_new_paycoin_exchange_is_worthy/</t>
  </si>
  <si>
    <t>April 03, 2015 at 09:52PM</t>
  </si>
  <si>
    <t>Since there are so many newbies here today, I want to remind you again: Never use Blockchain.info and other "anonymous" fraudulent service, You shall only use VC-endorsed or Regulated service such as Coinbase and Circle.</t>
  </si>
  <si>
    <t>Edit: Top-VC-endorsed.With regulation you can't guarantee there is no scam. But without regulation, you can be sure there must be full of scams. So never use any financial service without VC or Regulation.Nowadays there are full of scams and thefts among those unregulated companies who refuse any regulation, such as blockchain.info that is known as their evil stance and dark history that they willingly help theft stealing customers'money. They DON'T care about you. (Although i sent hundreds of Email to them to let them to take actions to prevent future theft but they ACTUALLY DO NOTHING besides blank promise)So never use any financial service without VC or Regulation.</t>
  </si>
  <si>
    <t>http://www.reddit.com/r/Bitcoin/comments/31bbi6/since_there_are_so_many_newbies_here_today_i_want/</t>
  </si>
  <si>
    <t>April 03, 2015 at 10:13PM</t>
  </si>
  <si>
    <t>CoinCadence</t>
  </si>
  <si>
    <t>Bitcoin and online gambling – hand and glove forever?</t>
  </si>
  <si>
    <t>http://www.vegasnews.com/129387/bitcoin-and-online-gambling-hand-and-glove-forever.html</t>
  </si>
  <si>
    <t>http://www.reddit.com/r/Bitcoin/comments/31be6b/bitcoin_and_online_gambling_hand_and_glove_forever/</t>
  </si>
  <si>
    <t>April 03, 2015 at 10:06PM</t>
  </si>
  <si>
    <t>Inshytaiua</t>
  </si>
  <si>
    <t>Reddit gold accepts bitcoin</t>
  </si>
  <si>
    <t>http://www.reddit.com/r/Bitcoin/comments/31bdc1/reddit_gold_accepts_bitcoin/</t>
  </si>
  <si>
    <t>trancephorm</t>
  </si>
  <si>
    <t>there will be no wide merchant/consumer adoption....</t>
  </si>
  <si>
    <t>...until many salaries are given in bitcoin. and that's so obvious. besides, merchant adoption is not as important as simole preservation of value in next financial meltdown.</t>
  </si>
  <si>
    <t>http://www.reddit.com/r/Bitcoin/comments/31bdbb/there_will_be_no_wide_merchantconsumer_adoption/</t>
  </si>
  <si>
    <t>April 03, 2015 at 10:32PM</t>
  </si>
  <si>
    <t>fgsafsda</t>
  </si>
  <si>
    <t>Let's fuck the Moderator's mother together. that's called retribution.</t>
  </si>
  <si>
    <t>fuck her corpse to the moon</t>
  </si>
  <si>
    <t>http://www.reddit.com/r/Bitcoin/comments/31bgoh/lets_fuck_the_moderators_mother_together_thats/</t>
  </si>
  <si>
    <t>April 03, 2015 at 10:31PM</t>
  </si>
  <si>
    <t>fsdfsadfsda</t>
  </si>
  <si>
    <t>That's good news! Moderator's bitch mother was dead because of the son's "spam" ban.</t>
  </si>
  <si>
    <t>that's called retribution.</t>
  </si>
  <si>
    <t>http://www.reddit.com/r/Bitcoin/comments/31bggs/thats_good_news_moderators_bitch_mother_was_dead/</t>
  </si>
  <si>
    <t>April 03, 2015 at 10:29PM</t>
  </si>
  <si>
    <t>E-GovLink</t>
  </si>
  <si>
    <t>Anybody want myb.tc domain? Not looking to make money, I just want it to go to good use.</t>
  </si>
  <si>
    <t>myb.tc -- www.myB.TCI think this is a cool domain, and someone might want it for a BTC project. Let me know if you are interested..tc domains are now $150/year, and I'm not going to hang on to it. I got it a few years back, and I didn't expect it to renew, since I had zero valid cards on file. But GoDaddy just screwed me over by renewing it a full month and a half before it expired, on an old COMPANY credit card that they shouldn't have even been authorized to use.So if you want it, and are willing to pay the $150/year, let me know. I'll gladly transfer it to the person who convinces me that they will put it to good use. (If you want to describe your expected use in PM that's fine.)I also wouldn't mind if you sweeten the pot and pay the $150... I think the current registration is good until mid May 2016. (Bitcoin accepted.)PS, this is the last domain I purchased from GoDaddy. I recommend NameCheap, and GoDaddy's behavior in this case reinforces my decision a few years back to dump them.</t>
  </si>
  <si>
    <t>http://www.reddit.com/r/Bitcoin/comments/31bg7h/anybody_want_mybtc_domain_not_looking_to_make/</t>
  </si>
  <si>
    <t>April 03, 2015 at 10:27PM</t>
  </si>
  <si>
    <t>Netizen_Cookie</t>
  </si>
  <si>
    <t>(It worked!) " 'Obama Effect' Results in 200 Bitcoin Donations to Edward Snowden"</t>
  </si>
  <si>
    <t>http://cointelegraph.com/news/113865/obama-effect-results-in-200-bitcoin-donations-to-edward-snowden</t>
  </si>
  <si>
    <t>http://www.reddit.com/r/Bitcoin/comments/31bfy6/it_worked_obama_effect_results_in_200_bitcoin/</t>
  </si>
  <si>
    <t>April 03, 2015 at 10:26PM</t>
  </si>
  <si>
    <t>45sbvad</t>
  </si>
  <si>
    <t>How much can be invested into Bitcoin without major slippage?</t>
  </si>
  <si>
    <t>To preface this train of thought, I have no financial credentials, I will be making a lot of assumptions that cannot be made in the real world, this is a thought experiment.If you are ultra rich, or control large investment funds, how much money can you move into Bitcoin without causing major slippage prior to the next halving event?For this thought experiment let us assume 100% of downward price pressure is accounted for by the 3600 coins produced per day by miners. This is not a fair assumption in the real world, at least right now, but for purposes of this thought experiment, let us assume only miners sell coins and everyone else holds.We will also assume that miners convert 100% into fiat to pay bills, etc.Just to maintain the current market price 3600 Bitcoins must be sold for the average current market price everyday.At a price of $250 * 3600 = $900,000 per day.So between 7 billion people in the world $900,000 must be invested in BTC per day to maintain the current marketprice of $250.Let us assume that there are 500 days between now and the next halving for easy math.Let us assume again that 100% of downward pressure is from freshly mined coins.Let us now ask a slightly different question: How much money can be invested into Bitcoin before the next halving assuming $1/day slippage.$250 * 3600 + $251 * 3600 + $252 * 3600...$749 * 3600 = ~$900millionLess than $1billion can be invested under these assumptions prior to the next halving.If we increase the slippage to $5/day, ending with a price of $2745 on August 14th 2016, only $2.7Billion can be invested.There is another phenomenon that may occur if the price trend is up for a significant period of time. As more and more merchants accept bitcoin and there are more ways to pay your bills with bitcoin, we may reach an inflection point. Unlike gold, silver, or stocks, there is no need to "cash out" into an intermediary currency, you can spend it directly. If the value rises day after day for a long enough period of time people will stop trying to "lock in" gains by converting to fiat, and simply spend bitcoin directly.At this point, who will trade their bitcoins for fiat when the value relative to fiat keeps increasing and there is no need to convert to make purchases? Why would miners continue to sell if they can pay all their bills, food, entertainment directly in bitcoin?Again, this whole thought experiment was done under a lot of assumptions that just aren't true in the real world. There is always downward pressure for many reasons other than newly minted coins. It does however highlight some potential scenarios if these assumptions for some reason were to become valid.</t>
  </si>
  <si>
    <t>http://www.reddit.com/r/Bitcoin/comments/31bfvh/how_much_can_be_invested_into_bitcoin_without/</t>
  </si>
  <si>
    <t>April 03, 2015 at 10:23PM</t>
  </si>
  <si>
    <t>Maxxit</t>
  </si>
  <si>
    <t>Are an average Joes BTC safer at Coinbase or in Mycelium (or other wallet) for Iphone?</t>
  </si>
  <si>
    <t>I'm concerned that Coinbase vault isn't on the blockchain, so if Coinbase goes all Gox, all could be lost. However I'd be concerned about losing my keys/passwords, dropping my phone in a lake or losing my computer in a fire, bad security, or other unanticipated risks.Which is the safer option?</t>
  </si>
  <si>
    <t>http://www.reddit.com/r/Bitcoin/comments/31bfh3/are_an_average_joes_btc_safer_at_coinbase_or_in/</t>
  </si>
  <si>
    <t>April 03, 2015 at 10:22PM</t>
  </si>
  <si>
    <t>skilliard4</t>
  </si>
  <si>
    <t>Anonymous Domain Registration/Web Hosting Via Bitcoin?</t>
  </si>
  <si>
    <t>I'm hoping to create a website that discusses a particular controversial issue. I don't want it linked to my identity though, as I'm worried that a potential employer could use it against me if they don't agree with my beliefs. I've heard countless stories of people fired because of things they said on the internet. Obviously, I would not display my real identity on the site.With the usage of WHOIS, it's quite easy to link domain registration to an actual person if they registered with their actual name.Are there any domain registration companies that accept payment with Bitcoin, and don't require things like name/phone # for registration? Same with web hosting(regular web, not TOR)</t>
  </si>
  <si>
    <t>http://www.reddit.com/r/Bitcoin/comments/31bfbj/anonymous_domain_registrationweb_hosting_via/</t>
  </si>
  <si>
    <t>April 03, 2015 at 10:21PM</t>
  </si>
  <si>
    <t>Portis403</t>
  </si>
  <si>
    <t>This Week in Bitcoin: UBS Opens a Blockchain Lab, A Silk Road Scandal, The President’s Executive Order, and More!</t>
  </si>
  <si>
    <t>http://www.futurism.co/wp-content/uploads/2015/04/Bitcoin_April-3rd_15.jpg</t>
  </si>
  <si>
    <t>http://www.reddit.com/r/Bitcoin/comments/31bf5o/this_week_in_bitcoin_ubs_opens_a_blockchain_lab_a/</t>
  </si>
  <si>
    <t>April 03, 2015 at 10:19PM</t>
  </si>
  <si>
    <t>JordanHiser</t>
  </si>
  <si>
    <t>Money &amp;amp; Tech's Weekly News Update: Bitcoin Theft, SEC Rules On Bitcoin Crowd Funding.</t>
  </si>
  <si>
    <t>http://moneyandtech.com/April-2-news-update/</t>
  </si>
  <si>
    <t>http://www.reddit.com/r/Bitcoin/comments/31bexa/money_techs_weekly_news_update_bitcoin_theft_sec/</t>
  </si>
  <si>
    <t>ThePiGuy2</t>
  </si>
  <si>
    <t>Bitcoin Forwarding Service? Not mixer</t>
  </si>
  <si>
    <t>I'm looking for service similar to the blockchain.info callback service, but instead of only forwarding to a single address, forward a given percent to one address and the rest of the amount to the other address. They need to have an API to generate the deposit addresses. Does this service exist?</t>
  </si>
  <si>
    <t>http://www.reddit.com/r/Bitcoin/comments/31bewx/bitcoin_forwarding_service_not_mixer/</t>
  </si>
  <si>
    <t>April 03, 2015 at 11:03PM</t>
  </si>
  <si>
    <t>fklfsadkljkjl</t>
  </si>
  <si>
    <t>Revealed! Moderator is son of bitch, and she now accepts Bitcoin! To the moon. Let's fuck her.</t>
  </si>
  <si>
    <t>yeah</t>
  </si>
  <si>
    <t>http://www.reddit.com/r/Bitcoin/comments/31bktm/revealed_moderator_is_son_of_bitch_and_she_now/</t>
  </si>
  <si>
    <t>April 03, 2015 at 11:01PM</t>
  </si>
  <si>
    <t>alarm_test</t>
  </si>
  <si>
    <t>Tumblers and tainting</t>
  </si>
  <si>
    <t>I still have not taken the time to understand much of the Bitcoin technology, but as I understood it, there is no actual actual concept of an individual Bitcoin, rather there are just unspent amounts in wallets.If that is the case, how exactly could a Bitcoin be "tainted"? Would it not be wallets that were tainted?Also, when a tumbler is used, presumably there is no need concept of exchanging one coin for another, rather the tumbler accepts a Bitcoin amount from one wallet and then transfers a similar amount (minus costs and perhaps extra to obfuscate the source) to another wallet(s).Just trying the understand the concepts better through examples, so any input would be appreciated.</t>
  </si>
  <si>
    <t>http://www.reddit.com/r/Bitcoin/comments/31bkjb/tumblers_and_tainting/</t>
  </si>
  <si>
    <t>April 03, 2015 at 11:00PM</t>
  </si>
  <si>
    <t>go1dfish</t>
  </si>
  <si>
    <t>/r/technology removed the Snowden post as misleading. Misleading titles are only ok in favor of Government</t>
  </si>
  <si>
    <t>http://np.reddit.com/r/ModerationLog/comments/31bhuo/donating_to_snowden_is_now_illegal_and_the_us/VShttp://np.reddit.com/r/undelete/comments/30veve/rtechnology_does_not_remove_misleading_title/</t>
  </si>
  <si>
    <t>http://www.reddit.com/r/Bitcoin/comments/31bk9t/rtechnology_removed_the_snowden_post_as/</t>
  </si>
  <si>
    <t>April 03, 2015 at 10:46PM</t>
  </si>
  <si>
    <t>bt-lover</t>
  </si>
  <si>
    <t>Bitcoin ATM at Cardiff, South Wales, United Kingdom</t>
  </si>
  <si>
    <t>http://swanseabtc.co.uk/uncategorized/bitcoin-atm-at-cardiff-update/</t>
  </si>
  <si>
    <t>http://www.reddit.com/r/Bitcoin/comments/31bidv/bitcoin_atm_at_cardiff_south_wales_united_kingdom/</t>
  </si>
  <si>
    <t>April 03, 2015 at 11:19PM</t>
  </si>
  <si>
    <t>thetimmyjohnson</t>
  </si>
  <si>
    <t>Wave goodbye to the Bitcoin Bowl</t>
  </si>
  <si>
    <t>http://www.engadget.com/2015/04/03/bitcoin-bowl-is-dead/?ncid=rss_truncated</t>
  </si>
  <si>
    <t>http://www.reddit.com/r/Bitcoin/comments/31bn1g/wave_goodbye_to_the_bitcoin_bowl/</t>
  </si>
  <si>
    <t>April 03, 2015 at 11:13PM</t>
  </si>
  <si>
    <t>HI everyone! I would like to know if anyone has interest in a decentralized messaging network?</t>
  </si>
  <si>
    <t>Is this a thing?I've looked around but none seem to do what I want to do.Essentially it would be set up exactly the same as bitcoin however, instead of miners encrypting transactions they encrypt messages. The network would be set up so everyone has to have a balance of bitcoin ( on the messenger) to use the network and every time they send a message a very very small fee would be taken after each message and would be rewarded to someone who is doing the "mining" (encryption of the messages). This could also utilize a blockchain type network to verify your message has been encrypted correctly and no one (intercepted the message).I believe this would not only benefit bitcoin but it would also help everyone privacy significantly.I am a developer but only still at a college level. Can we open source this shit and get everything going or do I just have a false sense of direction?Example:I send a message to message to the recieving address (eg: wr3u35ioy189y4343589de) saying "hey do you want to grab lunch?"The message is then encrypted using a hashing algorithm. not sure which one would be the most efficient.after the message is encrypted it would then be sent to the network to be confirmed the message has not been intercepted.The network would then be rewarded the fee for upholding the encryption.last step the person on the other end receives the message and feels completely safe that they are the only ones who read this message.Please leave some feedback</t>
  </si>
  <si>
    <t>http://www.reddit.com/r/Bitcoin/comments/31bm90/hi_everyone_i_would_like_to_know_if_anyone_has/</t>
  </si>
  <si>
    <t>April 03, 2015 at 11:12PM</t>
  </si>
  <si>
    <t>dijumx</t>
  </si>
  <si>
    <t>Recommended Bitcoin Data Source for online Machine Learning?</t>
  </si>
  <si>
    <t>I'm interested in applying some machine learning and artificial intelligence techniques to live data. In this case, I want to try using data from bitcoin markets. By data I mean prices from high, low, bid, ask, etc.Is there any Bitcoin exchange (public) API which people would recommend? and why?</t>
  </si>
  <si>
    <t>http://www.reddit.com/r/Bitcoin/comments/31blzo/recommended_bitcoin_data_source_for_online/</t>
  </si>
  <si>
    <t>April 03, 2015 at 11:06PM</t>
  </si>
  <si>
    <t>derekgtaylor</t>
  </si>
  <si>
    <t>Playing Letterman Tonight and</t>
  </si>
  <si>
    <t>http://imgur.com/8GEw2eg</t>
  </si>
  <si>
    <t>http://www.reddit.com/r/Bitcoin/comments/31bl62/playing_letterman_tonight_and/</t>
  </si>
  <si>
    <t>April 03, 2015 at 11:34PM</t>
  </si>
  <si>
    <t>A_TF</t>
  </si>
  <si>
    <t>Interview with Factom CEO from SXSW</t>
  </si>
  <si>
    <t>http://www.nibletz.com/events/sxsw/factom-adding-data-layer-blockchain/</t>
  </si>
  <si>
    <t>http://www.reddit.com/r/Bitcoin/comments/31bp62/interview_with_factom_ceo_from_sxsw/</t>
  </si>
  <si>
    <t>April 03, 2015 at 11:44PM</t>
  </si>
  <si>
    <t>Reggie-Middleton</t>
  </si>
  <si>
    <t>Asset Backed Bitcoin Breaks the Definintion of Money and Inhibits Seigniorage (Protects Savers from Government Money Printing)</t>
  </si>
  <si>
    <t>http://veritaseum.com/index.php/homes/item/113-veritaseum-breaks-the-definintion-of-money-with-asset-backed-bitcoin</t>
  </si>
  <si>
    <t>http://www.reddit.com/r/Bitcoin/comments/31bqfo/asset_backed_bitcoin_breaks_the_definintion_of/</t>
  </si>
  <si>
    <t>April 03, 2015 at 11:41PM</t>
  </si>
  <si>
    <t>josephthemediocre</t>
  </si>
  <si>
    <t>Excuse the alliteration, but you can buy beer with bitcoin at Bad Water!</t>
  </si>
  <si>
    <t>http://imgur.com/JHeabsQ</t>
  </si>
  <si>
    <t>http://www.reddit.com/r/Bitcoin/comments/31bq2g/excuse_the_alliteration_but_you_can_buy_beer_with/</t>
  </si>
  <si>
    <t>April 04, 2015 at 12:07AM</t>
  </si>
  <si>
    <t>ivanraszl</t>
  </si>
  <si>
    <t>Bitcoin is already more useful as a currency than most world currencies out there</t>
  </si>
  <si>
    <t>If we measure the usefulness of a currency by the number of people who would potentially accept it, I think Bitcoin is already more useful than most small currencies of the world.For example if I had to pay somebody a small debt, and offered HUF (Hungarian Forints) or LBP (Lebanon Pounds) they would probably be reluctant to take it because it's hard to spend such paper notes anywhere but in the issuing countries. They would have to find a brick and mortar exchange that takes these less known currencies and willing to turn them into USD. Most of them however only exchange the top currencies, not all.But if I were to offer bitcoins, even if they are new to Bitcoin and unconvinced about its features, they would be more likely to accept it, because they can store them easily on their phones, they can spend it directly online on many sites to buy any number of things, or convert it to USD through Circle or other services.And Bitcoin with time will probably grow further in this regard against obscure currencies because it's not limited by country borders. Maybe it passes the bottom 50 national currencies in usefulness Today, but one day it may be as useful in this regard as the top 7: USD, EURO, GBP, JPY, AUD, CAD, CHF.Which currencies would you accept from these? http://www.xe.com/symbols.php</t>
  </si>
  <si>
    <t>http://www.reddit.com/r/Bitcoin/comments/31btpj/bitcoin_is_already_more_useful_as_a_currency_than/</t>
  </si>
  <si>
    <t>April 04, 2015 at 12:06AM</t>
  </si>
  <si>
    <t>loaddebitcard</t>
  </si>
  <si>
    <t>[ANN] Load Debit Card launches new service to load any debit card you have in your pocket using Bitcoin!</t>
  </si>
  <si>
    <t>For Immediate release:https://www.loaddebitcard.com launches a new service that can load any debit card with a Visa or MasterCard logo you have in your pocket!Did you know you do not need to order a Bitcoin Debit Card from a 3rd party company?The Load Debit Card platform can load the EXISTING Debit Card you have in your wallet using Bitcoin!Do you have Bitcoin, and a Visa or MasterCard issued from your local bank, ANYWHERE in the world?If you do, the Load Debit Card platform can assist you!We can load the Debit Card you currently have in your pocket, no mater where you purchased it from!We can load ANY Debit Card you have in your pocket that has a Visa logo using Bitcoin.We can load ANY Debit Card you have in your pocket that has a MasterCard logo using Bitcoin. (Maestro network not available)Our service eliminates the need for you to purchase a Bitcoin Debit Card from a 3rd party provider. No need for card shipping, waiting, high fees, or downtime. We can load the Debit Card you currently have in your pocket, no mater where you purchased it from!About Us:Cryptography currencies, like Bitcoin, need Entrepreneurs like us to fulfill gaps in the marketplace. This website, in it's simplest form, was created and operates daily by Entrepreneurs that have a vision to succeed. We saw a gap in the Bitcoin Debit Card market, then created the Load Debit Card platform.Load Debit Card was registered in Seychelles March 2015. Our Debit Card loading platform has been in development for years.Load Debit Card hold no reserves in Bitcoin nor speculates in Bitcoin. We do not require (or store) any personal information regarding orders received though our website. We only require information that would allow us to process your order.We built this platform without flashy design, without difficult navigation, and without complicated process. We feel the success of this business will be based on our product, ability, and customer support. Load Debit Card is a registered Seychelles International Business Company. We hope you enjoy our service and if you have any suggestions please Contact us.Loading FEES$10.00 + 2.00%i.e loading $500.00 ($500.00x0.98=$490.00-$10.00 load fee=$480.00 to credit to your bank card)Loading LIMITS:Check with your card carrier.Most debit cards are $500 to $3,000 daily.*It takes 3 Business days (excluding weekends) for a load request to appear on your bank card.*NO MAESTRO CARDS PLEASE!Loaddebitcard.com is a mobile friendly website.Loaddebitcard.com website can be translated into just about every world language.Loaddebitcard.com uses 256-bit Secure Sockets Layer encryption on our website.Loaddebitcard.com uses Site Lock Secure on our website to prevent malware and threats, prevent website attacks, and to comply with Payment Card Industry Standards.If you have Bitcoin, and a Bank Card in your pocket that has a Visa or MasterCard logo we can load it!https://www.loaddebitcard.comThank you. Load Debit Card Support https://www.loaddebitcard.com/</t>
  </si>
  <si>
    <t>http://www.reddit.com/r/Bitcoin/comments/31btof/ann_load_debit_card_launches_new_service_to_load/</t>
  </si>
  <si>
    <t>April 04, 2015 at 12:28AM</t>
  </si>
  <si>
    <t>sweetdayfly</t>
  </si>
  <si>
    <t>[Seriously] This will most likely hail downvotes, but let me try anyway... I am prostitute, how can I accept Bitcoin?</t>
  </si>
  <si>
    <t>Throw-away here of course. I am prostitute and had clients mentioning and asking if I would accept Bitcoin. I had no clue what they were talking about and always said "nope".Then I asked Google, and anyhow it looks legit and very interesting. As I understand it, I could use Bitcoin as investment. But the much bigger question is, how can I accept it if a client would ask me?After a little bit of reading, I am very interested to accept it if clients ask again.</t>
  </si>
  <si>
    <t>http://www.reddit.com/r/Bitcoin/comments/31bwnf/seriously_this_will_most_likely_hail_downvotes/</t>
  </si>
  <si>
    <t>April 04, 2015 at 12:18AM</t>
  </si>
  <si>
    <t>Mattjhagen</t>
  </si>
  <si>
    <t>Just purchased my first Bitcoin. Anyone have any advice for a new investor?</t>
  </si>
  <si>
    <t>http://www.reddit.com/r/Bitcoin/comments/31bv99/just_purchased_my_first_bitcoin_anyone_have_any/</t>
  </si>
  <si>
    <t>April 04, 2015 at 12:09AM</t>
  </si>
  <si>
    <t>Bitcoin is already more useful than most of the World's small currencies out there</t>
  </si>
  <si>
    <t>http://www.reddit.com/r/Bitcoin/comments/31bu34/bitcoin_is_already_more_useful_than_most_of_the/</t>
  </si>
  <si>
    <t>April 04, 2015 at 12:46AM</t>
  </si>
  <si>
    <t>cryptotariandotcom</t>
  </si>
  <si>
    <t>BITCOIN HOT WALLET TUTORIAL - 2min</t>
  </si>
  <si>
    <t>http://www.youtube.com/attribution_link?a=y4_rthKd1Ic&amp;u=%2Fwatch%3Fv%3D6Q6r0pJiRQA%26feature%3Dshare</t>
  </si>
  <si>
    <t>http://www.reddit.com/r/Bitcoin/comments/31bz7x/bitcoin_hot_wallet_tutorial_2min/</t>
  </si>
  <si>
    <t>April 04, 2015 at 12:45AM</t>
  </si>
  <si>
    <t>yotta_e</t>
  </si>
  <si>
    <t>Gyft user beware: read cashback website terms carefully before you click on the affiliate links</t>
  </si>
  <si>
    <t>change #1, two weeks ago gyft stopped handle out cashback for pupular brand. Non commissionable brands: Amazon.com, Babies"R"Us, Best Buy, Boomerang Grille, CHEFS, Crutchfield, CVSpharmacy, eBay, Facebook, Fandango, Gyft, Hot Topic, Kmart, Lyft, NASCAR.com, NFLShop.com, Sears, Staples, Starbucks, Target, The Cheesecake Factory, The Home Depot, Torrid, Toys"R"Us, Whole Foods Market, Zaleschange #2, maybe one day ago gyft changed the affiliate terms to: Gyft Points cannot be earned on gift card purchases made through this website(cashback affiliate website).It seems change #2 takes effect from March 28. Right now, change #1 is not shown on affiliate anymore.They didn't alert end users about any of these changes.Change #1 caused me roughly 2 btc worth of cashback loss. It's fine, cashback is just a bonus in my mind. The more ridiculous thing happened when I bought lots of amazon gift card on March 29, 2015, none of these gift card earned any gyft points. The points worth roughly 1 btc at the current rate.I contacted them asking why no points. They replied because I clicked through affiliate links. I stated that no such terms was shown on the affiliate website or gyft website. They ignored my inquiry and added change #2 to their affiliate website some time later. So for these transactions, I didn't earn any cashback or gyft points.Just two weeks ago, I was such a happy gyft user because I can earn both cashback and gyft points. I recommended gyft to so many friends and told them how useful when the bitcoin and gyft work together.I think it's a very greedy step for gyft. Maybe their shareholders push them to generate more profit so that they can sell gyft for a higher price. However, I will not shop with them as I used to be.I hope raise.com, cardpool.com, GiftCards.com, ABC Gift Cards, Gift Card Zen can join the rally. We need more competition in bitcoin gift card businesses.</t>
  </si>
  <si>
    <t>http://www.reddit.com/r/Bitcoin/comments/31bz4a/gyft_user_beware_read_cashback_website_terms/</t>
  </si>
  <si>
    <t>April 04, 2015 at 12:41AM</t>
  </si>
  <si>
    <t>bitandgit</t>
  </si>
  <si>
    <t>Be Your Own Bank - TechCrunch</t>
  </si>
  <si>
    <t>http://techcrunch.com/2015/04/03/be-your-own-bank/</t>
  </si>
  <si>
    <t>http://www.reddit.com/r/Bitcoin/comments/31bylj/be_your_own_bank_techcrunch/</t>
  </si>
  <si>
    <t>April 04, 2015 at 01:27AM</t>
  </si>
  <si>
    <t>Liquid00</t>
  </si>
  <si>
    <t>...And The Good News: Banks Will Be Obsolete Within 10 Years</t>
  </si>
  <si>
    <t>Every few centuries or so, an amazing new technology comes along that fundamentally changes human civilization.There are so many other examples throughout history. The Agricultural Revolution. The Industrial Revolution. The invention of the printing press.The printing press was a particularly interesting parallel for what’s happening today.Before the printing press, people were living in the dark. Their information was heavily controlled, and they were forced to rely on the ‘authorities’ for personal, financial, educational, and spiritual guidance.The printing press changed everything. It was an extraordinarily powerful social technology that spawned entire political revolutions and the rapid advance of human education.In Europe, the number of printed books went from millions to literally billions.Suddenly information became extremely difficult for governments to control. Ideas became unconstrained. Antiquated political regimes were brought down. And intellectual achievement flourished.We are now in the early stages of a brand new transformation brought about by yet another technological advancement—the Digital Revolution.And it’s changing everything, from how we do business to how we meet and engage with one another.Most importantly, the Digital Revolution has created the ability to bring together literally millions of people and spread ideas quickly and efficiently. Information cannot be controlled.This has the power to make entire industries obsolete. And banking is one shining example.‘Modern’ banking is still based on the same system that has been in existence for at least a century.Yeah, sure, they all have websites now. But this doesn’t make them high-tech.At their cores, banks are still 19th-century fractional reserve institutions that take in money from depositors, make irresponsible loans and investments, keep razor thin margins of safety, and beg for bailouts when the system breaks down.And along the way they find every opportunity to screw consumers.Moreover, commercial banks have de facto control over entire economies.They nominate representatives to serve on the boards of central banks, who in turn establish interest rate policies and give free loans right back to the commercial banks with money that they’ve conjured out of thin air.The system is incestuous and obscene. But now things have changed.Today, every possible function of a bank, from savings to loans to money transfers, can now be done faster, cheaper, and more efficiently by new technology, courtesy of the Digital Revolution.Websites like Transferwise or Azimo make it possible to send money across the world at negligible cost.Social media sites provide the opportunity for people to exchange currency with one another without the need of an absurdly-priced money broker.You can also obtain a loan or investment capital online from crowdfunding sites now, whether its for your startup company or mortgage for your home.And you can even move your savings out of the banking system altogether—whether to new digital currency platforms, or something ancient and traditional like precious metals.All of this technology already exists—it’s just a question of how quickly it will be adopted.Unsurprisingly, millennials are leading the charge.According to a report by (ironically) Goldman Sachs, 33% of millennials surveyed said they don’t expect to need a bank in five years, and 50% are counting on tech startups to entirely overhaul banks.And I expect that in 10 years’ time, the technology and adoption will have progressed to the point that today’s banks will be entirely obsolete.Thomas Jefferson once wrote that “. . . power should be taken from the banks and restored to the people, to whom it properly belongs.”It took two centuries. But now it’s actually starting to happen.zerohedge 4/4/15</t>
  </si>
  <si>
    <t>http://www.reddit.com/r/Bitcoin/comments/31c4zs/and_the_good_news_banks_will_be_obsolete_within/</t>
  </si>
  <si>
    <t>April 04, 2015 at 01:23AM</t>
  </si>
  <si>
    <t>SilverVigilante</t>
  </si>
  <si>
    <t>Viva Bitcoin! Bitcoin's Popularity Surging In Mexico</t>
  </si>
  <si>
    <t>http://www.mexresorts.com/en/blog/bitcoins-popularity-surging-in-mexico/</t>
  </si>
  <si>
    <t>http://www.reddit.com/r/Bitcoin/comments/31c4in/viva_bitcoin_bitcoins_popularity_surging_in_mexico/</t>
  </si>
  <si>
    <t>April 04, 2015 at 12:56AM</t>
  </si>
  <si>
    <t>Zyklon87</t>
  </si>
  <si>
    <t>TrueCrypt security audit is good news, so why all the glum faces?</t>
  </si>
  <si>
    <t>http://arstechnica.com/security/2015/04/truecrypt-security-audit-is-good-news-so-why-all-the-glum-faces/</t>
  </si>
  <si>
    <t>http://www.reddit.com/r/Bitcoin/comments/31c0rm/truecrypt_security_audit_is_good_news_so_why_all/</t>
  </si>
  <si>
    <t>April 04, 2015 at 01:40AM</t>
  </si>
  <si>
    <t>fake_god_99</t>
  </si>
  <si>
    <t>What is the best way to buy a small amount of bitcoin instantly?</t>
  </si>
  <si>
    <t>Like I need it in my wallet by this evening.I used Circle, which was great, but their stupid $100 instant limit has left me just shy of how much bitcoin I need. I only need about .12 more.I can't use Coinbase either because I don't have a credit card to use to verify my account for instant, and I think they have it set up so the verification takes like 3 days anyways. Is there any other online service like Circle I can use where I just buy them with my debit card super easily?There's several bitcoin atms around me as well, but they all seem to be broken.I'd appreciate any input. Thanks in advance.</t>
  </si>
  <si>
    <t>http://www.reddit.com/r/Bitcoin/comments/31c6vi/what_is_the_best_way_to_buy_a_small_amount_of/</t>
  </si>
  <si>
    <t>April 04, 2015 at 01:32AM</t>
  </si>
  <si>
    <t>Guymandudewhat</t>
  </si>
  <si>
    <t>Beware buying via Coinbase</t>
  </si>
  <si>
    <t>So my mom wanted to send me some cash across the country and instead of having her send PayPal or Google wallet I thought why not have her send me some BTC!I had her sign up for Coinbase, linked her bank acct, placed an order for some Bitcoin. 4 days later her transaction is cancelled I'm guessing because the price has risen.If you are looking to start out in Bitcoin this is a super fast way to be turned off by the whole process. Feels like I'm dealing with the shitty banks all over again.</t>
  </si>
  <si>
    <t>http://www.reddit.com/r/Bitcoin/comments/31c5p4/beware_buying_via_coinbase/</t>
  </si>
  <si>
    <t>April 04, 2015 at 02:11AM</t>
  </si>
  <si>
    <t>acharkin</t>
  </si>
  <si>
    <t>All installments of Andreas Antonopoulos's presentation at DEC_TECH in Toronto now posted on decentral.tv</t>
  </si>
  <si>
    <t>https://youtu.be/s8w0wEJkEFg</t>
  </si>
  <si>
    <t>http://www.reddit.com/r/Bitcoin/comments/31cb4v/all_installments_of_andreas_antonopouloss/</t>
  </si>
  <si>
    <t>April 04, 2015 at 02:06AM</t>
  </si>
  <si>
    <t>regsanman</t>
  </si>
  <si>
    <t>Is there a list of POS software with bitcoin integration included with std payment methods? I am tracking down this info to present to a restaurant/inn who is considering accepting bitcoin and looking to replace current POS. Location US</t>
  </si>
  <si>
    <t>http://www.reddit.com/r/Bitcoin/comments/31caie/is_there_a_list_of_pos_software_with_bitcoin/</t>
  </si>
  <si>
    <t>April 04, 2015 at 01:58AM</t>
  </si>
  <si>
    <t>ryuthless</t>
  </si>
  <si>
    <t>This extension is freakin awesome!</t>
  </si>
  <si>
    <t>http://imgur.com/Un2iHNW</t>
  </si>
  <si>
    <t>http://www.reddit.com/r/Bitcoin/comments/31c9fq/this_extension_is_freakin_awesome/</t>
  </si>
  <si>
    <t>April 04, 2015 at 02:28AM</t>
  </si>
  <si>
    <t>yeh-nah-yeh</t>
  </si>
  <si>
    <t>Less than 2 months after dramatic forced shutdown Seals With Clubs is back and better than ever</t>
  </si>
  <si>
    <t>http://bitcoin-poker-guide.com/bitcoin-poker-reviews/swc-poker-review/</t>
  </si>
  <si>
    <t>http://www.reddit.com/r/Bitcoin/comments/31cdjj/less_than_2_months_after_dramatic_forced_shutdown/</t>
  </si>
  <si>
    <t>April 04, 2015 at 02:14AM</t>
  </si>
  <si>
    <t>CoyoteCoin</t>
  </si>
  <si>
    <t>Can I YubiKey my Goole Authenticator, and Google Authenticate my Authy App...</t>
  </si>
  <si>
    <t>and if I did could I log into my cryptostocks account in time to salvage it?</t>
  </si>
  <si>
    <t>http://www.reddit.com/r/Bitcoin/comments/31cbjo/can_i_yubikey_my_goole_authenticator_and_google/</t>
  </si>
  <si>
    <t>April 04, 2015 at 02:44AM</t>
  </si>
  <si>
    <t>bitcoinik</t>
  </si>
  <si>
    <t>“The innovation is the blockchain and the currency bitcoin is just a catalyst.” - Can the Blockchain Exist Without Bitcoin?</t>
  </si>
  <si>
    <t>https://medium.com/zapchain-magazine/can-the-blockchain-exist-without-bitcoin-793b551b0a6d</t>
  </si>
  <si>
    <t>http://www.reddit.com/r/Bitcoin/comments/31cfj5/the_innovation_is_the_blockchain_and_the_currency/</t>
  </si>
  <si>
    <t>April 04, 2015 at 02:56AM</t>
  </si>
  <si>
    <t>Has anyone else seem to notice the huge decrease in BTC volume being traded?</t>
  </si>
  <si>
    <t>or is this only coinbase?</t>
  </si>
  <si>
    <t>http://www.reddit.com/r/Bitcoin/comments/31cgz6/has_anyone_else_seem_to_notice_the_huge_decrease/</t>
  </si>
  <si>
    <t>April 04, 2015 at 02:53AM</t>
  </si>
  <si>
    <t>madbitcoins</t>
  </si>
  <si>
    <t>Buttonwood SF Founder Petitions California's Proposed Bitcoin Bill</t>
  </si>
  <si>
    <t>http://www.coindesk.com/buttonwood-sf-california-bitcoin-bill/</t>
  </si>
  <si>
    <t>http://www.reddit.com/r/Bitcoin/comments/31cgo4/buttonwood_sf_founder_petitions_californias/</t>
  </si>
  <si>
    <t>April 04, 2015 at 02:51AM</t>
  </si>
  <si>
    <t>White House Petition: Clarify the intent of the April 1st 2015 Executive Order, and the Free speech rights of citizens RE: Snowden. This is a boolean question to the most transparent administration in history.</t>
  </si>
  <si>
    <t>https://petitions.whitehouse.gov//petition/clarify-intent-april-1st-2015-executive-order-and-free-speech-rights-citizens-re-snowden</t>
  </si>
  <si>
    <t>http://www.reddit.com/r/Bitcoin/comments/31cghh/white_house_petition_clarify_the_intent_of_the/</t>
  </si>
  <si>
    <t>April 04, 2015 at 03:18AM</t>
  </si>
  <si>
    <t>jaydoors</t>
  </si>
  <si>
    <t>After Obama's cybersecurity order threatens Snowden fund, bitcoin donations spike | ZDNet</t>
  </si>
  <si>
    <t>http://www.zdnet.com/article/snowden-donations-rocket-after-obamas-cybersecurity-order-outlaws-fund/</t>
  </si>
  <si>
    <t>http://www.reddit.com/r/Bitcoin/comments/31cjz7/after_obamas_cybersecurity_order_threatens/</t>
  </si>
  <si>
    <t>April 04, 2015 at 03:13AM</t>
  </si>
  <si>
    <t>Align Commerce Testing Global Blockchain Payments</t>
  </si>
  <si>
    <t>http://www.pymnts.com/news/2015/align-commerce-testing-global-blockchain-payments/</t>
  </si>
  <si>
    <t>http://www.reddit.com/r/Bitcoin/comments/31cjbw/align_commerce_testing_global_blockchain_payments/</t>
  </si>
  <si>
    <t>April 04, 2015 at 03:09AM</t>
  </si>
  <si>
    <t>Fred-Stiller-OnAWire</t>
  </si>
  <si>
    <t>You Probably Won't Get Sanctioned for Donating Bitcoins to Edward Snowden</t>
  </si>
  <si>
    <t>http://motherboard.vice.com/read/you-probably-wont-get-sanctioned-for-donating-bitcoins-to-edward-snowden</t>
  </si>
  <si>
    <t>http://www.reddit.com/r/Bitcoin/comments/31cipg/you_probably_wont_get_sanctioned_for_donating/</t>
  </si>
  <si>
    <t>April 04, 2015 at 03:07AM</t>
  </si>
  <si>
    <t>lawnmowerdude</t>
  </si>
  <si>
    <t>Superior easy payment experience</t>
  </si>
  <si>
    <t>Hi, I bought an Eggbot at Evil Mad Scientist and paid for it using bitcoin. It was my first payment using bitcoin and it was super easy, fast and cheap (international money transfer). Few days ago the package was delivered so I started assembling the Eggbot and when I was almost done I discovered a part was missing. Luckily I found the part in an electronics shop nearby and few hours later my bot was up and running. I told with Evil Mad Scientist about the missing part. They offered to refund the amount (6,95 Euro) I spend on the missing part, so I send them an address. Next day when I woke up the amount is refunded in my wallet.I was already impressed by the ease of use when paying for my order, but the part of the refund blew my mind. This easy little transfer of money is showing a serious advantage of bitcoin; when it is possible to transfer money this way a barrier honest behaviour is taken away!Let me tell you, already I loved Bitcoin but this experience made the feeling a whole lot stronger :-)</t>
  </si>
  <si>
    <t>http://www.reddit.com/r/Bitcoin/comments/31cie3/superior_easy_payment_experience/</t>
  </si>
  <si>
    <t>April 04, 2015 at 03:06AM</t>
  </si>
  <si>
    <t>zerotohundred</t>
  </si>
  <si>
    <t>Kingly beard oils now accept bitcoin for payments...huge step forward</t>
  </si>
  <si>
    <t>http://kinglybeards.com</t>
  </si>
  <si>
    <t>http://www.reddit.com/r/Bitcoin/comments/31cici/kingly_beard_oils_now_accept_bitcoin_for/</t>
  </si>
  <si>
    <t>April 04, 2015 at 03:27AM</t>
  </si>
  <si>
    <t>slicebread</t>
  </si>
  <si>
    <t>Create your own bitcoin faucet - no hosting or coding required</t>
  </si>
  <si>
    <t>http://www.faucetfly.com/</t>
  </si>
  <si>
    <t>http://www.reddit.com/r/Bitcoin/comments/31cl44/create_your_own_bitcoin_faucet_no_hosting_or/</t>
  </si>
  <si>
    <t>April 04, 2015 at 03:39AM</t>
  </si>
  <si>
    <t>Bytas</t>
  </si>
  <si>
    <t>Ghent becomes first Bitcoincity in Belgium on April the 18th. Already twenty merchants accepting bitcoin! Come join us!</t>
  </si>
  <si>
    <t>https://www.youtube.com/watch?v=57MZxCa6hrE</t>
  </si>
  <si>
    <t>http://www.reddit.com/r/Bitcoin/comments/31cmqg/ghent_becomes_first_bitcoincity_in_belgium_on/</t>
  </si>
  <si>
    <t>April 04, 2015 at 04:20AM</t>
  </si>
  <si>
    <t>ThatRedPanda11</t>
  </si>
  <si>
    <t>Is there a way to start for free?</t>
  </si>
  <si>
    <t>If I join a mining pool, can I use only my computers power and not have to buy anything. Help would be appreciated!</t>
  </si>
  <si>
    <t>http://www.reddit.com/r/Bitcoin/comments/31cs35/is_there_a_way_to_start_for_free/</t>
  </si>
  <si>
    <t>April 04, 2015 at 04:19AM</t>
  </si>
  <si>
    <t>Bandwidth For Bitcoin</t>
  </si>
  <si>
    <t>http://bravenewcoin.com/news/bandwidth-for-bitcoin/</t>
  </si>
  <si>
    <t>http://www.reddit.com/r/Bitcoin/comments/31crya/bandwidth_for_bitcoin/</t>
  </si>
  <si>
    <t>April 04, 2015 at 04:15AM</t>
  </si>
  <si>
    <t>Libra Now Available as an Official Coinbase App</t>
  </si>
  <si>
    <t>http://www.libratax.com/blog/libra-now-available-as-an-official-coinbase-app/</t>
  </si>
  <si>
    <t>http://www.reddit.com/r/Bitcoin/comments/31crj8/libra_now_available_as_an_official_coinbase_app/</t>
  </si>
  <si>
    <t>April 04, 2015 at 04:11AM</t>
  </si>
  <si>
    <t>Googling "How to send money" does not bring up Bitcoin at all (or at least not in the first several pages). How can this be changed?</t>
  </si>
  <si>
    <t>http://www.reddit.com/r/Bitcoin/comments/31cqys/googling_how_to_send_money_does_not_bring_up/</t>
  </si>
  <si>
    <t>April 04, 2015 at 03:59AM</t>
  </si>
  <si>
    <t>exit2dos</t>
  </si>
  <si>
    <t>Poking around the Blockchain and found somebody has a sense of humor</t>
  </si>
  <si>
    <t>http://imgur.com/3iKbMbN</t>
  </si>
  <si>
    <t>http://www.reddit.com/r/Bitcoin/comments/31cpcn/poking_around_the_blockchain_and_found_somebody/</t>
  </si>
  <si>
    <t>April 04, 2015 at 03:54AM</t>
  </si>
  <si>
    <t>ivyleague481</t>
  </si>
  <si>
    <t>Is there a platform for renting internet access for bitcoin?</t>
  </si>
  <si>
    <t>I think it would be great to be able to rent out my internet and get paid in bitcoin.</t>
  </si>
  <si>
    <t>http://www.reddit.com/r/Bitcoin/comments/31coqj/is_there_a_platform_for_renting_internet_access/</t>
  </si>
  <si>
    <t>April 04, 2015 at 03:51AM</t>
  </si>
  <si>
    <t>Scintillo</t>
  </si>
  <si>
    <t>Wallet software for Android with strong encryption?</t>
  </si>
  <si>
    <t>I've been using Mycellium wallet but today I found out the pin doesn't actually encrypt anything and is stored in plain text in device which in my opinion renders it useless. What wallet would you recommend that supports actual encryption?</t>
  </si>
  <si>
    <t>http://www.reddit.com/r/Bitcoin/comments/31cocj/wallet_software_for_android_with_strong_encryption/</t>
  </si>
  <si>
    <t>Oregon man to Obama: 'Please come arrest me' for sending Edward Snowden bitcoin</t>
  </si>
  <si>
    <t>http://www.oregonlive.com/pacific-northwest-news/index.ssf/2015/04/oregon_man_to_obama_please_com.html#incart_river</t>
  </si>
  <si>
    <t>http://www.reddit.com/r/Bitcoin/comments/31cobf/oregon_man_to_obama_please_come_arrest_me_for/</t>
  </si>
  <si>
    <t>April 04, 2015 at 04:33AM</t>
  </si>
  <si>
    <t>cuba888</t>
  </si>
  <si>
    <t>Amazon Coins: Amazon's proprietary digital currency for the Kindle app store</t>
  </si>
  <si>
    <t>http://www.amazon.com/gp/help/customer/display.html?nodeId=201434520</t>
  </si>
  <si>
    <t>http://www.reddit.com/r/Bitcoin/comments/31ctt7/amazon_coins_amazons_proprietary_digital_currency/</t>
  </si>
  <si>
    <t>champbronc2</t>
  </si>
  <si>
    <t>"Big Man Tyrone" diverges the secret to buying bitcoin instantly. To the moon!</t>
  </si>
  <si>
    <t>https://www.youtube.com/watch?v=WhvtZYiGP5E&amp;feature=youtu.be</t>
  </si>
  <si>
    <t>http://www.reddit.com/r/Bitcoin/comments/31ctrd/big_man_tyrone_diverges_the_secret_to_buying/</t>
  </si>
  <si>
    <t>April 04, 2015 at 04:32AM</t>
  </si>
  <si>
    <t>Just left Charles Schwab and was told I was a money launderer and a terrorist wtf!</t>
  </si>
  <si>
    <t>I stopped in to make my annual Roth contribution and asked the receptionist about the bit fund If there's been any trades on it yet. She groaned and said shes sick and tired of hearing about bitcoin on CNBC and bitcoin is used for money laundering and to finance terroism. She kept implying the bitcoin company is unregulated and they don't want to follow regulations. She also mentioned how bitcoin is used to finance the enrichment of uranium in Iran. I'm like really I didn't hear about that one. She brought up ransomware and how ccyber hackers are destroying this country. I wasn't going to say I'm Into bitcoin when she asked if I was. But my wife and her big mouth said I'm a big investor in bitcoin as if I'm Warren Buffet over here.Needless to say I left there feeling uneasy about having them hold my funds if this is the kind of education these people have. I will be looking into moving my funds over to fidelity. How fucking rude implying I'm one of those she mentioned!</t>
  </si>
  <si>
    <t>http://www.reddit.com/r/Bitcoin/comments/31ctm5/just_left_charles_schwab_and_was_told_i_was_a/</t>
  </si>
  <si>
    <t>April 04, 2015 at 04:52AM</t>
  </si>
  <si>
    <t>teamcorona</t>
  </si>
  <si>
    <t>Corona - Pumpin' Around the World</t>
  </si>
  <si>
    <t>https://www.youtube.com/watch?v=d3ujzcR9B_c&amp;feature=youtu.be</t>
  </si>
  <si>
    <t>http://www.reddit.com/r/Bitcoin/comments/31cw3s/corona_pumpin_around_the_world/</t>
  </si>
  <si>
    <t>April 04, 2015 at 04:50AM</t>
  </si>
  <si>
    <t>luckdragon69</t>
  </si>
  <si>
    <t>Bitcoiners be like</t>
  </si>
  <si>
    <t>https://imgflip.com/i/jpu4z</t>
  </si>
  <si>
    <t>http://www.reddit.com/r/Bitcoin/comments/31cvuo/bitcoiners_be_like/</t>
  </si>
  <si>
    <t>April 04, 2015 at 04:47AM</t>
  </si>
  <si>
    <t>theconfusedschism</t>
  </si>
  <si>
    <t>What does this mean? Sweeping? Difference between blockchain and a P2P bitcoin client?</t>
  </si>
  <si>
    <t>http://imgur.com/hRMMY7j</t>
  </si>
  <si>
    <t>http://www.reddit.com/r/Bitcoin/comments/31cvj1/what_does_this_mean_sweeping_difference_between/</t>
  </si>
  <si>
    <t>April 04, 2015 at 04:40AM</t>
  </si>
  <si>
    <t>Chistown</t>
  </si>
  <si>
    <t>Would anyone be interested in a website that aggregates all offers for bitcoin purchases?</t>
  </si>
  <si>
    <t>A number of businesses have started offering discounts for purchases made with bitcoin. Creating a site that shares those offers seems like a good way to promote bitcoin adoption to the masses.If you'd like to register your interest, I've created a page on http://bitcoinoffers.co.uk.Welcoming all opinion!</t>
  </si>
  <si>
    <t>http://www.reddit.com/r/Bitcoin/comments/31cukk/would_anyone_be_interested_in_a_website_that/</t>
  </si>
  <si>
    <t>April 04, 2015 at 05:07AM</t>
  </si>
  <si>
    <t>AwesomeBits</t>
  </si>
  <si>
    <t>Content Monetization on the Blockchain</t>
  </si>
  <si>
    <t>http://www.coindesk.com/protip-app-proposes-bitcoin-solution-for-content-monetization/</t>
  </si>
  <si>
    <t>http://www.reddit.com/r/Bitcoin/comments/31cxym/content_monetization_on_the_blockchain/</t>
  </si>
  <si>
    <t>April 04, 2015 at 04:57AM</t>
  </si>
  <si>
    <t>CanaryInTheMine</t>
  </si>
  <si>
    <t>Factom President: ‘Real Time Auditing of Govt Spending Will Bring a New Level of Accountability’</t>
  </si>
  <si>
    <t>http://cointelegraph.com/news/113869/factom-president-real-time-auditing-of-govt-spending-will-bring-a-new-level-of-accountability</t>
  </si>
  <si>
    <t>http://www.reddit.com/r/Bitcoin/comments/31cwpt/factom_president_real_time_auditing_of_govt/</t>
  </si>
  <si>
    <t>April 04, 2015 at 05:15AM</t>
  </si>
  <si>
    <t>Rassah</t>
  </si>
  <si>
    <t>Mycelium Entropy is now available through US and EU resellers</t>
  </si>
  <si>
    <t>For EU customers, you can order through Asicminer Shop here: http://asicminer-shop.de/Mycelium-EntropyFor US customers, you can order from BitGo through their eBay account here http://www.ebay.com/itm/251902770648, or using bitcoin directly from them through here https://bitcointalk.org/index.php?topic=709936.0For those who have preordered earlier, a few more US ones will be shipping later next week, and the remaining 120 orders will hopefully be fulfilled by the end of this month.</t>
  </si>
  <si>
    <t>http://www.reddit.com/r/Bitcoin/comments/31cywf/mycelium_entropy_is_now_available_through_us_and/</t>
  </si>
  <si>
    <t>April 04, 2015 at 05:10AM</t>
  </si>
  <si>
    <t>tianalaurence</t>
  </si>
  <si>
    <t>Bitcoin Man, Peter Kirby is Building a Tamper-Proof Record System.</t>
  </si>
  <si>
    <t>http://coinfox.info/index.php/en/allnews/23-persons/1763-peter-kirby-working-to-build-transparent-and-tamper-proof-record-systems</t>
  </si>
  <si>
    <t>http://www.reddit.com/r/Bitcoin/comments/31cy8m/bitcoin_man_peter_kirby_is_building_a_tamperproof/</t>
  </si>
  <si>
    <t>April 04, 2015 at 05:53AM</t>
  </si>
  <si>
    <t>Egon_1</t>
  </si>
  <si>
    <t>Don't Pay for Drugs With Venmo You Big Dumbass</t>
  </si>
  <si>
    <t>http://gawker.com/dont-pay-for-drugs-with-venmo-you-big-dumbass-1695555461</t>
  </si>
  <si>
    <t>http://www.reddit.com/r/Bitcoin/comments/31d3ed/dont_pay_for_drugs_with_venmo_you_big_dumbass/</t>
  </si>
  <si>
    <t>April 04, 2015 at 06:03AM</t>
  </si>
  <si>
    <t>BitcoinRush</t>
  </si>
  <si>
    <t>Bitcoin Rush #41 Factom, BTCJam, VeriCoin, Mr. Douglas Pike, First BitcoinBookClub, THE OPEN MINUTE!</t>
  </si>
  <si>
    <t>https://www.youtube.com/watch?v=ceOAdAURxBk</t>
  </si>
  <si>
    <t>http://www.reddit.com/r/Bitcoin/comments/31d4j6/bitcoin_rush_41_factom_btcjam_vericoin_mr_douglas/</t>
  </si>
  <si>
    <t>April 04, 2015 at 06:16AM</t>
  </si>
  <si>
    <t>craigspencer11</t>
  </si>
  <si>
    <t>Burn your fiat banknotes with the X15 Flamethrower you just purchased with Bitcoin</t>
  </si>
  <si>
    <t>http://throwflame.com/products/flamethrower/</t>
  </si>
  <si>
    <t>http://www.reddit.com/r/Bitcoin/comments/31d61p/burn_your_fiat_banknotes_with_the_x15/</t>
  </si>
  <si>
    <t>April 04, 2015 at 06:48AM</t>
  </si>
  <si>
    <t>http://www.reddit.com/r/Bitcoin/comments/31d9jv/bitgamertv_get_paid_in_bitcoin_litecoin_and/</t>
  </si>
  <si>
    <t>April 04, 2015 at 06:41AM</t>
  </si>
  <si>
    <t>Bitcoin: The Future of the Virtual Currency, Cyberattacks and Security (2014)</t>
  </si>
  <si>
    <t>https://www.youtube.com/watch?v=hHg5uEwIFWc</t>
  </si>
  <si>
    <t>http://www.reddit.com/r/Bitcoin/comments/31d8sk/bitcoin_the_future_of_the_virtual_currency/</t>
  </si>
  <si>
    <t>April 04, 2015 at 06:36AM</t>
  </si>
  <si>
    <t>junseth</t>
  </si>
  <si>
    <t>IAMA web marketer that loves Bitcoin, AMA RE Your Bitcoin Businesses and Online Marketing</t>
  </si>
  <si>
    <t>I am a web marketer with a background in agency marketing. I worked with such companies as ING Direct, Unilever, Tunecore, obscure brands like DollarDays, Greensbury market, Wavebuilder, and more. Now I work for my own company, Alarm Grid, where I developed an online FAQ strategy that is used in agencies all over the world, the list of which you can find on my blog under my listing of "Mostly Twitter Based Accomplishments."I know a lot of you are trying to build Bitcoin businesses, so I thought I'd do my best to help you do what you need to do. Especially since a lot of you are probably first time entrepreneurs or building an online company for the first time. I'm not a programmer, but I'm really good at what I do, and I bet if you have a question regarding search, I can answer it better than most of the other people you know who say they do what I do.I did an AMA 11 months ago for r/entrepreneur that was received extremely well. So you can read through that if you want some advice. But there are a lot of issues that are very specifically related to Bitcoin that I figured a lot of you had. The inspiration for this AMA was this question which sat on the frontpage today. So I'll begin by answering that question:Googling "How to send money" does not bring up Bitcoin at all (or at least not in the first several pages). How can this be changed? In search, you have to remember that you have 10 spots to work with on any given search. For some branded or very specific searches, Google gives 7 spots. For searches like, "how to send money" you're competing with some incredibly difficult competition. For me (search is quasi-personalized so it might be different for you), the lineup is as follows:1) Google gives a big ol box which it lifts from Moneygram2) Moneygram (again)3) Moneygram (again)4) Western Union5) Western Union (again)6) Western Union (again)7) Western Union (again)8) Life Hacker9) Walmart10) Bank of AmericaGood luck.If you want to compete with this content, you're going to have to offer a pretty incredible alternative. You can't simply throw up a website and make it happen. You will need to probably saturate the market with the content you want to put up there. For those on a small budget, I would say that it's best to start leveraging digital assets with some really incredible ranking ability. This would mean, start putting videos on Youtube with titles like, "How to send money with Bitcoin," "Why Bitcoin is great for sending money," "How Bitcoin is changing remittance," or other titles that are lexically related. Likewise, start writing on blogs, start linking on Reddit, and start building up content that is really really high quality, but also instructive. Google is delivering the content that people want. As you can see above, it's pretty clear who Google thinks delivers the best content on transferring money, and since their algorithm does do some learning, the results as they stand are probably pretty decent indications of Google's users being satisfied with the results.It's worth noting that this term is probably a high converting term also. It's not Wikipedia, the NYT, or some other source of content that ranks for these terms. Lifehacker is the most newsy candidate on the front page. What this means is that it will likely need to be content that is written by a company with good links and a great trust profile. So while you can provide a lot of good content, if you want to have a prayer at competing for this keyword, you probably need to get someone like Coinbase to do an article (or many articles) on the subject.</t>
  </si>
  <si>
    <t>http://www.reddit.com/r/Bitcoin/comments/31d861/iama_web_marketer_that_loves_bitcoin_ama_re_your/</t>
  </si>
  <si>
    <t>April 04, 2015 at 07:12AM</t>
  </si>
  <si>
    <t>HeyZeusChrist</t>
  </si>
  <si>
    <t>Is it a good idea to have the top post being about how to perform an illegal transaction?</t>
  </si>
  <si>
    <t>I mean... really?</t>
  </si>
  <si>
    <t>http://www.reddit.com/r/Bitcoin/comments/31dc7e/is_it_a_good_idea_to_have_the_top_post_being/</t>
  </si>
  <si>
    <t>April 04, 2015 at 07:02AM</t>
  </si>
  <si>
    <t>weaversam8</t>
  </si>
  <si>
    <t>How does Bitcoin P2P work?</t>
  </si>
  <si>
    <t>I am working on software creating a P2P network similar to Bitcoin's. One issue I am running into is connecting peers if ports can't be opened on the client's machines. How does Bitcoin overcome this?</t>
  </si>
  <si>
    <t>http://www.reddit.com/r/Bitcoin/comments/31db3g/how_does_bitcoin_p2p_work/</t>
  </si>
  <si>
    <t>April 04, 2015 at 06:59AM</t>
  </si>
  <si>
    <t>kyledrake</t>
  </si>
  <si>
    <t>Coinpunk.com is being sunset</t>
  </si>
  <si>
    <t>http://blog.coinpunk.com/?id=deprecation#deprecation</t>
  </si>
  <si>
    <t>http://www.reddit.com/r/Bitcoin/comments/31dapt/coinpunkcom_is_being_sunset/</t>
  </si>
  <si>
    <t>April 04, 2015 at 07:40AM</t>
  </si>
  <si>
    <t>ionitall</t>
  </si>
  <si>
    <t>Cheap Butterfly Labs 'SC Single' 60G/h ASIC Bitcoin Miners For Sale</t>
  </si>
  <si>
    <t>http://www.ebay.com/itm/Butterfly-Labs-039-SC-Single-039-60G-h-ASIC-Bitcoin-Miner-/161661953703</t>
  </si>
  <si>
    <t>http://www.reddit.com/r/Bitcoin/comments/31df6o/cheap_butterfly_labs_sc_single_60gh_asic_bitcoin/</t>
  </si>
  <si>
    <t>April 04, 2015 at 08:08AM</t>
  </si>
  <si>
    <t>Wikileaks tweets that the U.S. will move to using Bitcoin</t>
  </si>
  <si>
    <t>https://twitter.com/wikileaks/status/583682242863439873</t>
  </si>
  <si>
    <t>http://www.reddit.com/r/Bitcoin/comments/31di29/wikileaks_tweets_that_the_us_will_move_to_using/</t>
  </si>
  <si>
    <t>April 04, 2015 at 08:05AM</t>
  </si>
  <si>
    <t>FreeToEvolve</t>
  </si>
  <si>
    <t>New League of Legends Icon, I lol'd</t>
  </si>
  <si>
    <t>https://imgur.com/c4e1v3J</t>
  </si>
  <si>
    <t>http://www.reddit.com/r/Bitcoin/comments/31dht7/new_league_of_legends_icon_i_lold/</t>
  </si>
  <si>
    <t>8spaghetti</t>
  </si>
  <si>
    <t>What are your opinions on Bitcoin for buskers?</t>
  </si>
  <si>
    <t>Would you offer bits to a musician you really thought was killing it on the street?I ask because I am a busker myself. I have received anywhere from $0.01-$100 as a single tip and I would like to support the movement, even if its just helping to educate those unfamiliar. The only problem is that I am also unfamiliar so:If you had 2-3 minutes to explain bitcoin to a stranger what would you say?ANDWhat is the most effective way for a busker to accept said currency?</t>
  </si>
  <si>
    <t>http://www.reddit.com/r/Bitcoin/comments/31dhpy/what_are_your_opinions_on_bitcoin_for_buskers/</t>
  </si>
  <si>
    <t>April 04, 2015 at 08:03AM</t>
  </si>
  <si>
    <t>venicerocco</t>
  </si>
  <si>
    <t>Government's Response to Ross Ulbricht's Post Trial Motions in Silk Road Case</t>
  </si>
  <si>
    <t>http://ia801506.us.archive.org/27/items/gov.uscourts.nysd.422824/gov.uscourts.nysd.422824.230.0.pdf</t>
  </si>
  <si>
    <t>http://www.reddit.com/r/Bitcoin/comments/31dhk8/governments_response_to_ross_ulbrichts_post_trial/</t>
  </si>
  <si>
    <t>April 04, 2015 at 09:05AM</t>
  </si>
  <si>
    <t>jeffthedunker</t>
  </si>
  <si>
    <t>MoneyPot: Gambling Made Social</t>
  </si>
  <si>
    <t>http://btcfeed.net/reviews/moneypot-gambling-made-social/</t>
  </si>
  <si>
    <t>http://www.reddit.com/r/Bitcoin/comments/31do0l/moneypot_gambling_made_social/</t>
  </si>
  <si>
    <t>April 04, 2015 at 08:54AM</t>
  </si>
  <si>
    <t>Better currency through programming</t>
  </si>
  <si>
    <t>http://radar.oreilly.com/2015/04/better-currency-through-programming.html</t>
  </si>
  <si>
    <t>http://www.reddit.com/r/Bitcoin/comments/31dmu5/better_currency_through_programming/</t>
  </si>
  <si>
    <t>April 04, 2015 at 09:19AM</t>
  </si>
  <si>
    <t>dfasdafsa</t>
  </si>
  <si>
    <t>shit moderator, your mother died</t>
  </si>
  <si>
    <t>http://www.reddit.com/r/Bitcoin/comments/31dpcg/shit_moderator_your_mother_died/</t>
  </si>
  <si>
    <t>April 04, 2015 at 09:37AM</t>
  </si>
  <si>
    <t>This bears repeating: Criticizing Bitcoin for not rising is absurd.</t>
  </si>
  <si>
    <t>Businesses that use Bitcoin only care about whether it cheaper or more expensive than using fiat. They don't care if it goes up and if it does, this tends to increase the cost of hedging. (And if BTC goes down, this also increases hedging costs.) Stability is all businesses require of Bitcoin and long periods of it will increase the number of businesses that are willing to adopt it.Stability will proceed business adoption and thus increase in price. Call it technical analysis or whatever, but I am convinced that we will see this.</t>
  </si>
  <si>
    <t>http://www.reddit.com/r/Bitcoin/comments/31dr7b/this_bears_repeating_criticizing_bitcoin_for_not/</t>
  </si>
  <si>
    <t>April 04, 2015 at 09:24AM</t>
  </si>
  <si>
    <t>The_Beacon_</t>
  </si>
  <si>
    <t>Get a free beer when you pay with bitcoin.</t>
  </si>
  <si>
    <t>Get a free beer when you buy a main course meal and pay with bitcoin. We are open today and tomorrow aswell. https://www.facebook.com/pages/The-Beacon/1540588419528665 Located inside the Mt Pleasant Hotel. Gympie,Qld Straya</t>
  </si>
  <si>
    <t>http://www.reddit.com/r/Bitcoin/comments/31dpvw/get_a_free_beer_when_you_pay_with_bitcoin/</t>
  </si>
  <si>
    <t>April 04, 2015 at 09:51AM</t>
  </si>
  <si>
    <t>mooncake___</t>
  </si>
  <si>
    <t>Greece Considers Switching to Drachma, or Maybe Bitcoin</t>
  </si>
  <si>
    <t>http://www.breitbart.com/national-security/2015/04/03/greece-considers-switching-to-drachma-or-maybe-bitcoin-who-knows/</t>
  </si>
  <si>
    <t>http://www.reddit.com/r/Bitcoin/comments/31dsm6/greece_considers_switching_to_drachma_or_maybe/</t>
  </si>
  <si>
    <t>April 04, 2015 at 09:44AM</t>
  </si>
  <si>
    <t>Savag3Coiner</t>
  </si>
  <si>
    <t>More sellers than buyers in the Bitcoin market</t>
  </si>
  <si>
    <t>So what gives? For literally years I've been reading about "how XYZ will generate mass adoption". Maybe I'm just impatient, but I'm starting to think the only people that care about btc are people on message boards and a couple handfuls of Wall St. people looking to make a buck (but likely don't care about the technology).After every major push into the market it seems like all anyone does is sell off their coin with no one else to buy them which pushes the price down and adoption seems stagnant.down votes and buttcoiners be damned, someone please just help me understand why there are more sellers in our market than buyers.</t>
  </si>
  <si>
    <t>http://www.reddit.com/r/Bitcoin/comments/31drvt/more_sellers_than_buyers_in_the_bitcoin_market/</t>
  </si>
  <si>
    <t>April 04, 2015 at 10:03AM</t>
  </si>
  <si>
    <t>Will remittance involving Bitcoin evolve into direct use of BTC?</t>
  </si>
  <si>
    <t>My understanding is that remittance is dollars to BTC and then in target nation, BTC to local currency, thus incurring foreign exchange overhead twice for each payment sent. This does not sound like the ultimate way it will work, does it?</t>
  </si>
  <si>
    <t>http://www.reddit.com/r/Bitcoin/comments/31dts4/will_remittance_involving_bitcoin_evolve_into/</t>
  </si>
  <si>
    <t>April 04, 2015 at 10:40AM</t>
  </si>
  <si>
    <t>Bitvisitor redirecting to bitcasino?</t>
  </si>
  <si>
    <t>I've so far earned over 50 bits, but now whenever I use Bitvisitor, it wants to redirect me to bitcasino, automatically bringing up this notice. When I click "Stay on this Page", the countdown doesn't start, it just stays at 5 minutes. Any ideas as to why this is happening?</t>
  </si>
  <si>
    <t>http://www.reddit.com/r/Bitcoin/comments/31dx92/bitvisitor_redirecting_to_bitcasino/</t>
  </si>
  <si>
    <t>April 04, 2015 at 10:33AM</t>
  </si>
  <si>
    <t>messiahsk8er</t>
  </si>
  <si>
    <t>So whoever is gonna make the side chain or whatever for instant transactions needs to hurry up... there is money to be made</t>
  </si>
  <si>
    <t>http://www.reddit.com/r/Bitcoin/comments/31dwme/so_whoever_is_gonna_make_the_side_chain_or/</t>
  </si>
  <si>
    <t>April 04, 2015 at 10:55AM</t>
  </si>
  <si>
    <t>thedemonazteroth</t>
  </si>
  <si>
    <t>Alright so there are instructions everywhere on how to buy bitcoins, but what about the other way around?</t>
  </si>
  <si>
    <t>So there is no shortage of guides on how to buy btc, but what if I want to cashout my btc to something more commonly accepted by vendors (like a paypal account hooked up to a 3$ greendot card) so I can buy groceries and shit like that without having to spend it at a btc accepting vendor. How would I go about this?</t>
  </si>
  <si>
    <t>http://www.reddit.com/r/Bitcoin/comments/31dyoc/alright_so_there_are_instructions_everywhere_on/</t>
  </si>
  <si>
    <t>April 04, 2015 at 11:26AM</t>
  </si>
  <si>
    <t>lucasjkr</t>
  </si>
  <si>
    <t>Gauging interest, want input from South Floridians.</t>
  </si>
  <si>
    <t>Anyone on here in South Florida? Are you homeowners or renters? And do you often have need for a plumber, either for household emergencies, routine maintenance, new building or remodels?I'm working with a plumber in South Florida on a variety of technology issues, and while I am a fan of Bitcoin, I fekt like I should reach out to the community and do a little market research before broaching the Bitcoin subject with him; regardless, it will be brought up once we've Wirked through his other systems and issues, but right now, is there anyone in the area that would have potential interest in a fully licensed, bonded, insured plumber who accepts Bitcoin?Or are bitcoiners down here: * mostly renters? * have a relationship with a current plumber, and hearing if a different plumber accepting Bitcoin would make no difference? * "HODLERs", uninterested in spending your bitcoins, fearing missing out on future appreciation?Any input is appreciate, but I'm especially interested in hearing from South Floridians (Dade, Broward, and Palm Beach counties)Thanks, all!</t>
  </si>
  <si>
    <t>http://www.reddit.com/r/Bitcoin/comments/31e1ha/gauging_interest_want_input_from_south_floridians/</t>
  </si>
  <si>
    <t>April 04, 2015 at 11:22AM</t>
  </si>
  <si>
    <t>Miglekk</t>
  </si>
  <si>
    <t>80s Shooter - Android game that pays you for playing !</t>
  </si>
  <si>
    <t>80s Shooter is an android game where you destroy some space ships, and win money !Every 150 coins in-game you earn 4000 satoshi ! It's very easy to get this.They pay direct to your account ! You just need to put your bitcoin address.Video of the game : http://videochart.net/video/70434.7c229ae5a27e8550535d844fc28fLink : https://play.google.com/store/apps/details?id=com.seventhnight.shooterMy referral code : dwgibaProof of Payment (got this in 8 minutes) : http://i.imgur.com/GydOOQ8.pngSorry for my english guys ! I'm brazillian :p</t>
  </si>
  <si>
    <t>http://www.reddit.com/r/Bitcoin/comments/31e14t/80s_shooter_android_game_that_pays_you_for_playing/</t>
  </si>
  <si>
    <t>April 04, 2015 at 11:48AM</t>
  </si>
  <si>
    <t>TobyTheRobot</t>
  </si>
  <si>
    <t>According to its SEC filings, Overstock immediately converts 100% of its bitcoin payments into fiat through its payment processor. Overstock carries $340k worth of BTC on its balance sheet (as compared to over $180m in fiat).</t>
  </si>
  <si>
    <t>http://edgar.sec.gov/Archives/edgar/data/1130713/000113071315000009/ostk-20141231x10k.htm</t>
  </si>
  <si>
    <t>http://www.reddit.com/r/Bitcoin/comments/31e3h5/according_to_its_sec_filings_overstock/</t>
  </si>
  <si>
    <t>April 04, 2015 at 11:46AM</t>
  </si>
  <si>
    <t>noodlez222</t>
  </si>
  <si>
    <t>Beginner bitcoin programming project</t>
  </si>
  <si>
    <t>I'm taking a beginner course on Javascript, PHP, and MySQL and I'm looking for bitcoin related ideas I could do for my final project.Project Requirements:Two (2) HTML5 and PHP embedded pages (two pages total, not two of each)NOTE: You can add more pages, but 2 is the minimumEach page should include:A link back to the previousContain at least one imageOne page should include a Submit buttonCSS stylingPHP code should include one loop and one arrayPHP should also include one form (be sure to use a POST method, rather than GET)Page should include Ajax and jQuery/JavaScript for form validationThe Submit button should write to a MySQL databaseCSS should be an external .css file that you link to within your page head section</t>
  </si>
  <si>
    <t>http://www.reddit.com/r/Bitcoin/comments/31e3d7/beginner_bitcoin_programming_project/</t>
  </si>
  <si>
    <t>April 04, 2015 at 12:10PM</t>
  </si>
  <si>
    <t>Lauren025</t>
  </si>
  <si>
    <t>BTCRumor - Bitcoin News, Bitcoin Directory, Bitcoin Tools.</t>
  </si>
  <si>
    <t>http://btcrumor.com/</t>
  </si>
  <si>
    <t>http://www.reddit.com/r/Bitcoin/comments/31e5cm/btcrumor_bitcoin_news_bitcoin_directory_bitcoin/</t>
  </si>
  <si>
    <t>April 04, 2015 at 12:06PM</t>
  </si>
  <si>
    <t>dumptrucks</t>
  </si>
  <si>
    <t>Looking for a standalone, lightweight bitcoin wallet...</t>
  </si>
  <si>
    <t>I'm planning on giving my brother some BTC for his birthday on a USB drive. All the wallets I've seen require an installation or are too large because they download the blockchain.Can anyone recommend a small wallet that doesn't require an install? OS is Windows.BTW - his birthday is tomorrow so I don't have time to order a dedicated hardware solution.Cheers!</t>
  </si>
  <si>
    <t>http://www.reddit.com/r/Bitcoin/comments/31e4zy/looking_for_a_standalone_lightweight_bitcoin/</t>
  </si>
  <si>
    <t>April 04, 2015 at 12:24PM</t>
  </si>
  <si>
    <t>anarchystar</t>
  </si>
  <si>
    <t>The truth about the Bitcoin Foundation</t>
  </si>
  <si>
    <t>NOTE TO THE PRESS: The Bitcoin Foundation does not represent Bitcoin in any way. It has historically hired some Bitcoin developers, lobbyists and organized a conference.Dear Members,I was elected on a platform of transparency and decentralization of core development. Since the beginning, the Foundation has been sorely lacking any transparency of its actions. I can no longer in good conscience hide the truth on what I have witnessed in the Bitcoin Foundation since I was elected.First of all, the Bitcoin Foundation is effectively bankrupt. As a result of 2 years of ridiculous spending and poorly thought out decisions, they almost ran out of money in November of last year. In extremis, but way too late, they decided to select a new executive director during that time. That new director decided that the only way to still get funds at that point, was to focus solely on funding core development, in the hope that people would see that as a good cause. But people were smart enough not to trust the Foundation anymore. Despite it’s intentions, they failed to collect the necessary funds to support this idea. With the election in February-March, it became clear that people did not want the Foundation meddling with core development. The truth is that the Foundation’s plan was to hire even more core devs + to start a Bitcoin Standards Body. No organization should have this much control over Bitcoin, and a disaster was avoided.When I joined on my first Board meeting, Jim Harper and myself immediately put forward a vote to have the board meeting recorded. We followed Robert’s rules of orders, and everyone else basically shut us down and failed to follow procedures. There were “more urgent” things to discuss (as you will see later, the urgent pattern was an excuse to just continue on their course and shut us up). It was critical for us to vote on a plan that would save the Foundation. When I mentioned that such a critical vote is all the more reason to make sure the whole meeting gets recorded, I was ignored. The Bitcoin Foundation hates transparency. If they would have been transparent then everyone would know there is no money left. Something I think the members have a right to know, wouldn’t you think? Members have a right to know that the current board failed to tell them the truth, and that their way of running the organization resulted in it going bankrupt. But instead of taking responsibility, they want to find the next executive director, that will come up with another magic plan. Ironically, being transparent from the start might have prevented this whole thing to begin with.Everyone has the right to know the truth:The Foundation has almost no money left, and just fired 90% of its people. Some will stay on as volunteers.Core dev can no longer be funded by it, and Patrick Murck is trying to re-create a new Foundation just for core dev, because the current name is tarnished. Do not fall for this.The current Executive Director (Patrick Murck), will be gone in 2 weeks, and they are trying to find the next person to blame everything on.Jim Harper was threatened for doing a press release which was (barely) critical of the Foundation after he got elected. The Foundation tries to make sure we hide the truth by subtly threatening us on a regular basis.If I get asked to leave the Foundation for telling the truth, so be it. The truth is being told.Moving forward:A special trust fund is being created and I will donate several 100k to pre-pay Gavin’s, Wladimirs and some other core devs wage for the next year (if they choose to accept). The control of this trust fund will be handed over to the core devs, who can decide who can join it. Alternatively, we can give voting power to everyone who puts money in it (pro-rata). I will also organize crowdfunds and help make this fund public. At no point do I want to have any control whatsoever.It is up to the members of the Bitcoin Foundation to decide what they want to do now. The bylaws allow for a special board meeting to be called by 15% of members. I would recommend you to do so and ask for all information to be released so you can learn the truth. Additionally I would recommend for you to replace the whole board if you want this organization to last. Alternatively you can vote to shut it down and get your money back. There might not be enough money left in the Foundation to pay its members back, but I will personally try to help make up the difference, even though I have not been part of it.The lesson for all of us in Bitcoin is to never put any trust in a centralized org again that wanted to represent Bitcoin or the Core Development of Bitcoin.Please provide feedback here on the Bitcoin forum.Note: I totally expect the current Board members to try to place blame on me for whatever reason. They are very bad at taking personal responsibility. I have had several threats, but I'm releasing this anyway.Olivier</t>
  </si>
  <si>
    <t>http://www.reddit.com/r/Bitcoin/comments/31e6jh/the_truth_about_the_bitcoin_foundation/</t>
  </si>
  <si>
    <t>April 04, 2015 at 01:17PM</t>
  </si>
  <si>
    <t>bitcointhailand</t>
  </si>
  <si>
    <t>Please help get my brother's diner on the coinmap</t>
  </si>
  <si>
    <t>Top of the Hill Grille in Casco, Maine is now accepting Bitcoin. The problem is that both my brother and I have tried to list the business on coinmap (with adding "payment:bitcoin" = "yes" tag to the openstreetmap listing). But that was days ago and still does not appear on the coinmap.Anyone know why this is not appearing on Coinmap.org https://www.openstreetmap.org/edit#map=18/43.94196/-70.54477</t>
  </si>
  <si>
    <t>http://www.reddit.com/r/Bitcoin/comments/31eane/please_help_get_my_brothers_diner_on_the_coinmap/</t>
  </si>
  <si>
    <t>April 04, 2015 at 01:08PM</t>
  </si>
  <si>
    <t>SaveOnSend_com</t>
  </si>
  <si>
    <t>how can bitcoin compete with free?</t>
  </si>
  <si>
    <t>USA-to-India: ground zero for online remittances, Ria, WU, others already offer to send money for less than 1% (fee + FX markup), then MoneyGram just dropped prices, consumers can now send money for free using linked bank account or debit card with FX above interbank. Check it for yourself: https://www.moneygram.com/wps/portal/moneygramonline/home/sendmoney?CC=US&amp;LC=en-US</t>
  </si>
  <si>
    <t>http://www.reddit.com/r/Bitcoin/comments/31ea0q/how_can_bitcoin_compete_with_free/</t>
  </si>
  <si>
    <t>April 04, 2015 at 02:04PM</t>
  </si>
  <si>
    <t>rain-is-wet</t>
  </si>
  <si>
    <t>Miners. How much do you sell, how much do you hold?</t>
  </si>
  <si>
    <t>Fess up. Make a new account if need be. Would be great if some big players chimed in.</t>
  </si>
  <si>
    <t>http://www.reddit.com/r/Bitcoin/comments/31edym/miners_how_much_do_you_sell_how_much_do_you_hold/</t>
  </si>
  <si>
    <t>April 04, 2015 at 02:28PM</t>
  </si>
  <si>
    <t>redmage123</t>
  </si>
  <si>
    <t>Bitcoin 101 Merkle tree video. Where's the sequel?</t>
  </si>
  <si>
    <t>Hello all,I recently watched James D'Angelo's Bitcoin 101 Merkle Roots and Merkle Trees video. I highly recommend it. However, there's a bit towards the end where he says to stay tuned for the video that explains why Merkle roots are used in the Bitcoin protocol. I can't find any more discussions of Merkle trees on Youtube. Can someone point me to any followup videos on this subject?Thanks</t>
  </si>
  <si>
    <t>http://www.reddit.com/r/Bitcoin/comments/31efj9/bitcoin_101_merkle_tree_video_wheres_the_sequel/</t>
  </si>
  <si>
    <t>April 04, 2015 at 03:41PM</t>
  </si>
  <si>
    <t>Devam13</t>
  </si>
  <si>
    <t>What are testnet bitcoin faucets?</t>
  </si>
  <si>
    <t>I see many of them sending 0.01 to 0.1 "BTC" free. Are they fake coins or what? Do they have any value?</t>
  </si>
  <si>
    <t>http://www.reddit.com/r/Bitcoin/comments/31ejue/what_are_testnet_bitcoin_faucets/</t>
  </si>
  <si>
    <t>April 04, 2015 at 03:34PM</t>
  </si>
  <si>
    <t>dnivi3</t>
  </si>
  <si>
    <t>Why Satoshi choose 21 million BTC as Bitcoin's cap</t>
  </si>
  <si>
    <t>http://www.reddit.com/r/Buttcoin/comments/31cbv6/which_is_more_trivial_from_a_code_perspective/cq0fykm</t>
  </si>
  <si>
    <t>http://www.reddit.com/r/Bitcoin/comments/31ejh0/why_satoshi_choose_21_million_btc_as_bitcoins_cap/</t>
  </si>
  <si>
    <t>April 04, 2015 at 04:06PM</t>
  </si>
  <si>
    <t>futilerebel</t>
  </si>
  <si>
    <t>The Our America Initiative is suing the Commission on Presidential Debates for violating Antitrust laws! Let's tip them/get them to take bitcoin so we can see some other candidates in the debates!</t>
  </si>
  <si>
    <t>https://www.ouramericainitiative.com/presidential-debate-commission.html</t>
  </si>
  <si>
    <t>http://www.reddit.com/r/Bitcoin/comments/31el71/the_our_america_initiative_is_suing_the/</t>
  </si>
  <si>
    <t>April 04, 2015 at 04:04PM</t>
  </si>
  <si>
    <t>CriticOfGavin</t>
  </si>
  <si>
    <t>Calling for the resignation of Gavin Andresen.</t>
  </si>
  <si>
    <t>It's time this community stopped pretending everything is OK.Gavin Andresen has been associating himself with and accepting money from known scammers via the Scam Foundation. Donations that fund the BTC foundation came from the various scams including Mt. GoxGavin Andresen's development skills are coming into question as well. Remember the fork that nearly killed BTC in 2013? Or introducing the OpenSSL vulnerability.In light of the new revelations from Oliver Janssens, Gavin's integrity is under question.Gavin the bitcoin community thanks you for your early efforts, to which you were richly rewarded with donations from scam companies and a Bitcoin stash.Unfortunately everyone should know their limits. It's time for you to make a graceful exit.</t>
  </si>
  <si>
    <t>http://www.reddit.com/r/Bitcoin/comments/31el4a/calling_for_the_resignation_of_gavin_andresen/</t>
  </si>
  <si>
    <t>April 04, 2015 at 04:01PM</t>
  </si>
  <si>
    <t>apython88</t>
  </si>
  <si>
    <t>Sweeping my large paper wallet with mycelium; password seemed to work and then showed a different address with 0 bits! This is my main cold storage, any help?!</t>
  </si>
  <si>
    <t>I scanned my safe offline paper wallet with three addresses. I did the cold storage- &gt; spend from cold storage (planning to send to trezor). I scanned my private key, it displayed the correct address, and I entered my BIP38 encrypted password, in correctly. It told me incorrect password. I entered then the correct typo-free password and after a minute it showed a public key with 0 bits instead of an incorrect password error. This was a different address when I began decryption.I am scared. What should I do?</t>
  </si>
  <si>
    <t>http://www.reddit.com/r/Bitcoin/comments/31ekyd/sweeping_my_large_paper_wallet_with_mycelium/</t>
  </si>
  <si>
    <t>April 04, 2015 at 04:00PM</t>
  </si>
  <si>
    <t>[Bitcoin Today] Saturday, April 04, 2015</t>
  </si>
  <si>
    <t>http://www.reddit.com/r/Bitcoin/comments/31ekus/bitcoin_today_saturday_april_04_2015/</t>
  </si>
  <si>
    <t>April 04, 2015 at 04:17PM</t>
  </si>
  <si>
    <t>Why Bitcoin matters</t>
  </si>
  <si>
    <t>https://www.youtube.com/watch?v=bCNX3rEIuqU</t>
  </si>
  <si>
    <t>http://www.reddit.com/r/Bitcoin/comments/31eltd/why_bitcoin_matters/</t>
  </si>
  <si>
    <t>April 04, 2015 at 04:16PM</t>
  </si>
  <si>
    <t>bitcoinallstars</t>
  </si>
  <si>
    <t>Bitcoin Wallet - Jumping Into Bitcoin</t>
  </si>
  <si>
    <t>http://www.bitcoinallstars.com/bitcoin-resources/jumping-into-bitcoin/</t>
  </si>
  <si>
    <t>http://www.reddit.com/r/Bitcoin/comments/31elq8/bitcoin_wallet_jumping_into_bitcoin/</t>
  </si>
  <si>
    <t>April 04, 2015 at 04:36PM</t>
  </si>
  <si>
    <t>NathalieStuckyaTokyo</t>
  </si>
  <si>
    <t>The Mysteries of Mt. Gox Continues: Interim Independent Report Shows Attacks Were Mainly an Inside Job</t>
  </si>
  <si>
    <t>https://nathalieandkyoko.wordpress.com/2015/04/04/the-mysteries-of-mt-gox-continues-interim-independent-report-shows-attacks-were-mainly-an-inside-job/</t>
  </si>
  <si>
    <t>http://www.reddit.com/r/Bitcoin/comments/31emr4/the_mysteries_of_mt_gox_continues_interim/</t>
  </si>
  <si>
    <t>April 04, 2015 at 04:47PM</t>
  </si>
  <si>
    <t>Mathiaswut</t>
  </si>
  <si>
    <t>Anyone tried this out already? Primedice Autobet ~ Dyborg</t>
  </si>
  <si>
    <t>https://www.youtube.com/watch?v=ZtxkkrumcwQ</t>
  </si>
  <si>
    <t>http://www.reddit.com/r/Bitcoin/comments/31endv/anyone_tried_this_out_already_primedice_autobet/</t>
  </si>
  <si>
    <t>April 04, 2015 at 05:49PM</t>
  </si>
  <si>
    <t>flydonkey</t>
  </si>
  <si>
    <t>https://bitcoinfoundation.org/forum/index.php?/topic/1284-the-truth-about-the-bitcoin-foundation/</t>
  </si>
  <si>
    <t>http://www.reddit.com/r/Bitcoin/comments/31eqs9/the_truth_about_the_bitcoin_foundation/</t>
  </si>
  <si>
    <t>April 04, 2015 at 06:20PM</t>
  </si>
  <si>
    <t>So, what is this bitcoin thing?</t>
  </si>
  <si>
    <t>http://www.mobilepaymentstoday.com/articles/so-what-is-this-bitcoin-thing/</t>
  </si>
  <si>
    <t>http://www.reddit.com/r/Bitcoin/comments/31esjn/so_what_is_this_bitcoin_thing/</t>
  </si>
  <si>
    <t>April 04, 2015 at 06:26PM</t>
  </si>
  <si>
    <t>Bitcoin Gathers Massive Support From Investors in India</t>
  </si>
  <si>
    <t>http://www.newsbtc.com/2015/04/03/bitcoin-gathers-massive-support-from-investors-in-india/</t>
  </si>
  <si>
    <t>http://www.reddit.com/r/Bitcoin/comments/31esth/bitcoin_gathers_massive_support_from_investors_in/</t>
  </si>
  <si>
    <t>April 04, 2015 at 06:23PM</t>
  </si>
  <si>
    <t>son-of-a-god</t>
  </si>
  <si>
    <t>Beware the mark of the Bitcoin</t>
  </si>
  <si>
    <t>http://spottedmarley.com/thinkabout/mark-of-the-bitcoin.jpg</t>
  </si>
  <si>
    <t>http://www.reddit.com/r/Bitcoin/comments/31esou/beware_the_mark_of_the_bitcoin/</t>
  </si>
  <si>
    <t>Gambit Shuts Down Bitcoin Board Gaming</t>
  </si>
  <si>
    <t>https://www.cryptocoinsnews.com/gambit-shuts-bitcoin-board-gaming/</t>
  </si>
  <si>
    <t>http://www.reddit.com/r/Bitcoin/comments/31eso4/gambit_shuts_down_bitcoin_board_gaming/</t>
  </si>
  <si>
    <t>April 04, 2015 at 06:21PM</t>
  </si>
  <si>
    <t>Singapore firm Quoine sees bitcoin being big in Japan | The Japan Times</t>
  </si>
  <si>
    <t>http://www.japantimes.co.jp/news/2015/04/03/business/corporate-business/singapore-firm-quoine-sees-bitcoin-big-japan/#.VR_JDGZFE9M</t>
  </si>
  <si>
    <t>http://www.reddit.com/r/Bitcoin/comments/31eslx/singapore_firm_quoine_sees_bitcoin_being_big_in/</t>
  </si>
  <si>
    <t>April 04, 2015 at 06:43PM</t>
  </si>
  <si>
    <t>Rebbits</t>
  </si>
  <si>
    <t>Earn Bitcoin for Playing an Android Game</t>
  </si>
  <si>
    <t>Hi /r/bitcoin, I came across this today and have been trying it out.It's similar to the old arcade game Radius, you control a starship and have to shoot aliens. For each alien you shoot, you get points and for every 150 points you earn BTC. You supposedly also get BTC for playing the game each day. Payment is supposed to be automatic, I haven't been paid out, but thought it was worth checking out. It's currently only for Android.How to PlayInstall the game from the Play storeLaunch the gameClick setup up BitPayEnter in your bitcoin wallet and then click save.Optionally, enter in a referral code (here's mine: klhiba ).Go back to the main menu and play the game.Just sharing - it's a neat idea, and hopefully legit.</t>
  </si>
  <si>
    <t>http://www.reddit.com/r/Bitcoin/comments/31etw2/earn_bitcoin_for_playing_an_android_game/</t>
  </si>
  <si>
    <t>April 04, 2015 at 06:59PM</t>
  </si>
  <si>
    <t>$670 000 VC Investment In Licensed Bitcoin Gaming Platform Betkurus, Now Offering Worlds First Instant Bitcoin-To-Fiat Deposits</t>
  </si>
  <si>
    <t>http://business.itbusinessnet.com/article/670-000-VC-Investment-In-Licensed-Bitcoin-Gaming-Platform-Betkurus-Now-Offering-Worlds-First-Instant-Bitcoin-To-Fiat-Deposits-3830749</t>
  </si>
  <si>
    <t>http://www.reddit.com/r/Bitcoin/comments/31eutg/670_000_vc_investment_in_licensed_bitcoin_gaming/</t>
  </si>
  <si>
    <t>April 04, 2015 at 07:51PM</t>
  </si>
  <si>
    <t>BitcoinCollege</t>
  </si>
  <si>
    <t>What if you had a billion $ to invest in Bitcoin?</t>
  </si>
  <si>
    <t>Bitcoin is by for the most controversial technology since decades. If you had a billion USD to invest in Bitcoin, how would you do this? Invest in a startup company, bitcoin education, business network, or just buy Bitcoin?</t>
  </si>
  <si>
    <t>http://www.reddit.com/r/Bitcoin/comments/31eycl/what_if_you_had_a_billion_to_invest_in_bitcoin/</t>
  </si>
  <si>
    <t>April 04, 2015 at 07:43PM</t>
  </si>
  <si>
    <t>dellintelbitcoin</t>
  </si>
  <si>
    <t>How important is github to the future of bitcoin?</t>
  </si>
  <si>
    <t>hi, im not entirely sure how to put this, so please bear with me, and im not entirely sure what role github plays in the development of the bitcoin protocol.regarding the comming bankruptcy of the bitcoin foundation, and the possibility of devs not recieving a stable income in the future, what is the possibility of that affecting access, commits and pulls on github? lets say a dev gets stubborn, prevents people from using the official github repo. What would be the outcome of that?What if github seizes to exist tomorrow, how would this affect bitcoin long/short term?</t>
  </si>
  <si>
    <t>http://www.reddit.com/r/Bitcoin/comments/31exrw/how_important_is_github_to_the_future_of_bitcoin/</t>
  </si>
  <si>
    <t>April 04, 2015 at 08:05PM</t>
  </si>
  <si>
    <t>elux</t>
  </si>
  <si>
    <t>[Tweetstorm] Jeff Garzik: Conspiracy theories about the @BTCFoundation "controlling" #bitcoin core development, this time by a board member (...)</t>
  </si>
  <si>
    <t>https://twitter.com/jgarzik/status/584326303567912962</t>
  </si>
  <si>
    <t>http://www.reddit.com/r/Bitcoin/comments/31ezh6/tweetstorm_jeff_garzik_conspiracy_theories_about/</t>
  </si>
  <si>
    <t>April 04, 2015 at 08:25PM</t>
  </si>
  <si>
    <t>BitcoinsUK</t>
  </si>
  <si>
    <t>Bitcoin’s Strength is in its Predictability and the Blockchain – Increase the Blocksize Limit and Both will be Weaker</t>
  </si>
  <si>
    <t>https://bitcoins.uk/2015/04/03/bitcoins-strength-is-in-its-predictability-and-the-blockchain-increase-the-blocksize-limit-and-both-will-be-weaker/</t>
  </si>
  <si>
    <t>http://www.reddit.com/r/Bitcoin/comments/31f0zo/bitcoins_strength_is_in_its_predictability_and/</t>
  </si>
  <si>
    <t>April 04, 2015 at 08:40PM</t>
  </si>
  <si>
    <t>DBF-Ghana</t>
  </si>
  <si>
    <t>18m Ghanaians Don_x0092_t Trust Banks</t>
  </si>
  <si>
    <t>http://business.peacefmonline.com/pages/news/201504/237489.php</t>
  </si>
  <si>
    <t>http://www.reddit.com/r/Bitcoin/comments/31f29f/18m_ghanaians_dont_trust_banks/</t>
  </si>
  <si>
    <t>April 04, 2015 at 08:30PM</t>
  </si>
  <si>
    <t>workfire</t>
  </si>
  <si>
    <t>Anti-government vlogger with more than 540k subscribers starts accepting Bitcoin as donation method</t>
  </si>
  <si>
    <t>The anti-government brazilian vlogger "Canal do Otário" with more than 540k subscribers starts accepting Bitcoin as donation method.He's a famous anti-government guy, but he isn't libertarian. Anyway, he always talk against the government, corruption and monopolies guaranteed by the government. He also have a lot of censored videos.Following you can check a video from this guy (with English subtitles):https://www.youtube.com/watch?v=nuzCsW77nT8In his official website we can find a "Donation" page where he shows that he accept Bitcoin as donation method. If you want, donate some satoshis to his address (check the official site): 1NgSJzJp8qc4JDZqQuDBMvJedN87jaarWcEdit #1If this post became famous on this SubReddit I can contact him and show this post (we can also convince him to talk about Bitcoin on his channel).</t>
  </si>
  <si>
    <t>http://www.reddit.com/r/Bitcoin/comments/31f1cn/antigovernment_vlogger_with_more_than_540k/</t>
  </si>
  <si>
    <t>April 04, 2015 at 09:11PM</t>
  </si>
  <si>
    <t>locuester</t>
  </si>
  <si>
    <t>My father made me a bitcoin pancake.</t>
  </si>
  <si>
    <t>http://imgur.com/y71mwI0</t>
  </si>
  <si>
    <t>http://www.reddit.com/r/Bitcoin/comments/31f4vs/my_father_made_me_a_bitcoin_pancake/</t>
  </si>
  <si>
    <t>April 04, 2015 at 09:05PM</t>
  </si>
  <si>
    <t>meanblackfox</t>
  </si>
  <si>
    <t>Buy licorice with Bitcoin :)</t>
  </si>
  <si>
    <t>Probably no one likes licorice here anyway, but i thought it might be worth spreading the news. Just added the Bitcoin payment option to my little store (meanblackfox.com). Hayay! Kinda excited about. I´ll keep you posted how long it took to get the first Bitcoin order. Haters gonna hate :)</t>
  </si>
  <si>
    <t>http://www.reddit.com/r/Bitcoin/comments/31f4bx/buy_licorice_with_bitcoin/</t>
  </si>
  <si>
    <t>April 04, 2015 at 09:31PM</t>
  </si>
  <si>
    <t>TotalMelancholy</t>
  </si>
  <si>
    <t>I got an email invitation to test Lawnmower: Spare Change into Bitcoin. Is this legit?</t>
  </si>
  <si>
    <t>I don't know what it is, the email looks legit but I'm not clicking anything yet. I searched and I couldn't find other posts saying they got an invite and I don't really know much about what Lawnmower actually is. Has anyone else gotten similar emails?</t>
  </si>
  <si>
    <t>http://www.reddit.com/r/Bitcoin/comments/31f6ql/i_got_an_email_invitation_to_test_lawnmower_spare/</t>
  </si>
  <si>
    <t>April 04, 2015 at 09:27PM</t>
  </si>
  <si>
    <t>groovymash</t>
  </si>
  <si>
    <t>How we can increase the value of bitcoin in 3 easy steps:</t>
  </si>
  <si>
    <t>Each week spend some bitcoinEach week buy more bitcoin than you spentRepeatLong term holder here. I’ve been reluctant to spend bitcoin because I want to save them. With this simple algorithm, I get to help the fledgling bitcoin economy and increase my holdings at the same time. I can’t believe it took me this long to figure it out!Now, I just need to balance how to spend my bitcoin without buying tons of stuff I don’t need and while not breaking my budget. I just bought a Trezor, but it seems that consumables I already buy, like food and fuel would be best. Any suggestions? Are other people already doing this? It’s such a simple idea, that I imagine there are. Let’s spread the word!</t>
  </si>
  <si>
    <t>http://www.reddit.com/r/Bitcoin/comments/31f6b2/how_we_can_increase_the_value_of_bitcoin_in_3/</t>
  </si>
  <si>
    <t>April 04, 2015 at 09:24PM</t>
  </si>
  <si>
    <t>Olivier Janssens: Bitcoin Floundation Out Of Money, Hates Transparency</t>
  </si>
  <si>
    <t>http://qntra.net/2015/04/olivier-janssens-bitcoin-floundation-out-of-money-hates-transparency/</t>
  </si>
  <si>
    <t>http://www.reddit.com/r/Bitcoin/comments/31f621/olivier_janssens_bitcoin_floundation_out_of_money/</t>
  </si>
  <si>
    <t>April 04, 2015 at 09:44PM</t>
  </si>
  <si>
    <t>Any open-source plataform for passing the hat using Bitcoin?</t>
  </si>
  <si>
    <t>I would like to know if there's a open-source plataform for passing the hat using Bitcoin.I don't mean a crowdfunding plataform, I mean a plataform where people can "ask for help" and obtain any value until the max value initially defined by the person - something like to pass the hat.A plataform like that with exchanges integration (to get the money in US$ or another currencies) would be nice to end-users.For example: Every donation you want make in Brazil, you must use Credit Card, Debit Card, Bank Transfer or "Boleto", that have really high taxes for each operation. Low taxes and no bank dependency (Bitcoin) would attract donators and people asking for donations.</t>
  </si>
  <si>
    <t>http://www.reddit.com/r/Bitcoin/comments/31f817/any_opensource_plataform_for_passing_the_hat/</t>
  </si>
  <si>
    <t>April 04, 2015 at 09:42PM</t>
  </si>
  <si>
    <t>joshywins</t>
  </si>
  <si>
    <t>Local and in-person Bitcoin sellers, what advice do you have to other sellers and how successful are you?</t>
  </si>
  <si>
    <t>I noticed a lot of people in my area are charging a 20% premium for selling Bitcoins in person and for cash. For the in person for cash sellers of Bitcoin, do you have any advice to other sellers or stories of sales. And just how successful has your enterprise been, is it worth getting into?</t>
  </si>
  <si>
    <t>http://www.reddit.com/r/Bitcoin/comments/31f7tl/local_and_inperson_bitcoin_sellers_what_advice_do/</t>
  </si>
  <si>
    <t>April 04, 2015 at 09:36PM</t>
  </si>
  <si>
    <t>yeeha4</t>
  </si>
  <si>
    <t>Sci fi short (Cash or bitcoin?)</t>
  </si>
  <si>
    <t>https://www.youtube.com/watch?v=KpXKD9gq3u0</t>
  </si>
  <si>
    <t>http://www.reddit.com/r/Bitcoin/comments/31f780/sci_fi_short_cash_or_bitcoin/</t>
  </si>
  <si>
    <t>April 04, 2015 at 09:59PM</t>
  </si>
  <si>
    <t>BitcoinVideo</t>
  </si>
  <si>
    <t>Bitcoin and the Blockchain | Rick Falkvinge | TEDxBucharest</t>
  </si>
  <si>
    <t>http://www.youtube.com/attribution_link?a=tG23oFcWdLw&amp;u=%2Fwatch%3Fv%3D43e6eAAeGCs%26feature%3Dshare</t>
  </si>
  <si>
    <t>http://www.reddit.com/r/Bitcoin/comments/31f9hk/bitcoin_and_the_blockchain_rick_falkvinge/</t>
  </si>
  <si>
    <t>April 04, 2015 at 09:55PM</t>
  </si>
  <si>
    <t>allyougottado</t>
  </si>
  <si>
    <t>Best place to get started with multi-sig?</t>
  </si>
  <si>
    <t>I like my current cold storage methods, but I was thinking of venturing into the world of multisig to make them even more secure.Any suggestions on the best place(s) to get started? These are my main questions:Can I download a script that will let me generate multisig offline?When spending from a multisig address, are all wallets compatible (bitcoin core, electrum, multibit, blockchain.info, etc)? How do you spend from multisig?</t>
  </si>
  <si>
    <t>http://www.reddit.com/r/Bitcoin/comments/31f91c/best_place_to_get_started_with_multisig/</t>
  </si>
  <si>
    <t>April 04, 2015 at 09:51PM</t>
  </si>
  <si>
    <t>nugyar</t>
  </si>
  <si>
    <t>There's another bitcoin foundation that hasn't spent a dime of donations and is working on ripping all the turds out of the codebase.</t>
  </si>
  <si>
    <t>http://thebitcoin.foundation</t>
  </si>
  <si>
    <t>http://www.reddit.com/r/Bitcoin/comments/31f8oz/theres_another_bitcoin_foundation_that_hasnt/</t>
  </si>
  <si>
    <t>April 04, 2015 at 10:07PM</t>
  </si>
  <si>
    <t>1776m8</t>
  </si>
  <si>
    <t>What's a good betting site where I can bet btc on soccer matches?</t>
  </si>
  <si>
    <t>http://www.reddit.com/r/Bitcoin/comments/31fabf/whats_a_good_betting_site_where_i_can_bet_btc_on/</t>
  </si>
  <si>
    <t>April 04, 2015 at 10:06PM</t>
  </si>
  <si>
    <t>Panni30</t>
  </si>
  <si>
    <t>Giving away small amount of XCP to one person</t>
  </si>
  <si>
    <t>Its a meta coin so all that is needed is your bitcoin address.First one to post below gets 0.0174 xcp sent to it. It can be viewedj on Blockscan.com</t>
  </si>
  <si>
    <t>http://www.reddit.com/r/Bitcoin/comments/31fa7n/giving_away_small_amount_of_xcp_to_one_person/</t>
  </si>
  <si>
    <t>April 04, 2015 at 10:50PM</t>
  </si>
  <si>
    <t>fmp3m</t>
  </si>
  <si>
    <t>IntBtcDay Thunderclap set to reach 250K social users, but will it happen?</t>
  </si>
  <si>
    <t>http://libertycrier.com/intbtcday-thunderclap-set-to-reach-250k-social-users-but-will-it-happen/</t>
  </si>
  <si>
    <t>http://www.reddit.com/r/Bitcoin/comments/31ferl/intbtcday_thunderclap_set_to_reach_250k_social/</t>
  </si>
  <si>
    <t>April 04, 2015 at 10:48PM</t>
  </si>
  <si>
    <t>questioningbccentral</t>
  </si>
  <si>
    <t>Gavin makes 200,000 a year, can anyone name an improvement he has ACTUALLY added to bitcoin instead of just saying he will later?</t>
  </si>
  <si>
    <t>The only things I can think of him actually doing is forking the blockchain then listing a bunch of buzzwords about ground breaking technology he is totally gonna make someday for real guyz but don't anyone ask to see the code or any details.Has he actually implemented ANYTHING in the last 2 years?</t>
  </si>
  <si>
    <t>http://www.reddit.com/r/Bitcoin/comments/31fem9/gavin_makes_200000_a_year_can_anyone_name_an/</t>
  </si>
  <si>
    <t>April 04, 2015 at 10:44PM</t>
  </si>
  <si>
    <t>Floooge</t>
  </si>
  <si>
    <t>Bitcoin Debit MasterCard™</t>
  </si>
  <si>
    <t>https://card.bit-x.com</t>
  </si>
  <si>
    <t>http://www.reddit.com/r/Bitcoin/comments/31fe4s/bitcoin_debit_mastercard/</t>
  </si>
  <si>
    <t>April 04, 2015 at 10:40PM</t>
  </si>
  <si>
    <t>Philogus</t>
  </si>
  <si>
    <t>Bitcoin's Killer Wallet: Something Like a Combination of Electrum + GNUCash + Mozilla Thunderbird</t>
  </si>
  <si>
    <t>I go to Subway almost every day for lunch, and I thought to myself "wouldn't it be great to just send my order to them with a Bitcoin prepayment, and then go pick up my order without waiting?" Let's call the new Bitcoin wallet " Super Wallet". Here is how it would work.I leave for lunch at 11:30 AM, and I have to be back at my desk by 12:00 PM.At 11:00 AM, I open Super Wallet, and send an email to Subway #3751 requesting a foot-long veggie patty on whole wheat with spinach, tomato, red onions, and oregano. I want to sandwich to be ready for pickup at 11:40.At 11:05, Subway replies that the cost will be 0.0256 BTC.I send the amount owed, and leave to pick up my order.Super Wallet would store all of Bitcoin transaction data for the year for tax reconciliation purposes, much like GNUCash. Perhaps a second blockchain (sidechain?) could be created to store the metadata associated with a Bitcoin transaction, such my instructions to Subway. This metadeta would be encrypted, so that the only person who could read it would the the owner of the associated private key. Thus, there would be a unalterable record of my order details for me to reference in the future.</t>
  </si>
  <si>
    <t>http://www.reddit.com/r/Bitcoin/comments/31fdrv/bitcoins_killer_wallet_something_like_a/</t>
  </si>
  <si>
    <t>April 04, 2015 at 10:38PM</t>
  </si>
  <si>
    <t>Majormalcontent</t>
  </si>
  <si>
    <t>Why all the moaning about a "poorly performing" bitcoin?</t>
  </si>
  <si>
    <t>So bear with me for a minute: I've been following BTC peripherally for a few years, but had never participated by either mining or buy/selling. In January of this year, a story in Wired caught my attention. The gist was, don't worry about the plummeting price of BTC, it's normal, not the end of the world, etc. The bottom line is that after a bit more research than I'd ever done in the past, I started buying a few BTC over the course of a month or so. My average purchase price to date is about $289CDN, which I know is low by today's market prices, but still not inexpensive in absolute terms. Since I jumped into the water, I've followed the price fairly regularly, but not to get all excited about the profit I might make; in fact my plan is to hold them until BTC wastes away to nothing and the ecosystem collapses or BTC gains mainstream, long term traction by which time I think it's reasonable to expect that the trading price may become remarkably high. Regardless the outcome, more than following the price I am following the news (and not just BTC-related) and trying to grok how events in the financial world might affect what is happening in the BTC space. And for a bit of background, I have about 35 years' experience in IT and work for one of North America's largest insurance companies. Here's where I'm going with this: when BTC was released into the wild in 2009, it was "worth" pennies. The only people who were interested were nerds intrigued by something cool that the rest of the world didn't get, or by people who really understood the underpinnings of this invention and could see that this might truly be a world changer. Today, a little more than 6 years later a BTC trades for around $250. By what possible (sane) measure can this ever be construed as "poor performance"? Ya, ya, I know that the price has declined by 85% in the last year, blah, blah, blah, so ya, maybe for the poor suckers who bought in while it was on it's way to the moon it sucks, but "poor performance"? Really? If there's one way I'd describe the poor performance of BTC, it's that it could skyrocket so high in such short time in the first place. It seems to me that when other people describe the price as stagnated, etc, BTC is exhibiting something that I feel more confident in. And my plan is to continue to buy more over time, at points in time where I feel the price might be a bit of a bargain.tl;dr It's amazing that BTC is worth 5,000X what it was when it started. Stop your whining.</t>
  </si>
  <si>
    <t>http://www.reddit.com/r/Bitcoin/comments/31fdim/why_all_the_moaning_about_a_poorly_performing/</t>
  </si>
  <si>
    <t>April 04, 2015 at 10:36PM</t>
  </si>
  <si>
    <t>JDSlim</t>
  </si>
  <si>
    <t>Can someone pitch Mycelium?</t>
  </si>
  <si>
    <t>I have seen so many wallets and so many people talking about Mycelium. Is it the best? If so, what makes it better than the rest of the wallets like blockchain and coinbase wallets? Thank you for the information.</t>
  </si>
  <si>
    <t>http://www.reddit.com/r/Bitcoin/comments/31fd9p/can_someone_pitch_mycelium/</t>
  </si>
  <si>
    <t>April 04, 2015 at 10:35PM</t>
  </si>
  <si>
    <t>spheng51</t>
  </si>
  <si>
    <t>Money for Core Developers</t>
  </si>
  <si>
    <t>With all the news going around regarding the Foundation, as a Bitcoin supporter and believer, I am left with few options to help support the development of the protocol. The foundation is not accepting new members at this time it seems. How do we reliably donate money to the development of the protocol and the paycheck of the people doing it?</t>
  </si>
  <si>
    <t>http://www.reddit.com/r/Bitcoin/comments/31fd6g/money_for_core_developers/</t>
  </si>
  <si>
    <t>April 04, 2015 at 11:07PM</t>
  </si>
  <si>
    <t>bobthereddituser</t>
  </si>
  <si>
    <t>[Video] Introducing Sno-Caps - The People's Cap-And-Trade (2014 MIT Award Winner): Using public ledgers we can launch a global cap-and-trade today that sidesteps government and gives equal shares to everyone on earth.</t>
  </si>
  <si>
    <t>https://www.youtube.com/watch?v=fCtf9eumuhU</t>
  </si>
  <si>
    <t>http://www.reddit.com/r/Bitcoin/comments/31fgod/video_introducing_snocaps_the_peoples_capandtrade/</t>
  </si>
  <si>
    <t>April 04, 2015 at 11:37PM</t>
  </si>
  <si>
    <t>miratrade1</t>
  </si>
  <si>
    <t>Who is Satoshi</t>
  </si>
  <si>
    <t>From what i have read the creator of bitcoin is Satoshi Nakamoto - a person or a group of people in 2008, and bitcoin was launched (correct me if i am wrong) in January 2009. The domain name bitcoin.org is registered on 18th August 2008. How come the domain name bitcoin.com was registered on 4th of January 2008 by Roger Ver? So he knew about the project before the white paper or what?</t>
  </si>
  <si>
    <t>http://www.reddit.com/r/Bitcoin/comments/31fk40/who_is_satoshi/</t>
  </si>
  <si>
    <t>April 04, 2015 at 11:36PM</t>
  </si>
  <si>
    <t>KillerHurdz</t>
  </si>
  <si>
    <t>The "Inside Man" documentary was taken down (YouTube). Does anyone have a mirror?</t>
  </si>
  <si>
    <t>https://www.youtube.com/watch?v=f6FU-VTMt3Y</t>
  </si>
  <si>
    <t>http://www.reddit.com/r/Bitcoin/comments/31fjwa/the_inside_man_documentary_was_taken_down_youtube/</t>
  </si>
  <si>
    <t>April 04, 2015 at 11:32PM</t>
  </si>
  <si>
    <t>Sherlockcoin</t>
  </si>
  <si>
    <t>Another retard like Rawdogletard. He is afraid the Bitcoin ecosystem it's going to be controlled by banksters.</t>
  </si>
  <si>
    <t>https://www.youtube.com/watch?v=hFtvcB2TjTg</t>
  </si>
  <si>
    <t>http://www.reddit.com/r/Bitcoin/comments/31fjg6/another_retard_like_rawdogletard_he_is_afraid_the/</t>
  </si>
  <si>
    <t>April 04, 2015 at 11:31PM</t>
  </si>
  <si>
    <t>BTC_Learner</t>
  </si>
  <si>
    <t>Help: Want to Make Large Bitcoin Sticker for Display--Any Tips?</t>
  </si>
  <si>
    <t>In the city I live, I noticed a stretch of road right near downtown where tons of cars pass by every morning, where there's a parcel of land that is mostly undeveloped with this pillar-like structure sitting on the corner where I'm thinking it'd be sweet to post a few large Bitcoin stickers/decals. People have already posted other random stuff on it, so why not add some free publicity for our favorite digital currency?!?I want to get a handful of them, say like a couple feet x a couple feet. But when I go online to these different customer sticker/decal sites, their minimum order quantity is like 250 or 500.Any recommendations on how to proceed?? Ultimately, I just want something I can post there that will be durable/withstand the elements, and ideally be cheap to order or create.</t>
  </si>
  <si>
    <t>http://www.reddit.com/r/Bitcoin/comments/31fjaw/help_want_to_make_large_bitcoin_sticker_for/</t>
  </si>
  <si>
    <t>April 04, 2015 at 08:42PM</t>
  </si>
  <si>
    <t>why_bitcoin_is_cool</t>
  </si>
  <si>
    <t>For new years 2014, I ran a successful Bitcoin Wizard Art Contest and called forth over 25 unique, amazing entries by pledging one Bitcoin ($700) and tipping entries throughout the contest. I'd like to do it again--but with a different prompt... say, PR images for Snowden.</t>
  </si>
  <si>
    <t>TLDR: I'm thinking of spending around $1000 on another Bitcoin art contest, like my last one from new years 2014. This one would be centered around generating PR images for Snowden (unless you guys have a better idea for a prompt). If others pledge their own prizes, we can decentralize the prize pool and award multiple first-place prizes. Give me your thoughts!Back at the dawn of 2014, when the price of a Bitcoin was around $700, I offered one bitcoin to the best submission of a new, original "bitcoin wizard" art piece (and 0.1 btc to the runner-up). By running the event as a contest, but also tipping all entries for each iteration (check the comments) throughout the contest, and finally announcing the winner and awarding the prize a week later, I was able to call forth from the Internet over 25 original, public domain art pieces depicting the Bitcoin Wizard.The contest was a success. Was it expensive? For my budget, yeah. But did it work? Did I get results worth the money? Absolutely. Worth every bitpenny. In terms of commissioning artwork, ~$900 for those 25 pieces ($36 per piece) is not a bad price at all, and it benefited not only me, but the entire Bitcoin community. And almost every single participant was happy to participate, even after the winner was announced. I've messaged the top 25 entrants and asked them to come share their experiences here, so hopefully we hear from them in the comments.(By the way, someone brought up the idea of crowdfunding a Bitcoin Wizard Art calendar, which would use the top 12 winners of the contest as pictures for each month. Maybe the 'full moon' days could have little Bitcoin symbols on them! Would you guys fund that?)Since then, I've been on the lookout for another opportunity to put my magic Internet coins into a similar slot, and apply what I learned the first time to do something awesome again.Then today I saw this image from cointelegraph's "Obama Effect" article. I wonder if we could throw a similar contest as the Bitcoin Wizard one, but this time with a bit more direction: create an image that symbolizes this piece of news: Obama outlaws Snowden getting money, but because of Bitcoin he still does. Or perhaps more generally, simply a positive, inspiring image for Snowden, to thank him for all he's done for us.(As a thank-you for the inspiration, I'd be happy to tip 0.2 btc to whoever made that picture. It's pretty awesome. If anyone knows who that is, let me know plz)In 2-4 weeks, I think I'll have a comparable amount of prize money to throw at this--$1000. But I figured, for now, I could throw this idea out there and see what you guys think. The prompt could change, depending on what the community is most excited about.After the contest is concluded, we can decide what exactly to do with the images. This could include crowdfunding to pay for billboards for the winning entries, for example.What do you guys think? How would you guys do it? Would you choose a different prompt? At the moment I have about 0.05 btc in my changetip account--I'd be happy to spend it all tipping you guys for good questions/criticism/feedback in this thread. Just comment below!Don't send me money (I'm not sure I'm gonna do it yet), but feel free to pledge your own prizes for your own judgement of first place. The more individuals who pledge, the better chance an entrant has at winning something, because there will be more opinions of who's "first place". Even if they don't win my prize, they could win yours. Essentially, independent pledges can decentralize the prize winnings. (ooh, decentralize. I know that word gives you a huge boner, /r/bitcoin)If the interest is there, I'd love to do this contest once I save enough money. And if anyone else pledges, I'll probably do it sooner!</t>
  </si>
  <si>
    <t>http://www.reddit.com/r/Bitcoin/comments/31f2dw/for_new_years_2014_i_ran_a_successful_bitcoin/</t>
  </si>
  <si>
    <t>April 04, 2015 at 11:46PM</t>
  </si>
  <si>
    <t>btctroubadour</t>
  </si>
  <si>
    <t>myTREZOR - A guided tour of initialization, use, wipe and recovery</t>
  </si>
  <si>
    <t>https://imgur.com/a/GILb3</t>
  </si>
  <si>
    <t>http://www.reddit.com/r/Bitcoin/comments/31fl10/mytrezor_a_guided_tour_of_initialization_use_wipe/</t>
  </si>
  <si>
    <t>April 04, 2015 at 11:40PM</t>
  </si>
  <si>
    <t>LazyTV_admin</t>
  </si>
  <si>
    <t>How Bitcoin Will End World Poverty - Forbes</t>
  </si>
  <si>
    <t>http://www.lazytv.com/can-bitcoin-end-world-poverty/</t>
  </si>
  <si>
    <t>http://www.reddit.com/r/Bitcoin/comments/31fkem/how_bitcoin_will_end_world_poverty_forbes/</t>
  </si>
  <si>
    <t>aria_white</t>
  </si>
  <si>
    <t>What are you in for?</t>
  </si>
  <si>
    <t>"Bitcoin, the cryptocurrency"OR"Bitcoin, the investment"</t>
  </si>
  <si>
    <t>http://www.reddit.com/r/Bitcoin/comments/31fkdv/what_are_you_in_for/</t>
  </si>
  <si>
    <t>April 05, 2015 at 12:24AM</t>
  </si>
  <si>
    <t>TravisPatron</t>
  </si>
  <si>
    <t>Releasing my bitcoin publication for free.</t>
  </si>
  <si>
    <t>Hey guys,I've decided to release my book on bitcoin entitled The Bitcoin Revolution: An Internet of Money entirely for free to the bitcoin community.This publication is essentially the culmination of some of my work into the bitcoin space, and is an attractive piece for bitcoin enthusiasts, investors, entrepreneurs, writers, and researchers. If you are someone who wishes to gain an understanding not just of bitcoin, but the larger trend towards decentralization and digital money, this book is for you.The book begins by examining the basics of bitcoin, then gets into the political-economics implications of the separation between the state and money. This transformation is one which will cause massive implications on the way we work and live.Learn more inside The Bitcoin Revolution: An Internet of Money.</t>
  </si>
  <si>
    <t>http://www.reddit.com/r/Bitcoin/comments/31fpfc/releasing_my_bitcoin_publication_for_free/</t>
  </si>
  <si>
    <t>April 05, 2015 at 12:47AM</t>
  </si>
  <si>
    <t>I'm suffering from good news withdrawal symptoms</t>
  </si>
  <si>
    <t>It's been like 2 weeks since the Rakuten news, this is too long I've had to go without good news. Im starting to shake from withdrawals. Anything on the horizon? A rumor even?</t>
  </si>
  <si>
    <t>http://www.reddit.com/r/Bitcoin/comments/31fs0l/im_suffering_from_good_news_withdrawal_symptoms/</t>
  </si>
  <si>
    <t>April 05, 2015 at 01:23AM</t>
  </si>
  <si>
    <t>phanpp</t>
  </si>
  <si>
    <t>For enemies under our blankets - Buttcoiners - We know what to do.....</t>
  </si>
  <si>
    <t>http://www.zerohedge.com/news/2015-04-04/how-beat-internet-trolls</t>
  </si>
  <si>
    <t>http://www.reddit.com/r/Bitcoin/comments/31fw6j/for_enemies_under_our_blankets_buttcoiners_we/</t>
  </si>
  <si>
    <t>April 05, 2015 at 01:18AM</t>
  </si>
  <si>
    <t>Bundling Bitcoin wallets on cheap android smartphones</t>
  </si>
  <si>
    <t>Global smartphone adoption is projected to ramp up into the billions in the next few years.Many users of budget smartphones are going to be or already are the unbanked.How do we go about bundling open source secure implementations of multi sig wallets on these devices in the future?Is there a role for companies like Google to act as secure 3rd parties to offer services like coinbase fault for the unbanked?</t>
  </si>
  <si>
    <t>http://www.reddit.com/r/Bitcoin/comments/31fvkl/bundling_bitcoin_wallets_on_cheap_android/</t>
  </si>
  <si>
    <t>April 05, 2015 at 01:15AM</t>
  </si>
  <si>
    <t>forkmeanddie</t>
  </si>
  <si>
    <t>Arrested DEA Agent linked to Bitcoin Foundation Chairman, Peter Vessenes</t>
  </si>
  <si>
    <t>http://presschain.com/arrested-dea-agent-linked-to-bitcoin-foundation-chairman-peter-vessenes/</t>
  </si>
  <si>
    <t>http://www.reddit.com/r/Bitcoin/comments/31fv9n/arrested_dea_agent_linked_to_bitcoin_foundation/</t>
  </si>
  <si>
    <t>April 05, 2015 at 01:12AM</t>
  </si>
  <si>
    <t>babkjl</t>
  </si>
  <si>
    <t>"Good News, Banks Will Be Obsolete In 10 Years." Lots of bitcoin discussion in the comments.</t>
  </si>
  <si>
    <t>http://www.zerohedge.com/news/2015-04-03/and-good-news-banks-will-be-obsolete-within-10-years</t>
  </si>
  <si>
    <t>http://www.reddit.com/r/Bitcoin/comments/31fuw1/good_news_banks_will_be_obsolete_in_10_years_lots/</t>
  </si>
  <si>
    <t>April 05, 2015 at 01:11AM</t>
  </si>
  <si>
    <t>Improving Bitcoin Accessibility With APIs</t>
  </si>
  <si>
    <t>http://bit-post.com/featured/improving-bitcoin-accessibility-with-apis-5205</t>
  </si>
  <si>
    <t>http://www.reddit.com/r/Bitcoin/comments/31furn/improving_bitcoin_accessibility_with_apis/</t>
  </si>
  <si>
    <t>April 05, 2015 at 01:06AM</t>
  </si>
  <si>
    <t>Any good bitcoin betting sites?</t>
  </si>
  <si>
    <t>It's my first time doing sports bets, any tips or advice would be appreciated, also which sites should I stay away from and is anyone here consistently making money with bitcoin sports betting?</t>
  </si>
  <si>
    <t>http://www.reddit.com/r/Bitcoin/comments/31fu8o/any_good_bitcoin_betting_sites/</t>
  </si>
  <si>
    <t>April 05, 2015 at 01:43AM</t>
  </si>
  <si>
    <t>Spark Profit now pays out in Bitcoin for making market predictions</t>
  </si>
  <si>
    <t>https://sparkprofit.com/intro?by=7gl4Rw</t>
  </si>
  <si>
    <t>http://www.reddit.com/r/Bitcoin/comments/31fyki/spark_profit_now_pays_out_in_bitcoin_for_making/</t>
  </si>
  <si>
    <t>April 05, 2015 at 01:41AM</t>
  </si>
  <si>
    <t>Bassique</t>
  </si>
  <si>
    <t>PSA: Bitcoin Lowen Ltd. Watch out for these guys... Stumbled on a press release on MarketWatch then came across this article of ccn</t>
  </si>
  <si>
    <t>https://www.cryptocoinsnews.com/customers-never-complain-service-btclowen-com-pro-bitcoin-scam/</t>
  </si>
  <si>
    <t>http://www.reddit.com/r/Bitcoin/comments/31fy90/psa_bitcoin_lowen_ltd_watch_out_for_these_guys/</t>
  </si>
  <si>
    <t>denbg</t>
  </si>
  <si>
    <t>Get free chips NOW on new social gaming platform with bitcoin integration and gift cards prizes</t>
  </si>
  <si>
    <t>https://bitgame.co</t>
  </si>
  <si>
    <t>http://www.reddit.com/r/Bitcoin/comments/31fy8t/get_free_chips_now_on_new_social_gaming_platform/</t>
  </si>
  <si>
    <t>20kevin20</t>
  </si>
  <si>
    <t>Dyborg.ml ~ Best AutoBet tool!</t>
  </si>
  <si>
    <t>We've just released our new domain! http://Dyborg.ml Dyborg.tk was compromised so we had to make another one.Youtube vid: https://www.youtube.com/watch?v=ZtxkkrumcwQ</t>
  </si>
  <si>
    <t>http://www.reddit.com/r/Bitcoin/comments/31fy86/dyborgml_best_autobet_tool/</t>
  </si>
  <si>
    <t>April 05, 2015 at 01:40AM</t>
  </si>
  <si>
    <t>fsadfasdads</t>
  </si>
  <si>
    <t>Let's fuck moderator's mother together!</t>
  </si>
  <si>
    <t>http://www.reddit.com/r/Bitcoin/comments/31fy5v/lets_fuck_moderators_mother_together/</t>
  </si>
  <si>
    <t>My family has always done an Easter egg hunt with cash in the eggs. Not this year! (All wallets redeemed already, don't bother)</t>
  </si>
  <si>
    <t>http://imgur.com/qvqjxNH</t>
  </si>
  <si>
    <t>http://www.reddit.com/r/Bitcoin/comments/31fy4y/my_family_has_always_done_an_easter_egg_hunt_with/</t>
  </si>
  <si>
    <t>April 05, 2015 at 01:36AM</t>
  </si>
  <si>
    <t>subz4daze</t>
  </si>
  <si>
    <t>Has anyone used the bitcoin Atm in Fells Point, MD or Sterling, VA?</t>
  </si>
  <si>
    <t>I live in a small town in MD and both of these Bitcoin ATMs are 2 hours away from me and I am honestly just thinking about driving to one of them to deposit bitcoins which I'll probably only do once a month at the most. If anyone has used them is one of these ATMs better than the other and what type of fees will I have to pay to use them? Anything else I should know before I decide to drive 2 hours to use one of them? I figure the trip will cost me about $20 in gas and 4-5 hours of my time so if the fees are low it seems like a pretty good option to get bitcoins instantly based on the options I saw on localbitcoin. Also, if you could suggest a different service in the US that is fast and the fee/exchange rate isn't outrageous that would be great as well.</t>
  </si>
  <si>
    <t>http://www.reddit.com/r/Bitcoin/comments/31fxox/has_anyone_used_the_bitcoin_atm_in_fells_point_md/</t>
  </si>
  <si>
    <t>April 05, 2015 at 01:58AM</t>
  </si>
  <si>
    <t>Jackten</t>
  </si>
  <si>
    <t>No Bitcoin Option for Reserving New York Hotels via Expedia??</t>
  </si>
  <si>
    <t>I was just trying to book a hotel via Expedia who I always use because they accept bitcoin, but there was no bitcoin option when looking for hotels in New York. Can anyone else confirm?</t>
  </si>
  <si>
    <t>http://www.reddit.com/r/Bitcoin/comments/31g09g/no_bitcoin_option_for_reserving_new_york_hotels/</t>
  </si>
  <si>
    <t>April 05, 2015 at 01:56AM</t>
  </si>
  <si>
    <t>jimshdy9</t>
  </si>
  <si>
    <t>Marijuana dispensaries that accept Bitcoin?</t>
  </si>
  <si>
    <t>I hope somebody can help me out. I'm flying to Denver, CO this week to visit family and partake in the state's favorite new legal pastime. I was wondering if there are any dispensaries in the area that accept Bitcoin as payment? Anybody know of any or where I can find this information? I have no reason for this other than I think it would be cool. Any tips would be appreciated! Thanks!</t>
  </si>
  <si>
    <t>http://www.reddit.com/r/Bitcoin/comments/31g01l/marijuana_dispensaries_that_accept_bitcoin/</t>
  </si>
  <si>
    <t>April 05, 2015 at 01:51AM</t>
  </si>
  <si>
    <t>0x8000</t>
  </si>
  <si>
    <t>nLockTime</t>
  </si>
  <si>
    <t>is nLockTime currently working? It is possible to have transaction mined before nLockTime expires?</t>
  </si>
  <si>
    <t>http://www.reddit.com/r/Bitcoin/comments/31fzh5/nlocktime/</t>
  </si>
  <si>
    <t>Rektifying</t>
  </si>
  <si>
    <t>bitcoin nooby seeks knowledge and wisdom</t>
  </si>
  <si>
    <t>Hello, I recently started looking into bitcoin. I must stay it is very intriguing. The more information I absorb about bitcoin the more interested I become. I am just simply looking for more information to help me further understand bitcoin. Any input would be great. I would also love to be pointed to great sources of information about bitcoin that would be good for a beginner to know about. I have a few more direct questions.1) Wallet Choice. Currently I have only set up Hive for IOS. I did read some reviews and chose this for ease of use and such. Hive seems great for beginners like myself. Any other recommendations? I really like the mobile aspect.2) How can I test my bitcoin address? Not that I have a bunch of money to throw at bitcoin right now, but I would like to verify my address indeed works before I go out to possibly purchase some bitcoin.3) How can I setup a more local bitcoin "account". I wouldn't mind having a dedicated flash drive to store my bitcoin on. Could I link said drive to the "account" my Hive app accesses? I'm assuming not with the whole pass phrase thing.Thank you for your time</t>
  </si>
  <si>
    <t>http://www.reddit.com/r/Bitcoin/comments/31fzew/bitcoin_nooby_seeks_knowledge_and_wisdom/</t>
  </si>
  <si>
    <t>April 05, 2015 at 02:13AM</t>
  </si>
  <si>
    <t>OrphanedGland</t>
  </si>
  <si>
    <t>Erik Voorhees on Keiser Report E740</t>
  </si>
  <si>
    <t>https://www.youtube.com/watch?v=hVmD4lbYnDM</t>
  </si>
  <si>
    <t>http://www.reddit.com/r/Bitcoin/comments/31g228/erik_voorhees_on_keiser_report_e740/</t>
  </si>
  <si>
    <t>April 05, 2015 at 02:29AM</t>
  </si>
  <si>
    <t>coinerguy</t>
  </si>
  <si>
    <t>raly !</t>
  </si>
  <si>
    <t>i raly al les go 1k</t>
  </si>
  <si>
    <t>http://www.reddit.com/r/Bitcoin/comments/31g3rq/raly/</t>
  </si>
  <si>
    <t>April 05, 2015 at 02:27AM</t>
  </si>
  <si>
    <t>kkoolook</t>
  </si>
  <si>
    <t>Does the price of bitcoin affect consumer behavior?</t>
  </si>
  <si>
    <t>https://www.zapchain.com/a/VXXvCX4KEW</t>
  </si>
  <si>
    <t>http://www.reddit.com/r/Bitcoin/comments/31g3ks/does_the_price_of_bitcoin_affect_consumer_behavior/</t>
  </si>
  <si>
    <t>April 05, 2015 at 02:47AM</t>
  </si>
  <si>
    <t>alistairmilne</t>
  </si>
  <si>
    <t>UK launch of digital bank Fidor hamstrung by payments providers</t>
  </si>
  <si>
    <t>http://www.telegraph.co.uk/finance/newsbysector/banksandfinance/11513405/UK-launch-of-digital-bank-Fidor-hamstrung-by-payments-providers.html</t>
  </si>
  <si>
    <t>http://www.reddit.com/r/Bitcoin/comments/31g5xn/uk_launch_of_digital_bank_fidor_hamstrung_by/</t>
  </si>
  <si>
    <t>April 05, 2015 at 02:35AM</t>
  </si>
  <si>
    <t>ajbraus</t>
  </si>
  <si>
    <t>Why Bitcoin Will Never Be an Alternative Monetary System - And a Radical Pitch for What Will. Don’t Judge Until You Read.</t>
  </si>
  <si>
    <t>https://medium.com/@ajbraus/5-reasons-bitcoin-will-never-be-an-alternative-monetary-system-432d689b8e5c</t>
  </si>
  <si>
    <t>http://www.reddit.com/r/Bitcoin/comments/31g4jm/why_bitcoin_will_never_be_an_alternative_monetary/</t>
  </si>
  <si>
    <t>April 05, 2015 at 02:33AM</t>
  </si>
  <si>
    <t>HostFat</t>
  </si>
  <si>
    <t>100 satoshi reward per chicken kill on their CS:GO servers - Leetcoin</t>
  </si>
  <si>
    <t>https://twitter.com/Leetcoin/status/584317456686026752</t>
  </si>
  <si>
    <t>http://www.reddit.com/r/Bitcoin/comments/31g4b0/100_satoshi_reward_per_chicken_kill_on_their_csgo/</t>
  </si>
  <si>
    <t>ddmnyc</t>
  </si>
  <si>
    <t>Went looking for the newest bitcoin ATM in Manhattan...</t>
  </si>
  <si>
    <t>Not even a month ago, I heard that a bar on the Lower East Side called Old Man Hustle had installed a bitcoin ATM. On their homepage, they proudly announced:"The Hustle Now Has a Bitcoin ATM!!!"http://oldmanhustle.com/hustle-now-bitcoin-atm/"Not only do we accept Bitcoins but now we are psyched to have our very own Bitcoin ATM!"So, on March 31, I invited a friend out for a drink to show him the magic of this new global currency I'd been talking about.We showed up at the bar at around 7pm on a rainy evening, and the place was completely empty. We sat down at the bar and struck up a conversation with the bartender. I told him I wanted to buy a couple of drinks with bitcoin, and try out their ATM. I had intended to show my friend how to purchase his first bits.The bartender, a very nice guy named Jared, told me that, in fact, the ATM had already been removed by the owner, apparently because it wasn't generating any income for them. It hadn't even been a month.So, not to be deterred, I said, well, can I at least pay for these drinks with bitcoin? He hesitated for a minute, and then said, sure, let me figure out how. He admitted he had never seen a customer pay in bitcoin, and didn't know how to accept it. He spent the next 15 minutes looking through the iPhone that the bar used for Square for an app to take my payment, and started texting the owners for help. After no one got back to him, he apologized and said that he couldn't take my payment and that I should just pay with cash.I thanked him for at least making an effort, and I told him if he gave me his email address, I would at least like to give him a tip with bitcoin. And that is how the bartender of a so-called bitcoin-friendly establishment received his first bits.</t>
  </si>
  <si>
    <t>http://www.reddit.com/r/Bitcoin/comments/31g48b/went_looking_for_the_newest_bitcoin_atm_in/</t>
  </si>
  <si>
    <t>April 05, 2015 at 03:17AM</t>
  </si>
  <si>
    <t>MrBitco1n</t>
  </si>
  <si>
    <t>It takes a Belgian to explain what happened to the dutch Bitcoin Embassy. :D Best article so far.</t>
  </si>
  <si>
    <t>http://digitalmoneytimes.com/crypto-news/will-we-see-two-bitcoin-embassies-in-amsterdam-soon/</t>
  </si>
  <si>
    <t>http://www.reddit.com/r/Bitcoin/comments/31g9gv/it_takes_a_belgian_to_explain_what_happened_to/</t>
  </si>
  <si>
    <t>April 05, 2015 at 03:07AM</t>
  </si>
  <si>
    <t>jstolfi</t>
  </si>
  <si>
    <t>Rounding error in the Wiki</t>
  </si>
  <si>
    <t>There seems to be a rounding error in the Bitcoin Wiki table for the number of coins that will ever exist:20999839.77420000 + 80.10660000 = 20999919.88080001That is probably the result of computing the number in BTC rather than in satoshis, using double precision floating-point numbers. The integer 2099983977420000 can be stored in IEEE double FP format without rounding, but the fractional number 20999839.77420000 will be approximated.That is ironic, since I believe that Satoshi chose 21 million BTC (~251 satoshis) as the max issuance, precisely in order to avoid rounding errors when handling satoshi amounts in Excel and similar tools (that use double FP format for all numbers).</t>
  </si>
  <si>
    <t>http://www.reddit.com/r/Bitcoin/comments/31g89l/rounding_error_in_the_wiki/</t>
  </si>
  <si>
    <t>April 05, 2015 at 03:21AM</t>
  </si>
  <si>
    <t>BitttBurger</t>
  </si>
  <si>
    <t>Visited the Bitcoin ATM at The D Hotel in Las Vegas just now and…</t>
  </si>
  <si>
    <t>http://youtu.be/9nEYBrMfE5c</t>
  </si>
  <si>
    <t>http://www.reddit.com/r/Bitcoin/comments/31g9zi/visited_the_bitcoin_atm_at_the_d_hotel_in_las/</t>
  </si>
  <si>
    <t>April 05, 2015 at 03:35AM</t>
  </si>
  <si>
    <t>How Bitcoin Can Help Millions of Women Around the World</t>
  </si>
  <si>
    <t>https://bitcoinmagazine.com/19870/bitcoin-can-help-millions-women-around-world/</t>
  </si>
  <si>
    <t>http://www.reddit.com/r/Bitcoin/comments/31gblt/how_bitcoin_can_help_millions_of_women_around_the/</t>
  </si>
  <si>
    <t>April 05, 2015 at 04:03AM</t>
  </si>
  <si>
    <t>scotty321</t>
  </si>
  <si>
    <t>The speed of bitcoin vs. banks</t>
  </si>
  <si>
    <t>Sending payments with Bitcoin is amazing because it's nearly instantaneous, but WHY aren't banks &amp; Paypal instantaneous? Why does PayPal take 3-4 days to deposit funds into my checking account? Why does Western Union take 3-4 days to send money? Why are these other institutions so slow? Couldn't they somehow increase their speeds if they really wanted to?</t>
  </si>
  <si>
    <t>http://www.reddit.com/r/Bitcoin/comments/31gevv/the_speed_of_bitcoin_vs_banks/</t>
  </si>
  <si>
    <t>April 05, 2015 at 04:01AM</t>
  </si>
  <si>
    <t>lloydsmart</t>
  </si>
  <si>
    <t>Actually a decent mainstream ELI5 to Bitcoin that doesn't mention drugs!</t>
  </si>
  <si>
    <t>http://www.bbc.co.uk/newsround/25622442</t>
  </si>
  <si>
    <t>http://www.reddit.com/r/Bitcoin/comments/31geml/actually_a_decent_mainstream_eli5_to_bitcoin_that/</t>
  </si>
  <si>
    <t>April 05, 2015 at 03:58AM</t>
  </si>
  <si>
    <t>sn811</t>
  </si>
  <si>
    <t>intheoreum</t>
  </si>
  <si>
    <t>http://intheoreum.org</t>
  </si>
  <si>
    <t>http://www.reddit.com/r/Bitcoin/comments/31ge87/intheoreum/</t>
  </si>
  <si>
    <t>April 05, 2015 at 03:56AM</t>
  </si>
  <si>
    <t>elfof4sky</t>
  </si>
  <si>
    <t>Has that guy who sent a donation to Snowden yesterday been captured yet?</t>
  </si>
  <si>
    <t>http://www.reddit.com/r/Bitcoin/comments/31gdym/has_that_guy_who_sent_a_donation_to_snowden/</t>
  </si>
  <si>
    <t>April 05, 2015 at 03:52AM</t>
  </si>
  <si>
    <t>netarangi</t>
  </si>
  <si>
    <t>Where to buy bitcoin in NZ?</t>
  </si>
  <si>
    <t>Any other options rather than localbitcoin?</t>
  </si>
  <si>
    <t>http://www.reddit.com/r/Bitcoin/comments/31gdgc/where_to_buy_bitcoin_in_nz/</t>
  </si>
  <si>
    <t>April 05, 2015 at 04:20AM</t>
  </si>
  <si>
    <t>https://youtu.be/hHg5uEwIFWc</t>
  </si>
  <si>
    <t>http://www.reddit.com/r/Bitcoin/comments/31ggsj/bitcoin_the_future_of_the_virtual_currency/</t>
  </si>
  <si>
    <t>April 05, 2015 at 04:31AM</t>
  </si>
  <si>
    <t>What are the names of various remittance sites and do they offer commission?</t>
  </si>
  <si>
    <t>Many people I know are from countries to which remittances are sent and I would love to introduce those sites and Bitcoin to those people.</t>
  </si>
  <si>
    <t>http://www.reddit.com/r/Bitcoin/comments/31gi2p/what_are_the_names_of_various_remittance_sites/</t>
  </si>
  <si>
    <t>April 05, 2015 at 04:45AM</t>
  </si>
  <si>
    <t>pietrod21</t>
  </si>
  <si>
    <t>Question:</t>
  </si>
  <si>
    <t>On the Internet there is a lot of illegal film streaming website, always shitty: wht still no bitcoin-pay-per-stream streaming website around?I will happily pay 1$ to have a film in streaming, and here in Italy isn't possible legally online with a lot of films...§Please tell me one of these site is already available.</t>
  </si>
  <si>
    <t>http://www.reddit.com/r/Bitcoin/comments/31gjot/question/</t>
  </si>
  <si>
    <t>April 05, 2015 at 05:05AM</t>
  </si>
  <si>
    <t>Whiteboyfntastic1</t>
  </si>
  <si>
    <t>Question about android full device encryption, wallets, and rooted devices</t>
  </si>
  <si>
    <t>So two things I am realizing:1) shouldn't have wallets with sizable amounts of bitcoin on a rooted device because process isolation can't be guaranteed on a rooted device.2) full device encryption should be used on any device with a wallet and a sizable amount of bitcoin in those wallets, mostly because some popular wallet software stores pin to protect the wallet in plaintext on disk.My questions:1) will full device encryption even help on a rooted device? I'm assuming no, because root access apps can access the whole filesystem, which is by default unlocked when in use.2) shouldn't all wallets be strongly encrypting private keys on disk?</t>
  </si>
  <si>
    <t>http://www.reddit.com/r/Bitcoin/comments/31gm3s/question_about_android_full_device_encryption/</t>
  </si>
  <si>
    <t>April 05, 2015 at 04:56AM</t>
  </si>
  <si>
    <t>Play with friends and win Amazon gift cards. Get FREE Chips on this innovative social gaming platform with bitcoin integration.</t>
  </si>
  <si>
    <t>http://www.reddit.com/r/Bitcoin/comments/31gl0l/play_with_friends_and_win_amazon_gift_cards_get/</t>
  </si>
  <si>
    <t>April 05, 2015 at 05:18AM</t>
  </si>
  <si>
    <t>Vbdsurf03</t>
  </si>
  <si>
    <t>Hand drawn QR code scannable? Curious artist</t>
  </si>
  <si>
    <t>http://imgur.com/4lzLKfC</t>
  </si>
  <si>
    <t>http://www.reddit.com/r/Bitcoin/comments/31gnfl/hand_drawn_qr_code_scannable_curious_artist/</t>
  </si>
  <si>
    <t>April 05, 2015 at 05:17AM</t>
  </si>
  <si>
    <t>Bioman312</t>
  </si>
  <si>
    <t>Hey, everyone. I know Dogecoin doesn't have much of a good reputation around here, but I've set up a post there to call the community to action to do what they can for the Bitcoin devs.</t>
  </si>
  <si>
    <t>https://www.reddit.com/r/dogecoin/comments/31gmub/dogecoin_4_bitcoin_the_bitcoin_devs_need_our_help/</t>
  </si>
  <si>
    <t>http://www.reddit.com/r/Bitcoin/comments/31gna9/hey_everyone_i_know_dogecoin_doesnt_have_much_of/</t>
  </si>
  <si>
    <t>April 05, 2015 at 05:35AM</t>
  </si>
  <si>
    <t>gonzobon</t>
  </si>
  <si>
    <t>"Bitcoin is too volatile"</t>
  </si>
  <si>
    <t>https://i.imgur.com/oglrpqW.jpg</t>
  </si>
  <si>
    <t>http://www.reddit.com/r/Bitcoin/comments/31gpg0/bitcoin_is_too_volatile/</t>
  </si>
  <si>
    <t>April 05, 2015 at 05:32AM</t>
  </si>
  <si>
    <t>If A Caller Says, 'I Am With The IRS,' He's Not</t>
  </si>
  <si>
    <t>http://www.npr.org/blogs/thetwo-way/2015/04/03/397092679/if-a-caller-says-i-am-with-the-irs-hes-not</t>
  </si>
  <si>
    <t>http://www.reddit.com/r/Bitcoin/comments/31gp20/if_a_caller_says_i_am_with_the_irs_hes_not/</t>
  </si>
  <si>
    <t>April 05, 2015 at 05:28AM</t>
  </si>
  <si>
    <t>monkeyseemonkeydoodo</t>
  </si>
  <si>
    <t>Mycelium 2.0 = complete anonymity?</t>
  </si>
  <si>
    <t>Please ELI5 - does mycelium's new feature of creating new addresses for each transaction make it impossible for one to trace the flow of bitcoins stored in such a wallet? Isn't this essentially what coin tumblers and darkwallet are trying to achieve?</t>
  </si>
  <si>
    <t>http://www.reddit.com/r/Bitcoin/comments/31goj6/mycelium_20_complete_anonymity/</t>
  </si>
  <si>
    <t>April 05, 2015 at 05:49AM</t>
  </si>
  <si>
    <t>What will become of Bitcoin when cash is banned?</t>
  </si>
  <si>
    <t>http://www.lazytv.com/the-death-of-cash-rise-of-the-middleman-and-bitcoin-in-the-balance/</t>
  </si>
  <si>
    <t>http://www.reddit.com/r/Bitcoin/comments/31gqxb/what_will_become_of_bitcoin_when_cash_is_banned/</t>
  </si>
  <si>
    <t>April 05, 2015 at 05:48AM</t>
  </si>
  <si>
    <t>SmokeMethInhalesatan</t>
  </si>
  <si>
    <t>80's shooter game (Earn Bitcoin's by playing a game)</t>
  </si>
  <si>
    <t>Please use my referral code VVGIBA Download the app. set your bitcoin address and kill some space ships every 150 coins you make in the game earns you bitcoins</t>
  </si>
  <si>
    <t>http://www.reddit.com/r/Bitcoin/comments/31gqro/80s_shooter_game_earn_bitcoins_by_playing_a_game/</t>
  </si>
  <si>
    <t>April 05, 2015 at 06:29AM</t>
  </si>
  <si>
    <t>EzLifeGG</t>
  </si>
  <si>
    <t>Beware of altcoiners showing themselves as Bitcoin supporters with "concerns". Viacoin dev attacking Bitcoin devs, receives a great answer by /u/nullc (G Maxwell).</t>
  </si>
  <si>
    <t>https://www.reddit.com/r/Bitcoin/comments/31ezh6/tweetstorm_jeff_garzik_conspiracy_theories_about/cq1cd2c</t>
  </si>
  <si>
    <t>http://www.reddit.com/r/Bitcoin/comments/31gv9u/beware_of_altcoiners_showing_themselves_as/</t>
  </si>
  <si>
    <t>April 05, 2015 at 06:28AM</t>
  </si>
  <si>
    <t>chaser__</t>
  </si>
  <si>
    <t>Come and take it</t>
  </si>
  <si>
    <t>https://i.imgur.com/TktYH9q.png</t>
  </si>
  <si>
    <t>http://www.reddit.com/r/Bitcoin/comments/31gv5i/come_and_take_it/</t>
  </si>
  <si>
    <t>April 05, 2015 at 06:06AM</t>
  </si>
  <si>
    <t>Do remittance companies that are "powered" by Bitcoin really help BTC adoption?</t>
  </si>
  <si>
    <t>It seems clear that as they are currently designed, such companies cause a lot of conversion to BTC from fiat but also back to fiat again. If I were sending money to my mom in Mexico, the best thing would be if she could spend BTC locally. Then my cost to send it would be far less than 1% and the time it took would be much less than a day. Remittance companies are a step but they seem like a third party that could be eliminated.</t>
  </si>
  <si>
    <t>http://www.reddit.com/r/Bitcoin/comments/31gsqn/do_remittance_companies_that_are_powered_by/</t>
  </si>
  <si>
    <t>April 05, 2015 at 06:33AM</t>
  </si>
  <si>
    <t>Are Bitcoin Foundation's problems going to be misreported in the press as problems with Bitcoin itself?</t>
  </si>
  <si>
    <t>My money is on "yes" here.</t>
  </si>
  <si>
    <t>http://www.reddit.com/r/Bitcoin/comments/31gvqf/are_bitcoin_foundations_problems_going_to_be/</t>
  </si>
  <si>
    <t>April 05, 2015 at 06:30AM</t>
  </si>
  <si>
    <t>justinx1</t>
  </si>
  <si>
    <t>Bitcoin Foundation's Corporate Counsel (Greg Egan) just resigned.</t>
  </si>
  <si>
    <t>https://twitter.com/olivierjanss/status/584496773592383488</t>
  </si>
  <si>
    <t>http://www.reddit.com/r/Bitcoin/comments/31gvco/bitcoin_foundations_corporate_counsel_greg_egan/</t>
  </si>
  <si>
    <t>April 05, 2015 at 06:59AM</t>
  </si>
  <si>
    <t>The Bitcoin Foundation is not Bitcoin</t>
  </si>
  <si>
    <t>Development of Bitcoin can proceed without it and indeed most of its development did occur without the Foundation. There are many who want to see Bitcoin succeed and some have deep pockets indeed.</t>
  </si>
  <si>
    <t>http://www.reddit.com/r/Bitcoin/comments/31gyfs/the_bitcoin_foundation_is_not_bitcoin/</t>
  </si>
  <si>
    <t>April 05, 2015 at 06:50AM</t>
  </si>
  <si>
    <t>blackbird17k</t>
  </si>
  <si>
    <t>Op-ed: Prosecution of corrupt Silk Road feds won’t help Ross Ulbricht</t>
  </si>
  <si>
    <t>http://arstechnica.com/tech-policy/2015/04/op-ed-prosecution-of-corrupt-silk-road-feds-wont-help-ross-ulbricht/</t>
  </si>
  <si>
    <t>http://www.reddit.com/r/Bitcoin/comments/31gxhh/oped_prosecution_of_corrupt_silk_road_feds_wont/</t>
  </si>
  <si>
    <t>April 05, 2015 at 06:49AM</t>
  </si>
  <si>
    <t>Tipping 'heat map' for videos</t>
  </si>
  <si>
    <t>Its becoming more popular to display a QR code watermark on videos to receive donations. I just had a fun idea and I thought I'd share it to see if someone wants to try it out on their youtube channel.Instead of displaying 1 qr code on your videos, why not have the qr code constantly rotate, every 3 seconds or so. This would let you generate a 'heat-map' of when in the video people donate. Very valuable analytics information, and there really isn't any other way I know of to generate this data from a youtube video.I suspect people generally donate towards the end of the video (reciprocity for value received). But it would be an interesting experiment, and a brand new metric for marketing purposes. It would be much the same as listening to a live audience cheer or boo the speaker. This is valuable data that can be gathered by simply rotating through qr codes during the duration of the video.</t>
  </si>
  <si>
    <t>http://www.reddit.com/r/Bitcoin/comments/31gxfl/tipping_heat_map_for_videos/</t>
  </si>
  <si>
    <t>Pizzatran</t>
  </si>
  <si>
    <t>Obama just signed an executive order that lets the government seize suspected hackers’ money and stuff</t>
  </si>
  <si>
    <t>https://rare.us/story/obama-just-signed-an-executive-order-that-lets-the-government-seize-suspected-hackers-money-and-stuff/</t>
  </si>
  <si>
    <t>http://www.reddit.com/r/Bitcoin/comments/31gxej/obama_just_signed_an_executive_order_that_lets/</t>
  </si>
  <si>
    <t>April 05, 2015 at 07:06AM</t>
  </si>
  <si>
    <t>mstevenson10009</t>
  </si>
  <si>
    <t>Wal-Mart's executive in charge of payments thinks the United States' switch to chip-based credit cards is going to be a disappointment.</t>
  </si>
  <si>
    <t>http://money.cnn.com/2015/04/03/technology/walmart-credit-card/index.html</t>
  </si>
  <si>
    <t>http://www.reddit.com/r/Bitcoin/comments/31gz8d/walmarts_executive_in_charge_of_payments_thinks/</t>
  </si>
  <si>
    <t>April 05, 2015 at 07:03AM</t>
  </si>
  <si>
    <t>bernston</t>
  </si>
  <si>
    <t>Cross-post: I've been working on something. Take a look. • /r/p2p</t>
  </si>
  <si>
    <t>http://np.reddit.com/r/p2p/comments/31fwmv/ive_been_working_on_something_take_a_look/</t>
  </si>
  <si>
    <t>http://www.reddit.com/r/Bitcoin/comments/31gyz1/crosspost_ive_been_working_on_something_take_a/</t>
  </si>
  <si>
    <t>April 05, 2015 at 07:29AM</t>
  </si>
  <si>
    <t>/r/AntiTax - Document that Taxation is the most dangerous, morally reprehensible institution since Slavery, and how Bitcoin can end it.</t>
  </si>
  <si>
    <t>http://np.reddit.com/r/AntiTax/</t>
  </si>
  <si>
    <t>http://www.reddit.com/r/Bitcoin/comments/31h1mu/rantitax_document_that_taxation_is_the_most/</t>
  </si>
  <si>
    <t>April 05, 2015 at 07:27AM</t>
  </si>
  <si>
    <t>ZaphodsOtherHead</t>
  </si>
  <si>
    <t>We are a group of Canadian activists trying to stop the passage of an awful new bill (bill C-51) and we accept bitcoin!</t>
  </si>
  <si>
    <t>Hi /r/bitcoin. We are a grass roots organization of Canadian activists trying to stop bill C-51, an oppressive bill which has the potential to do to Canada what the PATRIOT act did to America. We're based out of Vancouver and are organizing a nation-wide protest that is happening on April 18th. We're organizing successfully, but we are also paying out of our own pockets for supplies such as posters and buttons. We're happy to do this, but we can't keep doing what we're doing without some help from donors. We're all volunteers. None of us are charging a fee for our time. We just need help buying and renting supplies. The funds will go to helping us organize and do outreach in Vancouver. If we're lucky enough to raise more funds than we need, the surplus will go to helping groups in other cities to coordinate their own protests.We're posting here because we know that the bitcoin community cares about privacy and civil liberties, and hopefully some of you Canadian (or non-Canadian, for that matter) bitcoin owners care enough to give us some support.Mass surveillance is a threat to Canadian democracy, and we need to stop it. If you would like to donate to help support civil rights in Canada, our bitcoin address can be found here and on our website. Any donation is extremely helpful.We're happy to answer any questions about the protest, how we use our donations, or bill C-51 more generally.If you wish to contact us securely, our PGP key can be found here or here (Tor hidden service).Key fingerprint = DD48 6238 6852 F480 ED81 A519 9D84 DD50 24FD F605TL;DR : We are Vancouver based Canadian activists trying to stop an awful bill that restricts freedom of speech and allows the Canadian government to do more surveillance. We're trying to raise money to pay for supplies, and we accept bitcoin.</t>
  </si>
  <si>
    <t>http://www.reddit.com/r/Bitcoin/comments/31h1i6/we_are_a_group_of_canadian_activists_trying_to/</t>
  </si>
  <si>
    <t>April 05, 2015 at 07:20AM</t>
  </si>
  <si>
    <t>DklX</t>
  </si>
  <si>
    <t>Antminer S5 revenue?</t>
  </si>
  <si>
    <t>Anyone who owns one, can you say how many bit coins you mine on a weekly basis running 24 hours a day. This is singular antminer S5. Sorry for bad english ;p</t>
  </si>
  <si>
    <t>http://www.reddit.com/r/Bitcoin/comments/31h0sz/antminer_s5_revenue/</t>
  </si>
  <si>
    <t>April 05, 2015 at 07:54AM</t>
  </si>
  <si>
    <t>webdisplay</t>
  </si>
  <si>
    <t>Posted in 2010: Why, Exactly, Are Big Banks Bad?</t>
  </si>
  <si>
    <t>http://economix.blogs.nytimes.com/2010/03/04/why-exactly-are-big-banks-bad/?_r=0</t>
  </si>
  <si>
    <t>http://www.reddit.com/r/Bitcoin/comments/31h4a1/posted_in_2010_why_exactly_are_big_banks_bad/</t>
  </si>
  <si>
    <t>April 05, 2015 at 08:50AM</t>
  </si>
  <si>
    <t>So... Eris Industries Is Trying to Fire Bitcoin? That's dumb</t>
  </si>
  <si>
    <t>https://twitter.com/prestonjbyrne/status/584328689049083904</t>
  </si>
  <si>
    <t>http://www.reddit.com/r/Bitcoin/comments/31ha53/so_eris_industries_is_trying_to_fire_bitcoin/</t>
  </si>
  <si>
    <t>April 05, 2015 at 09:06AM</t>
  </si>
  <si>
    <t>Weed Tokens - it will blow your mind..</t>
  </si>
  <si>
    <t>http://igg.me/p/weed-tokens-it-will-blow-your-mind/x/9520546</t>
  </si>
  <si>
    <t>http://www.reddit.com/r/Bitcoin/comments/31hbnk/weed_tokens_it_will_blow_your_mind/</t>
  </si>
  <si>
    <t>April 05, 2015 at 08:54AM</t>
  </si>
  <si>
    <t>ezbr</t>
  </si>
  <si>
    <t>How the /r/buttcoin cult spends Easter. Why aren't they banned already?</t>
  </si>
  <si>
    <t>http://i.imgur.com/B5vCspI.jpg</t>
  </si>
  <si>
    <t>http://www.reddit.com/r/Bitcoin/comments/31hah5/how_the_rbuttcoin_cult_spends_easter_why_arent/</t>
  </si>
  <si>
    <t>April 05, 2015 at 09:23AM</t>
  </si>
  <si>
    <t>Zamicol</t>
  </si>
  <si>
    <t>On April 5th, 1933, U.S. President Franklin D. Roosevelt signed executive order 6102 "forbidding the Hoarding of Gold Coin, Gold Bullion, and Gold Certificates" by U.S. citizens. This is why we need Bitcoin in an increasingly digital world.</t>
  </si>
  <si>
    <t>http://www.reddit.com/r/Bitcoin/comments/31hdc1/on_april_5th_1933_us_president_franklin_d/</t>
  </si>
  <si>
    <t>April 05, 2015 at 09:20AM</t>
  </si>
  <si>
    <t>frankenmint</t>
  </si>
  <si>
    <t>TL;DR =&amp;gt; Prosecutor Doesn't want the BTC she Took For the Forfeiture Fund because its too hard to convert them to Cash!</t>
  </si>
  <si>
    <t>Full Context Here:Hello all,Per suggestions from some of you, I have added two videos about civil forfeiture to my website www.jmwagner.comUpdate on case – the prosecutor is willing to drop the charges if we give her $80,000 for the Federal Asset Forfeiture Program. Yes, if you are thinking it’s extortion, it is. The cost of going to trial is more than $100,000, so it makes economic sense to pay the extortion fee. Problem is, we don’t have $80K lying around after paying over $200,000 in legal fees, etc....omitted, but how to contribute info can be found on www.jmwagner.com....Also, a huge Thank You to those of you who have already contributed to the legal defense fund. The biggest contribution we received was $3,000 .00 and the smallest $20.00. Every penny is appreciated and every penny helps.The $80,000 is not a fine or reparations. There is no plea bargain or conviction. Burt didn’t do anything wrong. Instead of dropping the charges or dismissing with prejudice like the prosecutor should do, she is extorting money from us to put in the federal forfeiture fund which goes directly back to the Attorney General’s office. It bypasses Congress and appropriations. It is very unconstitutional, but so were the sealed arrest warrant, sealed search warrants, spying on our family, and putting Burt in solitary confinement to give them more time to steal his Bitcoins.The prosecutor doesn’t want the Bitcoins she took for the forfeiture fund because it’s too difficult for her to convert them to money. She wants cash.</t>
  </si>
  <si>
    <t>http://www.reddit.com/r/Bitcoin/comments/31hczt/tldr_prosecutor_doesnt_want_the_btc_she_took_for/</t>
  </si>
  <si>
    <t>April 05, 2015 at 09:09AM</t>
  </si>
  <si>
    <t>perfecthue</t>
  </si>
  <si>
    <t>Here's a new Bitcoin graphic I just finished, free to use for anything you'd like (Public Domain CC0). Higher resolution in comments</t>
  </si>
  <si>
    <t>http://i.imgur.com/Tq5cD7t.png</t>
  </si>
  <si>
    <t>http://www.reddit.com/r/Bitcoin/comments/31hbzj/heres_a_new_bitcoin_graphic_i_just_finished_free/</t>
  </si>
  <si>
    <t>April 05, 2015 at 09:34AM</t>
  </si>
  <si>
    <t>http://i.imgur.com/GUMp68U.jpg</t>
  </si>
  <si>
    <t>http://www.reddit.com/r/Bitcoin/comments/31hegf/heres_a_new_bitcoin_graphic_i_just_finished_free/</t>
  </si>
  <si>
    <t>April 05, 2015 at 09:31AM</t>
  </si>
  <si>
    <t>sile16</t>
  </si>
  <si>
    <t>airBitz iOS Bitcoin Wallet Review</t>
  </si>
  <si>
    <t>https://www.youtube.com/watch?v=eFoEdKxH1fQ</t>
  </si>
  <si>
    <t>http://www.reddit.com/r/Bitcoin/comments/31he5x/airbitz_ios_bitcoin_wallet_review/</t>
  </si>
  <si>
    <t>Happy Birthday Satoshi Nakamoto - April 5th, 1975</t>
  </si>
  <si>
    <t>One of the few things we know about Satoshi Nakamoto is that they listed their date of birth as April 5th, 1975, and at first glance this appears to be insignificant. However, upon further analysis we find that On April 5th, 1933 U.S. President Franklin D. Roosevelt signed two executive orders: 6101 of Civilian Conservation Corps, and 6102 which forbade the hoarding of gold coin, gold bullion, and gold certificates by U.S. citizens. We then find that in the year 1975 gold ownership was relegalized for citizens of the US.The birth dates coupled with the insertion of a link buried within the genesis block to a London Times article entitled ‘Chancellor on Brink of Second Bailout for Banks’, make it clear Satoshi Nakamoto was politically motivated and displayed such through easter eggs hidden within their work.</t>
  </si>
  <si>
    <t>http://www.reddit.com/r/Bitcoin/comments/31he53/happy_birthday_satoshi_nakamoto_april_5th_1975/</t>
  </si>
  <si>
    <t>April 05, 2015 at 09:41AM</t>
  </si>
  <si>
    <t>Need testers for a new Bitcoin website for liquidating Steam wallet funds</t>
  </si>
  <si>
    <t>Hi. I've dropped some hints before and talked about a site that I'm working on. I don't want to link to the URL because it's not ready yet for a large influx of users.What does the site do?It's a marketplace to buy and sell games for Bitcoin.Don't a lot of those exist already?Many sites let you buy games for Bitcoin but not many let you sell games for Bitcoin.Can I sell games I already own?No steam doesn't support that. This requires the games to be new purchases (and hopefully soon existing gift codes in your inventory)Why would someone want to buy through your site?Because they may be able to get a game for less than retail cost. People will likely be buying the game on Steam with money from their Steam wallet, which can only be used to purchase games on Steam. For example, I have $7 in my Steam wallet right now that I obtained from selling in-game items.The website has a flat fee of 5% that I plan to decrease over time to 1% - which I find competitive because other Steam trading websites have more complicated fee structures and Steam itself wants a 10% to 30% cut of transactions.When buying a game people start by paying whatever they want in Bitcoin and sending more until someone else grabs the order, and they can get a full refund after 24 hours. All funds are held in cold storage.Please PM me on reddit or contact me kristopher.ives@gmail.com if you want to be a beta tester. We need both people with Bitcoin who want to purchase games as well as people on Steam who have wallet funds.Note I ask anyone who knows the URL please don't share it yet. We want to ensure everything is working as expected before getting a large amount of activity.</t>
  </si>
  <si>
    <t>http://www.reddit.com/r/Bitcoin/comments/31hf6e/need_testers_for_a_new_bitcoin_website_for/</t>
  </si>
  <si>
    <t>April 05, 2015 at 09:59AM</t>
  </si>
  <si>
    <t>Ribbit.me Forms Strategic Alliance With Card Capture International, LLC to Integrate Blockchain-Based RibbitRewards Into Its Expansive Merchant Services Platform</t>
  </si>
  <si>
    <t>http://www.benzinga.com/pressreleases/15/04/m5381757/ribbit-me-forms-strategic-alliance-with-card-capture-international-llc-</t>
  </si>
  <si>
    <t>http://www.reddit.com/r/Bitcoin/comments/31hgxt/ribbitme_forms_strategic_alliance_with_card/</t>
  </si>
  <si>
    <t>Factom Will Decentralize Everything</t>
  </si>
  <si>
    <t>http://www.coinbuzz.com/2015/04/04/factom-will-decentralize-everything/</t>
  </si>
  <si>
    <t>http://www.reddit.com/r/Bitcoin/comments/31hgvw/factom_will_decentralize_everything/</t>
  </si>
  <si>
    <t>April 05, 2015 at 10:15AM</t>
  </si>
  <si>
    <t>americanpegasus</t>
  </si>
  <si>
    <t>Bitcoin is a ruthless financial virus that won't stop until it has consumed all value on Earth. It doesn't matter if Russia or other countries 'ban' it. Spoiler alert: Bitcoin wins.</t>
  </si>
  <si>
    <t>Make no mistake, bitcoin is a financial weapon, conceived by some of our most elite geniuses. The math, technologies, and theory for its existence sparkled to life among the Fight Club culture of the late 90's, but it would over a decade (2008) before the time had finally come to deploy the damned thing.How amusing that even as Tyler Durden mused about resetting the debt record on screen, there was a real product in existence/development that would do exactly that. I wouldn't even be surprised if bitcoin were referred to as 'Project Mayhem' at some point.For those nations that foolishly try to ban bitcoin, they are wasting their time. They might as well try to ban the common cold. There only one thing they can do to fight bitcoin, and they're so shortsighted they haven't even considered it as an option.That would be to start their own, state-sponsored, rival Cryptocurrency. However the window for the viability of that is fast closing / already passed. Bitcoin has a 7 year lead, even if a clone were copy/pasted today. And even if such a stunt were attempted, the legitimacy that bitcoin would gain at that moment would be enormous.It's essential that the true creators of bitcoin maintain plausible deniability until global adoption has already occured. This ensures that other nations and players don't unnecessarily prolong/hamper the process.Any intelligent person who studies the history and facts can only arrive at the same conclusion.Bitcoin is unstoppable. It's fuel is sheer human greed, and that same fuel will power the protocol through tier after tier of global finance. The dollar will crash before 2020, and though I don't believe anyone can predict exactly when that will happen, bitcoin will continue to ensure that the 'good guys' remain in control.The technological portion is done. That ended the moment bitcoin was released into the public. Now it's just a social and informational war, controlling the opinions of the population and ensuring a slow trickle of government and corporate adoption.Bitcoin is posed as some neckbeard, anti-establishment movement, but it's not. Not even close. The common pleb lives so far down the informational ladder they can't even grasp the true nature of their world: play your xbox, eat your Doritos, and don't worry about what the left hand is doing. There is nothing that can be realistically done at this point: Bitcoin wins, and the only winning move?You better get your ass on the bitcoin standard as soon as possible.</t>
  </si>
  <si>
    <t>http://www.reddit.com/r/Bitcoin/comments/31hifo/bitcoin_is_a_ruthless_financial_virus_that_wont/</t>
  </si>
  <si>
    <t>April 05, 2015 at 10:14AM</t>
  </si>
  <si>
    <t>Pantheon-Of-Oak</t>
  </si>
  <si>
    <t>Where to tumble?</t>
  </si>
  <si>
    <t>Whats the best place to tumble these days? I did some searching on here didn't find much. Are we using a different term now or something?Thanks,</t>
  </si>
  <si>
    <t>http://www.reddit.com/r/Bitcoin/comments/31hiaa/where_to_tumble/</t>
  </si>
  <si>
    <t>April 05, 2015 at 10:40AM</t>
  </si>
  <si>
    <t>Plumerian</t>
  </si>
  <si>
    <t>MyTrezor is not working. I've tried Firefox &amp;amp; Chrome. Waiting over half an hour. Nothing.</t>
  </si>
  <si>
    <t>http://i.imgur.com/Qzwk51v.png</t>
  </si>
  <si>
    <t>http://www.reddit.com/r/Bitcoin/comments/31hkvf/mytrezor_is_not_working_ive_tried_firefox_chrome/</t>
  </si>
  <si>
    <t>April 05, 2015 at 10:38AM</t>
  </si>
  <si>
    <t>brizzywindz</t>
  </si>
  <si>
    <t>The Best Bitcoin Faucets On The Net!</t>
  </si>
  <si>
    <t>http://whatisabitcoinfaucet.com/list-of-bitcoin-faucets/</t>
  </si>
  <si>
    <t>http://www.reddit.com/r/Bitcoin/comments/31hknv/the_best_bitcoin_faucets_on_the_net/</t>
  </si>
  <si>
    <t>April 05, 2015 at 10:57AM</t>
  </si>
  <si>
    <t>Looking for a cloud mining service, any good reviews/advice?</t>
  </si>
  <si>
    <t>I have a little experience with mining with my own machines but that soon became very unprofitable. I found a service that allows me to get 1,000 GH/S for the price of 1 BTC. I can tell given the Gh/S, difficulty, and price that I "should" break even in about 90 some days and then begin to double, triple, and even quadruple my profits over the next year. The mining contract I am looking at is a 5 year contract and allows me to reinvest my earnings for more GH/S which will offset my difficulty. I know that with any mining and bitcoin in general there is a risk and I am prepared to loose everything I invested should it come to that because I believe in the potential for high reward over risk. Please don't comment if you wish to tell me I have a horrible idea. But if you have used cloud mining and/or mine on your own please feel free to give me some advice.</t>
  </si>
  <si>
    <t>http://www.reddit.com/r/Bitcoin/comments/31hmcl/looking_for_a_cloud_mining_service_any_good/</t>
  </si>
  <si>
    <t>April 05, 2015 at 10:53AM</t>
  </si>
  <si>
    <t>pauloalto</t>
  </si>
  <si>
    <t>Why the hell is bitcoin being launched into space?</t>
  </si>
  <si>
    <t>https://news.vice.com/article/this-is-why-bitcoin-is-being-launched-into-space?</t>
  </si>
  <si>
    <t>http://www.reddit.com/r/Bitcoin/comments/31hm17/why_the_hell_is_bitcoin_being_launched_into_space/</t>
  </si>
  <si>
    <t>April 05, 2015 at 10:52AM</t>
  </si>
  <si>
    <t>Thought some more: Remittances lead inevitably to greater Bitcoin adoption</t>
  </si>
  <si>
    <t>Guy wants his mom to get money in Mexico, goes to company which uses his cash to buy BTC in USA transmit (no transmit -- just give address: faster than light money transmission literally almost) to Mexico where BTC is traded for pesos and given to mom. But in Mexico any seller of staples has perfect opportunity to sell for BTC and buy stuff with it again using BTC; or BTC are sold to individuals in Mexico for BTC. Summary: Remittance companies great for BTC and recent stability of BTC good for remittance companies.</t>
  </si>
  <si>
    <t>http://www.reddit.com/r/Bitcoin/comments/31hlya/thought_some_more_remittances_lead_inevitably_to/</t>
  </si>
  <si>
    <t>April 05, 2015 at 10:48AM</t>
  </si>
  <si>
    <t>munagiba</t>
  </si>
  <si>
    <t>Buy bitcoin with paypal</t>
  </si>
  <si>
    <t>Bitcoin is most secured virtual currency. It's free from any so called controlling authorities because it uses the P2P networking structure with highest level of encryption. It's now growing and to be the future currency. If anyone wants to buy bitcoins through Paypal account use prepaodbitcoin.in. Prepaid Bitcoin is the best place to buy bitcoin with Paypal. www.prepaidbitco.in .</t>
  </si>
  <si>
    <t>http://www.reddit.com/r/Bitcoin/comments/31hljo/buy_bitcoin_with_paypal/</t>
  </si>
  <si>
    <t>April 05, 2015 at 11:43AM</t>
  </si>
  <si>
    <t>AnalyzerX7</t>
  </si>
  <si>
    <t>Joined the BITT.com team - Bitcoin &amp;amp; Blockchain are going to rock The Caribbean, Barbados will remember 2015!</t>
  </si>
  <si>
    <t>BITT has recently gone live in our region after years of preparation, work and investment. They are primarily focused on assisting and serving the Caribbean region, with future expansion in mind.The team at BITT are comprised of many young ambitious, extremely hard working entrepreneurs /u/bajanboost , /u/tunasaloon , /u/levelup100Their love of Crypto &amp; The Blockchain, and how these technologies will impact The Caribbean &amp; world have aligned perfectly with me in Barbados.Part of my role at BITT will be to keep the redditors of /r/bitcoin informed on all the relevant information pertaining to our community and some of the things we will be achieving in Barbados and The Caribbean in the coming weeks/months. I look forward in working closely with [BITT](bitt.com) to roll out this technology &amp; making it as easy and seamless as possible, for the people of this region to acquire BTC. (And other Alts)The Caribbean is in for some wonderful treats this year, very excited to be a part of a team which is assisting in the roll out of this technology.We will be posting an official launch and AMA with some of the BITT team at a later date (will keep you posted)In the interim if you guys have any questions I am here to assist! If you are from the Caribbean and just say hi and we will throw you some bits! :DLook forward to the future!</t>
  </si>
  <si>
    <t>http://www.reddit.com/r/Bitcoin/comments/31hqob/joined_the_bittcom_team_bitcoin_blockchain_are/</t>
  </si>
  <si>
    <t>April 05, 2015 at 11:39AM</t>
  </si>
  <si>
    <t>Vanangamudi5619</t>
  </si>
  <si>
    <t>Best place to buy bitcoins</t>
  </si>
  <si>
    <t>To my experience the best place to buy bitcoins is www.prepaidbitco.in. . Pay for bitcoin with credit card using www.prepaidbitco.in</t>
  </si>
  <si>
    <t>http://www.reddit.com/r/Bitcoin/comments/31hqa8/best_place_to_buy_bitcoins/</t>
  </si>
  <si>
    <t>April 05, 2015 at 11:33AM</t>
  </si>
  <si>
    <t>bitjson</t>
  </si>
  <si>
    <t>Happy Satoshi Nakamoto Day: April 5, a Milestone in the History of Money</t>
  </si>
  <si>
    <t>http://jason.dreyzehner.com/satoshi-nakamoto-day</t>
  </si>
  <si>
    <t>http://www.reddit.com/r/Bitcoin/comments/31hpqc/happy_satoshi_nakamoto_day_april_5_a_milestone_in/</t>
  </si>
  <si>
    <t>April 05, 2015 at 11:59AM</t>
  </si>
  <si>
    <t>Seems the USD is seeing an increase in value. #beentheredonethat</t>
  </si>
  <si>
    <t>http://www.forbes.com/sites/jeffgolman/2015/03/26/buck-ing-the-trend-what-the-us-dollar-will-buy-in-2015/</t>
  </si>
  <si>
    <t>http://www.reddit.com/r/Bitcoin/comments/31hry1/seems_the_usd_is_seeing_an_increase_in_value/</t>
  </si>
  <si>
    <t>BITT has recently gone live in our region after years of preparation, work and investment. They are primarily focused on assisting and serving the Caribbean region, with future expansion in mind. The team at BITT are comprised of many young ambitious, extremely hard working entrepreneurs /u/bajanboost , /u/tunasaloon , /u/levelup100 Their love of Crypto &amp; The Blockchain, and how these technologies will impact The Caribbean &amp; world have aligned perfectly with me in Barbados. Part of my role at BITT will be to keep the redditors of /r/bitcoin informed on all the relevant information pertaining to our community and some of the things we will be achieving in Barbados and The Caribbean in the coming weeks/months. I look forward to working closely with BITT in rolling out this technology, let's make it as easy and seamless as possible, for the people of this region to acquire BTC. (And other Alts) The Caribbean is in for some wonderful treats this year, very excited to be a part of a team which is assisting in the roll out of this technology. We will be posting an official launch and AMA with some of the BITT team at a later date (will keep you posted) In the interim if you guys have any questions I am here to assist! If you are from the Caribbean, just say hi and we will throw you some bits! :D Look forward to the future!</t>
  </si>
  <si>
    <t>April 05, 2015 at 12:08PM</t>
  </si>
  <si>
    <t>corneliusvanderbilt</t>
  </si>
  <si>
    <t>Why Bitcoin is the Future of Finance</t>
  </si>
  <si>
    <t>This was my reply to someone asking about Bitcoin adoption in the financial community; I thought r/Bitcoin might find it interesting, so here it is:"...By adoption I mean this: right now, if you wanna say, send $100 million somewhere, you have to use an RTGS system such as FedWire in the US or TARGET2 in the EU. These systems are designed to be highly secure and redundant, but they don't come close to Bitcoin's payment clearing protocol, in terms of speed, security, and/or redundancy. These systems exist on a country-wide basis, so they can be fucked with by local governments.But forget illicit uses for now, which Bitcoin is great for - I'm just speaking about legitimate business applications. Bitcoin is universal and decentralized. Unlike, say FedWire, it isn't and can not ever be controlled by any one entity. Being a peer to peer system allows it to remain decentralized, so it currently exists as the world's most perfect money-transfer system. For a financial institution sending huge amount of money from one part of the world to the next, would you trust First your bank, then FedWire, then the country's RTGS, then the recipient's bank, or would you just trust Bitcoin? If Bitcoin were a viable option (which right now it is not,) this would be a no-brainer. We aren't there yet, but I can envision a roadmap as to how we'll get there soon (so can the venture capitalists currently throwing hundreds of millions of dollars into Bitcoin startups and financial services companies.)Finally, this might be a weird example, but I think it's a good way of illustrating bitcoin's future. Back in the day, if you wanted to download a song, movie, or program, you had to use a oft-forgotten realm the early Internet called Newsgroups. Similar to Reddit for news/text, or Imgur for images, these were essentially massive forums where you could post almost anything you wanted. Users eventually created groups for posting dvdrips, cd-rips, and cracked software, and thus early online pirating was born (back in the day these files were called Warez). Eventually, technology gave rise to a wonderful thing called P2P, which ushered in the days of Napster, Kazaa, Morpheus, eDonkey, Limewire, etc. Filesharing became decentralized, as the ISP's which controlled the newsgroups were now out of the picture, but the files were still stored on single machines. Finally, the BitTorrent protocol was invented, and now the real fun begins, as the files are instead stored in the cloud. When you download a torrent file, you download it from a hundred people at once, maximizing speed, security, reliability.This is essentially how I view Bitcoin, except instead of Filesharing, we're talking about money. Bitcoin is to the flow of money across the globe as what BitTorrent was to Newsgroups. And what ended up happening to BitTorrent after all these years? Well, it now accounts for 10% of all worldwide Internet traffic downloads, and 35% of all uploads. Hmm..."</t>
  </si>
  <si>
    <t>http://www.reddit.com/r/Bitcoin/comments/31hsqz/why_bitcoin_is_the_future_of_finance/</t>
  </si>
  <si>
    <t>April 05, 2015 at 12:30PM</t>
  </si>
  <si>
    <t>aprettyaday</t>
  </si>
  <si>
    <t>0.2 BTC Freeroll Poker Tournament on Sunday 5th April 7:00 PM EST</t>
  </si>
  <si>
    <t>https://www.bitcoinpoker.gg/tourneyinfo.php?tourney=200+Chips+%280.2+BTC%29+Freeroll</t>
  </si>
  <si>
    <t>http://www.reddit.com/r/Bitcoin/comments/31hujk/02_btc_freeroll_poker_tournament_on_sunday_5th/</t>
  </si>
  <si>
    <t>April 05, 2015 at 12:27PM</t>
  </si>
  <si>
    <t>IBM looking at adopting bitcoin technology for major currencies</t>
  </si>
  <si>
    <t>This is a bit old, some of you guys maybe already saw this, but I just want to share for the one who doesn't knowJust saw this ON etcio.com</t>
  </si>
  <si>
    <t>http://www.reddit.com/r/Bitcoin/comments/31hu9v/ibm_looking_at_adopting_bitcoin_technology_for/</t>
  </si>
  <si>
    <t>April 05, 2015 at 12:49PM</t>
  </si>
  <si>
    <t>samykovac</t>
  </si>
  <si>
    <t>Bank accounts confiscations are becoming too common, time for plan B.</t>
  </si>
  <si>
    <t>http://www.zerohedge.com/news/2015-04-04/germany-generously-offers-freeze-bank-accounts-wealthy-greeks</t>
  </si>
  <si>
    <t>http://www.reddit.com/r/Bitcoin/comments/31hw3q/bank_accounts_confiscations_are_becoming_too/</t>
  </si>
  <si>
    <t>April 05, 2015 at 12:46PM</t>
  </si>
  <si>
    <t>kanev91</t>
  </si>
  <si>
    <t>Stay away from itBit. The commission now is 2.5%. Plus withdrawal charges</t>
  </si>
  <si>
    <t>http://i.imgur.com/XAo3V5w.png</t>
  </si>
  <si>
    <t>http://www.reddit.com/r/Bitcoin/comments/31hvtb/stay_away_from_itbit_the_commission_now_is_25/</t>
  </si>
  <si>
    <t>April 05, 2015 at 12:52PM</t>
  </si>
  <si>
    <t>Coinmap.org - is it just down or gone forever?</t>
  </si>
  <si>
    <t>http://www.coinmap.org</t>
  </si>
  <si>
    <t>http://www.reddit.com/r/Bitcoin/comments/31hwbn/coinmaporg_is_it_just_down_or_gone_forever/</t>
  </si>
  <si>
    <t>April 05, 2015 at 01:21PM</t>
  </si>
  <si>
    <t>bit_moon</t>
  </si>
  <si>
    <t>Bitcoin Will Transform Argentina</t>
  </si>
  <si>
    <t>http://www.coinbuzz.com/2015/04/04/bitcoin-will-transform-argentina/</t>
  </si>
  <si>
    <t>http://www.reddit.com/r/Bitcoin/comments/31hyfv/bitcoin_will_transform_argentina/</t>
  </si>
  <si>
    <t>Gaming Platform Betkurus Launches Instant Bitcoin-to-fiat Deposits</t>
  </si>
  <si>
    <t>http://www.coinbuzz.com/2015/04/04/gaming-platform-betkurus-launches-instant-bitcoin-to-fiat-deposits/</t>
  </si>
  <si>
    <t>http://www.reddit.com/r/Bitcoin/comments/31hyeq/gaming_platform_betkurus_launches_instant/</t>
  </si>
  <si>
    <t>April 05, 2015 at 01:19PM</t>
  </si>
  <si>
    <t>CompressPNG.com is accepting Bitcoin donations! Send love to 3HBv46i6FcoAovcrZoEXhy2143acHYJW6Z Happy Satoshi Nakamoto Day!</t>
  </si>
  <si>
    <t>http://compresspng.com</t>
  </si>
  <si>
    <t>http://www.reddit.com/r/Bitcoin/comments/31hyb0/compresspngcom_is_accepting_bitcoin_donations/</t>
  </si>
  <si>
    <t>April 05, 2015 at 01:18PM</t>
  </si>
  <si>
    <t>TheSouthernBelle</t>
  </si>
  <si>
    <t>Magic Beans shills all spam bar website for removing the ATM after so many vigorous months of use. (Actually none)</t>
  </si>
  <si>
    <t>http://oldmanhustle.com/hustle-now-bitcoin-atm/</t>
  </si>
  <si>
    <t>http://www.reddit.com/r/Bitcoin/comments/31hy8l/magic_beans_shills_all_spam_bar_website_for/</t>
  </si>
  <si>
    <t>April 05, 2015 at 01:26PM</t>
  </si>
  <si>
    <t>unix8</t>
  </si>
  <si>
    <t>bitcoin on mainstream - there's no make up here</t>
  </si>
  <si>
    <t>https://www.youtube.com/watch?v=PlJkgQZb0VU&amp;feature=youtu.be&amp;t=16m40s</t>
  </si>
  <si>
    <t>http://www.reddit.com/r/Bitcoin/comments/31hyqy/bitcoin_on_mainstream_theres_no_make_up_here/</t>
  </si>
  <si>
    <t>April 05, 2015 at 02:24PM</t>
  </si>
  <si>
    <t>Re4mist</t>
  </si>
  <si>
    <t>StemFund P2P Bitcoin Lending site</t>
  </si>
  <si>
    <t>https://stemfund.com/</t>
  </si>
  <si>
    <t>http://www.reddit.com/r/Bitcoin/comments/31i2c1/stemfund_p2p_bitcoin_lending_site/</t>
  </si>
  <si>
    <t>April 05, 2015 at 02:40PM</t>
  </si>
  <si>
    <t>targetpro</t>
  </si>
  <si>
    <t>Is the USPS reading your mail? They might be if you're mailing cash or money orders. The USPS' civil asset forfeitures for 2015 (so far). /bitcoin unaffected</t>
  </si>
  <si>
    <t>http://www.forfeiture.gov/pdf/USPS/OfficialNotification.pdf</t>
  </si>
  <si>
    <t>http://www.reddit.com/r/Bitcoin/comments/31i38y/is_the_usps_reading_your_mail_they_might_be_if/</t>
  </si>
  <si>
    <t>April 05, 2015 at 02:32PM</t>
  </si>
  <si>
    <t>coiner0</t>
  </si>
  <si>
    <t>Bitcoin is decentralized. But if the development of Bitcoin is decentralized? Who controls Bitcoin's github and what does that mean?</t>
  </si>
  <si>
    <t>Who controls Bitcoin's github and what does that mean?</t>
  </si>
  <si>
    <t>http://www.reddit.com/r/Bitcoin/comments/31i2s8/bitcoin_is_decentralized_but_if_the_development/</t>
  </si>
  <si>
    <t>April 05, 2015 at 03:12PM</t>
  </si>
  <si>
    <t>Sevensheeps</t>
  </si>
  <si>
    <t>Blockchain, realising it's full potential. ABN AMRO</t>
  </si>
  <si>
    <t>https://www.youtube.com/watch?v=ZSYZllhFB38&amp;feature=youtu.be</t>
  </si>
  <si>
    <t>http://www.reddit.com/r/Bitcoin/comments/31i50l/blockchain_realising_its_full_potential_abn_amro/</t>
  </si>
  <si>
    <t>April 05, 2015 at 03:04PM</t>
  </si>
  <si>
    <t>Question on Coinbase Fee</t>
  </si>
  <si>
    <t>I noticed that Coinbase seems to have a $0.15 minimum fee, which is quite steep for smaller purchases, say 10000 bits ($2.53). In that case, the fee works out to be 5.59%My question is does this fee strategy make sense considering your switch to bits (encouraging smaller purchases)?</t>
  </si>
  <si>
    <t>http://www.reddit.com/r/Bitcoin/comments/31i4n2/question_on_coinbase_fee/</t>
  </si>
  <si>
    <t>April 05, 2015 at 03:41PM</t>
  </si>
  <si>
    <t>Happy Easter!</t>
  </si>
  <si>
    <t>http://i.imgur.com/tbjAOUf.png</t>
  </si>
  <si>
    <t>http://www.reddit.com/r/Bitcoin/comments/31i6oq/happy_easter/</t>
  </si>
  <si>
    <t>April 05, 2015 at 04:00PM</t>
  </si>
  <si>
    <t>[Bitcoin Today] Sunday, April 05, 2015</t>
  </si>
  <si>
    <t>http://www.reddit.com/r/Bitcoin/comments/31i7ng/bitcoin_today_sunday_april_05_2015/</t>
  </si>
  <si>
    <t>April 05, 2015 at 03:54PM</t>
  </si>
  <si>
    <t>We still haven't even seen the big mass acceptance service that will dominate the financial sectors of the world because it utilizes Bitcoin's blockchain. This excites me to no end.</t>
  </si>
  <si>
    <t>http://www.reddit.com/r/Bitcoin/comments/31i7b8/we_still_havent_even_seen_the_big_mass_acceptance/</t>
  </si>
  <si>
    <t>April 05, 2015 at 04:05PM</t>
  </si>
  <si>
    <t>Creative thinking time. Bitcoin's blockchain will inevitably birth something more powerful than it's originally intended trustless payments network. What is it?</t>
  </si>
  <si>
    <t>http://www.reddit.com/r/Bitcoin/comments/31i7x6/creative_thinking_time_bitcoins_blockchain_will/</t>
  </si>
  <si>
    <t>April 05, 2015 at 05:08PM</t>
  </si>
  <si>
    <t>edward</t>
  </si>
  <si>
    <t>"The creators of Bitcoin, Amir Taaki and Donald Norman, say the idea came to them when they were in Amsterdam," from The Zero Marginal Cost Society by Jeremy Rifkin</t>
  </si>
  <si>
    <t>https://books.google.co.uk/books?id=L6afAgAAQBAJ&amp;pg=PA262&amp;lpg=PA262&amp;dq=%22The+creators+of+the+currency,+Amir+Taaki+and+Donald+Norman%22&amp;source=bl&amp;ots=CxzpMXAe0O&amp;sig=6d28_HtlT0CgmNBQleYgLYuO0hc&amp;hl=en&amp;sa=X&amp;ei=QAkhVcH9PM2PaMfAgZgH&amp;ved=0CCIQ6AEwAA#v=onepage&amp;q=%22The%20creators%20of%20the%20currency%2C%20Amir%20Taaki%20and%20Donald%20Norman%22&amp;f=false</t>
  </si>
  <si>
    <t>http://www.reddit.com/r/Bitcoin/comments/31ib32/the_creators_of_bitcoin_amir_taaki_and_donald/</t>
  </si>
  <si>
    <t>April 05, 2015 at 05:28PM</t>
  </si>
  <si>
    <t>CaveManDaveMan</t>
  </si>
  <si>
    <t>Why don't credit card payment processes have to follow KYC ??</t>
  </si>
  <si>
    <t>I found a bogus domain name registrar running a scam today.They take in fake domain name registrations but their payments are processed by a legit company. Scams like this really get me worked up and I’m going to send the cops around to the payment processors offices tomorrow if I can’t get them to pull the payment gateway from the scammers. With all the KYC bitcoin processors come under why the double standard for cc payment processors ?</t>
  </si>
  <si>
    <t>http://www.reddit.com/r/Bitcoin/comments/31ic3f/why_dont_credit_card_payment_processes_have_to/</t>
  </si>
  <si>
    <t>April 05, 2015 at 05:46PM</t>
  </si>
  <si>
    <t>RufusTFirefly112</t>
  </si>
  <si>
    <t>Imagine all transactions of the entire world were made in Bitcoin. How much electricity would be consumed mining?</t>
  </si>
  <si>
    <t>And would it be possible in the future to make it more efficient?</t>
  </si>
  <si>
    <t>http://www.reddit.com/r/Bitcoin/comments/31icz1/imagine_all_transactions_of_the_entire_world_were/</t>
  </si>
  <si>
    <t>April 05, 2015 at 06:20PM</t>
  </si>
  <si>
    <t>cryptocraps</t>
  </si>
  <si>
    <t>A most compelling info-graphic juxtaposing Bitcoin and the US dollar</t>
  </si>
  <si>
    <t>http://spottedmarley.com/thinkabout/usd-btc-graphic.jpg</t>
  </si>
  <si>
    <t>http://www.reddit.com/r/Bitcoin/comments/31iet8/a_most_compelling_infographic_juxtaposing_bitcoin/</t>
  </si>
  <si>
    <t>April 05, 2015 at 06:11PM</t>
  </si>
  <si>
    <t>CoinTelegraph_UK</t>
  </si>
  <si>
    <t>CoinTelegraph UK News Roundup</t>
  </si>
  <si>
    <t>http://cointelegraph.uk/news/113874/cointelegraph-uk-news-roundup</t>
  </si>
  <si>
    <t>http://www.reddit.com/r/Bitcoin/comments/31ieat/cointelegraph_uk_news_roundup/</t>
  </si>
  <si>
    <t>April 05, 2015 at 06:10PM</t>
  </si>
  <si>
    <t>Don’t Be a Victim of Bitcoin Scams!</t>
  </si>
  <si>
    <t>http://www.newsbtc.com/2015/04/05/avoid-bitcoin-scams-in-5-steps/</t>
  </si>
  <si>
    <t>http://www.reddit.com/r/Bitcoin/comments/31ie94/dont_be_a_victim_of_bitcoin_scams/</t>
  </si>
  <si>
    <t>April 05, 2015 at 06:07PM</t>
  </si>
  <si>
    <t>The ABC Connection in Future – Advertising, Bitcoin and Credit Cards</t>
  </si>
  <si>
    <t>http://www.newsbtc.com/2015/04/04/the-abc-connection-in-future-advertising-bitcoin-and-credit-cards/</t>
  </si>
  <si>
    <t>http://www.reddit.com/r/Bitcoin/comments/31ie33/the_abc_connection_in_future_advertising_bitcoin/</t>
  </si>
  <si>
    <t>April 05, 2015 at 07:20PM</t>
  </si>
  <si>
    <t>btcdrak</t>
  </si>
  <si>
    <t>Board Member Olivier Janssens Leaks Damning Facts About the Bitcoin Foundation</t>
  </si>
  <si>
    <t>https://www.cryptocoinsnews.com/board-member-olivier-janssens-leaks-damning-facts-bitcoin-foundation/</t>
  </si>
  <si>
    <t>http://www.reddit.com/r/Bitcoin/comments/31iihy/board_member_olivier_janssens_leaks_damning_facts/</t>
  </si>
  <si>
    <t>Turning Airline Miles Into Bitcoin? It's Possible as Alternative Currencies Edge Ahead</t>
  </si>
  <si>
    <t>http://skift.com/2015/04/03/turning-airline-miles-into-bitcoin-its-possible-as-alternative-currencies-edge-ahead/</t>
  </si>
  <si>
    <t>http://www.reddit.com/r/Bitcoin/comments/31iigx/turning_airline_miles_into_bitcoin_its_possible/</t>
  </si>
  <si>
    <t>April 05, 2015 at 07:40PM</t>
  </si>
  <si>
    <t>classic_katapult</t>
  </si>
  <si>
    <t>XE.com - EUR/USD Chart (somebody is trying to fix it again)</t>
  </si>
  <si>
    <t>http://www.xe.com/currencycharts/?from=EUR&amp;to=USD&amp;view=1W</t>
  </si>
  <si>
    <t>http://www.reddit.com/r/Bitcoin/comments/31ijti/xecom_eurusd_chart_somebody_is_trying_to_fix_it/</t>
  </si>
  <si>
    <t>April 05, 2015 at 07:35PM</t>
  </si>
  <si>
    <t>BitQuick Bids to Capture US Cash-to-Bitcoin Market</t>
  </si>
  <si>
    <t>http://www.coindesk.com/bitquick-us-cash-bitcoin-market/</t>
  </si>
  <si>
    <t>http://www.reddit.com/r/Bitcoin/comments/31ijgk/bitquick_bids_to_capture_us_cashtobitcoin_market/</t>
  </si>
  <si>
    <t>April 05, 2015 at 07:34PM</t>
  </si>
  <si>
    <t>Beer! Belgium! Bitcoins! Ghent to Host a Crypto Crawl</t>
  </si>
  <si>
    <t>http://cointelegraph.com/news/113877/beer-belgium-bitcoins-ghent-to-host-a-crypto-crawl</t>
  </si>
  <si>
    <t>http://www.reddit.com/r/Bitcoin/comments/31ijdq/beer_belgium_bitcoins_ghent_to_host_a_crypto_crawl/</t>
  </si>
  <si>
    <t>latetot</t>
  </si>
  <si>
    <t>Payment processors need to offer consumer friendly exchange rates if they want people to people to buy things with bitcoin</t>
  </si>
  <si>
    <t>I recently bought a $400 item from Rakuten and when I went to replace the bitcoins it was going to cost me $410. WTF? This is terrible for consumer adoption. Rakuten should be able to agree to use an exchange rate that allows the consumer to replace the bitcoins they are spending for the same amount as the sale, essentially providing consumers with a small percent of the savings they are getting for receiving bitcoin as opposed to credit card. Bitpay, Coinbase, Bitnet- please make this easy for merchants to offer</t>
  </si>
  <si>
    <t>http://www.reddit.com/r/Bitcoin/comments/31ijde/payment_processors_need_to_offer_consumer/</t>
  </si>
  <si>
    <t>April 05, 2015 at 07:33PM</t>
  </si>
  <si>
    <t>thedimlimlama</t>
  </si>
  <si>
    <t>woohoo!! finally at my goal of 25 coin now on to 50 #chippinaway #getemwhiletherecheap #imallin</t>
  </si>
  <si>
    <t>for the last two years I've been purchasing small amounts almost every week and can't stop now. to the future and beyond</t>
  </si>
  <si>
    <t>http://www.reddit.com/r/Bitcoin/comments/31ijbx/woohoo_finally_at_my_goal_of_25_coin_now_on_to_50/</t>
  </si>
  <si>
    <t>April 05, 2015 at 08:34PM</t>
  </si>
  <si>
    <t>TeleBit API</t>
  </si>
  <si>
    <t>https://sites.google.com/a/goforthtech.com/telebit-api/</t>
  </si>
  <si>
    <t>http://www.reddit.com/r/Bitcoin/comments/31intr/telebit_api/</t>
  </si>
  <si>
    <t>April 05, 2015 at 09:07PM</t>
  </si>
  <si>
    <t>Maddogzyx</t>
  </si>
  <si>
    <t>Question re Mark Force IV and Shaun W. Bridges</t>
  </si>
  <si>
    <t>Help me out. How did they get caught?This is bungling on a "galactic" scale.Can't wait for the movie to come out!</t>
  </si>
  <si>
    <t>http://www.reddit.com/r/Bitcoin/comments/31iqkn/question_re_mark_force_iv_and_shaun_w_bridges/</t>
  </si>
  <si>
    <t>April 05, 2015 at 09:32PM</t>
  </si>
  <si>
    <t>budimose</t>
  </si>
  <si>
    <t>Win 10 Bitcoins today for Free!!!</t>
  </si>
  <si>
    <t>http://www.reddit.com/r/Bitcoin/comments/31iswr/win_10_bitcoins_today_for_free/</t>
  </si>
  <si>
    <t>April 05, 2015 at 09:19PM</t>
  </si>
  <si>
    <t>liamzebedee</t>
  </si>
  <si>
    <t>[Question/Discuss] What is to be done about the practicality of Bitcoin wallet security?</t>
  </si>
  <si>
    <t>Hey all, been very interested in Bitcoin since I first heard about it in 2011, very well aware of its technological innovations and capabilities and its potential and current usage for immense social change.Would someone explain to me the issue of Bitcoin security? My current perspective on this is that Bitcoin private keys are very prone to being stolen, either through human error (software misuse), hacking (whether through bruteforcing passphrases or vulnerabilities in software that can be systematically exploited by an entity like the NSA) or accidents (data loss).It is different depending on your perspective, I personally would like to see Bitcoin's adoption see full replacement of fiat currencies (simply out of curiosity), and a limitation for me is how easily and irrevocably my money can be lost.Now I understand there are ways to mitigate this, would anyone help me understand? :) A combination of 2FA, storing private keys in multiple locations and in multiple formats, having the funds only accessible/movable according to multisig wallets, using special hardware (trezor) for finance management. Do you think this could effectively mitigate these issues?Cheerio,Liam.</t>
  </si>
  <si>
    <t>http://www.reddit.com/r/Bitcoin/comments/31irnv/questiondiscuss_what_is_to_be_done_about_the/</t>
  </si>
  <si>
    <t>April 05, 2015 at 09:17PM</t>
  </si>
  <si>
    <t>http://np.reddit.com/r/p2p/comments/31iptp/ive_been_working_on_something_take_a_look/</t>
  </si>
  <si>
    <t>http://www.reddit.com/r/Bitcoin/comments/31irhd/crosspost_ive_been_working_on_something_take_a/</t>
  </si>
  <si>
    <t>April 05, 2015 at 09:46PM</t>
  </si>
  <si>
    <t>f99z</t>
  </si>
  <si>
    <t>I have 800 USD free to spend, I want to use them on bitcoins</t>
  </si>
  <si>
    <t>So I have a bit over 800 dollars to spend. I have some debt, but I'm financially stable and pay my bills on time. Every time.What is your opinion on investing this money on some bitcoins? Is now the time?I appreciate and value every opinion I can get.</t>
  </si>
  <si>
    <t>http://www.reddit.com/r/Bitcoin/comments/31iu8j/i_have_800_usd_free_to_spend_i_want_to_use_them/</t>
  </si>
  <si>
    <t>April 05, 2015 at 10:04PM</t>
  </si>
  <si>
    <t>MonkeyCoinKlaw</t>
  </si>
  <si>
    <t>[Video] Bitcoin wont become the major currency that had been predicted</t>
  </si>
  <si>
    <t>https://youtu.be/32dt_4aTi4U?t=137</t>
  </si>
  <si>
    <t>http://www.reddit.com/r/Bitcoin/comments/31iw7p/video_bitcoin_wont_become_the_major_currency_that/</t>
  </si>
  <si>
    <t>April 05, 2015 at 10:03PM</t>
  </si>
  <si>
    <t>classna</t>
  </si>
  <si>
    <t>So I was playing Real Racing 3 Online Multiplayer</t>
  </si>
  <si>
    <t>http://i.imgur.com/P3k7uG1.png</t>
  </si>
  <si>
    <t>http://www.reddit.com/r/Bitcoin/comments/31iw4x/so_i_was_playing_real_racing_3_online_multiplayer/</t>
  </si>
  <si>
    <t>April 05, 2015 at 09:57PM</t>
  </si>
  <si>
    <t>Jimmy3dita</t>
  </si>
  <si>
    <t>My Easter recipe: a battery-powered Raspberry Pi2 bitcoin node!</t>
  </si>
  <si>
    <t>Just before festivities I bought a new Raspberry pi2, I wanted to see with my eyes if it could be a good Bitcoind node.The result is funny: It's working fine - also on battery power! Here's a quick pic: http://imgur.com/ddMG19bThe hardware recipe is easy:an Rpi2 with any fancy casea "certified" wi-fi dongle (the Edimax seems good)a good 64Gb USB drive (I'm using a Verbatim USB3), don't waste money on "fastest USB3 products on market", they are useless for this experimenta portable battery-power-supply (better if it works also for tablets)a micro-usb cable ("quick recharge" compatible, important!)It's important to avoid the need for any powered USB hub, everything should work connected directly on the Rpi itself.On the software side:"git clone" the Bitcoin repo, compile without GUIadd the mobile phone (or tablet) tethering parameters on the wpa-supplicant.conf filecopy the blockchain files on the USB drive, get them from your desktop computer (otherwise you'll need a lot of time using the Rpi for the full 35Gb blockchain download)setup the USB drive mount at boot (edit the fstab file)setup the bitcoind daemon at boot (crontab -e seems fine)install the avahi-daemon package and change the host name (optional, useful for ssh stuff while on mobility)After the boot (and after the blockchain align) it's important that the Rpi red light stays always on. If it blinks or stay off there's not enough USB power and there's the risk that the connection drops or the USB drive isn't powered.Install on the phone a good ssh client (e.g. Server Auditor for iOS), just add the raspberrypi.local host (or whatever you've set) to access the Rpi console.Every time you do a reboot allow 2-3 minutes of "blockchain check" and you are ready (issue a "bitcoin-cli getinfo" on the console to be sure). Don't pull the USB cable when you want to turn it off, it can damage the file system, better if you issue a "shutdown -hP now" by ssh and wait some seconds.Next steps:try to run a local Bitcore webwallet via node.js(difficult) install a local block explorer - it needs a larger USB driveadd a small button to the GPIOs for shutdown command without opening the ssh shelladd a piglow and make it really fancy!</t>
  </si>
  <si>
    <t>http://www.reddit.com/r/Bitcoin/comments/31ivdz/my_easter_recipe_a_batterypowered_raspberry_pi2/</t>
  </si>
  <si>
    <t>April 05, 2015 at 10:12PM</t>
  </si>
  <si>
    <t>fractalhedge</t>
  </si>
  <si>
    <t>Bitcoin vs BTCUSD</t>
  </si>
  <si>
    <t>http://kazonomics.com/bitcoin-vs-btcusd/</t>
  </si>
  <si>
    <t>http://www.reddit.com/r/Bitcoin/comments/31ix0x/bitcoin_vs_btcusd/</t>
  </si>
  <si>
    <t>April 05, 2015 at 10:11PM</t>
  </si>
  <si>
    <t>http://www.reddit.com/r/Bitcoin/comments/31iwvv/spark_profit_now_pays_out_in_bitcoin_for_making/</t>
  </si>
  <si>
    <t>April 05, 2015 at 10:35PM</t>
  </si>
  <si>
    <t>MandelDuck has updated Sarutobi, there are a few problems...</t>
  </si>
  <si>
    <t>Problems:When buying "bananas" (The new in-game "bitcoin" / tokens), if the transaction is cancelled, the phrase changes to "Buy 500 BTC" - I highly doubt one could buy 500 BTC (The new in-game tipping currency, replaces Blackcoin)Pop-up ads happen (I paid to have them removed in an earlier version)Having the new tipping currency as "Bitcoins" can confuse the player, I'd suggest changing it to SaruCoins, or Duckcoins, etc.</t>
  </si>
  <si>
    <t>http://www.reddit.com/r/Bitcoin/comments/31izdf/mandelduck_has_updated_sarutobi_there_are_a_few/</t>
  </si>
  <si>
    <t>April 05, 2015 at 10:48PM</t>
  </si>
  <si>
    <t>BitTheCoin</t>
  </si>
  <si>
    <t>I created another funding round for DarkWallet on Lighthouse. 2 BTC goal with 3000 bits minimum pledge</t>
  </si>
  <si>
    <t>http://np.reddit.com/r/LighthouseProjects/comments/31hfc1/darkwallet_round_3_is_now_live_on_lighthouse_the/</t>
  </si>
  <si>
    <t>http://www.reddit.com/r/Bitcoin/comments/31j0ns/i_created_another_funding_round_for_darkwallet_on/</t>
  </si>
  <si>
    <t>April 05, 2015 at 10:47PM</t>
  </si>
  <si>
    <t>Exclusive: An Interview With the Coinsecure Team</t>
  </si>
  <si>
    <t>http://www.newsbtc.com/2015/04/05/exclusive-interview-with-coinsecure/</t>
  </si>
  <si>
    <t>http://www.reddit.com/r/Bitcoin/comments/31j0l4/exclusive_an_interview_with_the_coinsecure_team/</t>
  </si>
  <si>
    <t>April 05, 2015 at 10:41PM</t>
  </si>
  <si>
    <t>Win Amazon gift cards with this social gaming platform with bitcoin integration. FREE Chips for sign up, invite friends and unlock rewards.</t>
  </si>
  <si>
    <t>https://bitgame.co/</t>
  </si>
  <si>
    <t>http://www.reddit.com/r/Bitcoin/comments/31izxl/win_amazon_gift_cards_with_this_social_gaming/</t>
  </si>
  <si>
    <t>April 05, 2015 at 11:22PM</t>
  </si>
  <si>
    <t>BitcoinDreamland</t>
  </si>
  <si>
    <t>Are you a charitable organization that accepts bitcoin? Make the user experience easy and watch donations increase.</t>
  </si>
  <si>
    <t>I donate small amounts of bitcoin to charitable organizations when I am showing others how a bitcoin wallet works. In my experience, most charities (&gt;80%) accepting bitcoin make the transactions challenging and time consuming. Here are suggestions to make donations in BTC easier and to increase donations for these charities:Place a bitcoin logo and QR code prominently on the main page of the websiteDon't require registration or an email addressPut your mission statement near your bitcoin QRProvide an explanation to credit card, Paypal donors that equivalent bitcoin donations allow the charity to keep more money.</t>
  </si>
  <si>
    <t>http://www.reddit.com/r/Bitcoin/comments/31j4ja/are_you_a_charitable_organization_that_accepts/</t>
  </si>
  <si>
    <t>April 05, 2015 at 11:08PM</t>
  </si>
  <si>
    <t>mrtaurus</t>
  </si>
  <si>
    <t>helix-light.com - Legit or not?</t>
  </si>
  <si>
    <t>Hi! I think I did the stupid most thing ever,. Is this a legit site? -&gt; helix-light.com</t>
  </si>
  <si>
    <t>http://www.reddit.com/r/Bitcoin/comments/31j2ww/helixlightcom_legit_or_not/</t>
  </si>
  <si>
    <t>April 05, 2015 at 11:00PM</t>
  </si>
  <si>
    <t>genuinelyFX</t>
  </si>
  <si>
    <t>Bitcoin analysis. Why we look for a rally</t>
  </si>
  <si>
    <t>http://www.genuinelyfx.com/charts-post/bitcoin-preparing-for-another-rally/</t>
  </si>
  <si>
    <t>http://www.reddit.com/r/Bitcoin/comments/31j211/bitcoin_analysis_why_we_look_for_a_rally/</t>
  </si>
  <si>
    <t>April 05, 2015 at 11:47PM</t>
  </si>
  <si>
    <t>Show support for Preston Byrne's Eris Industry to Debate Andreas Antonopoulos. It would be nice to get this "What Is a Blockchain?" debate out of the way.</t>
  </si>
  <si>
    <t>https://twitter.com/aantonop/status/584735642564894720</t>
  </si>
  <si>
    <t>http://www.reddit.com/r/Bitcoin/comments/31j7ff/show_support_for_preston_byrnes_eris_industry_to/</t>
  </si>
  <si>
    <t>April 05, 2015 at 11:41PM</t>
  </si>
  <si>
    <t>Anybody use this service? How are they? In need of some reviews.</t>
  </si>
  <si>
    <t>http://www.cloudminr.io</t>
  </si>
  <si>
    <t>http://www.reddit.com/r/Bitcoin/comments/31j6sx/anybody_use_this_service_how_are_they_in_need_of/</t>
  </si>
  <si>
    <t>April 06, 2015 at 12:10AM</t>
  </si>
  <si>
    <t>Rudy_c</t>
  </si>
  <si>
    <t>experience in the Nicosia Digital Currency MOOC</t>
  </si>
  <si>
    <t>Has anybody here taken the Nicosia University digital currency MOOC or degree program? How did you find it? Is the degree a full time program?</t>
  </si>
  <si>
    <t>http://www.reddit.com/r/Bitcoin/comments/31ja59/experience_in_the_nicosia_digital_currency_mooc/</t>
  </si>
  <si>
    <t>April 06, 2015 at 12:02AM</t>
  </si>
  <si>
    <t>PSNBITp</t>
  </si>
  <si>
    <t>Where i can buy PLAYSTATION MEMBERSHIP code with bitcoin ? can someone help me thank you</t>
  </si>
  <si>
    <t>http://www.reddit.com/r/Bitcoin/comments/31j975/where_i_can_buy_playstation_membership_code_with/</t>
  </si>
  <si>
    <t>April 06, 2015 at 12:22AM</t>
  </si>
  <si>
    <t>The Truth of BTC (Episode 1- Fractals)</t>
  </si>
  <si>
    <t>http://kazonomics.com/the-truth-of-btc-episode-1-fractals/</t>
  </si>
  <si>
    <t>http://www.reddit.com/r/Bitcoin/comments/31jbia/the_truth_of_btc_episode_1_fractals/</t>
  </si>
  <si>
    <t>April 06, 2015 at 12:16AM</t>
  </si>
  <si>
    <t>Old-and-grumpy</t>
  </si>
  <si>
    <t>Blockchain can be used for malware &amp;amp; malicious botnet control.</t>
  </si>
  <si>
    <t>http://www.forbes.com/sites/thomasbrewster/2015/03/27/bitcoin-blockchain-pollution-a-criminal-opportunity</t>
  </si>
  <si>
    <t>http://www.reddit.com/r/Bitcoin/comments/31jatm/blockchain_can_be_used_for_malware_malicious/</t>
  </si>
  <si>
    <t>April 06, 2015 at 01:14AM</t>
  </si>
  <si>
    <t>grimeandreason</t>
  </si>
  <si>
    <t>Visa applications require proof of ID, residency, income, and relation. Administrative stuff, basically. Yet here I am split from my family for a year or more. It's barbaric, and personally I think it'll be one of the most important reforms based on the blockchain, just too late for me.</t>
  </si>
  <si>
    <t>http://www.reddit.com/r/Bitcoin/comments/31jhpf/visa_applications_require_proof_of_id_residency/</t>
  </si>
  <si>
    <t>April 06, 2015 at 01:10AM</t>
  </si>
  <si>
    <t>BobAlison</t>
  </si>
  <si>
    <t>"The Bitcoin protocol doesn't exist."</t>
  </si>
  <si>
    <t>https://news.ycombinator.com/item?id=9320989</t>
  </si>
  <si>
    <t>http://www.reddit.com/r/Bitcoin/comments/31jh8m/the_bitcoin_protocol_doesnt_exist/</t>
  </si>
  <si>
    <t>Bitcoin, a move towards a cashless society?</t>
  </si>
  <si>
    <t>https://www.youtube.com/watch?v=QMzM3VLTTsM</t>
  </si>
  <si>
    <t>http://www.reddit.com/r/Bitcoin/comments/31jh75/bitcoin_a_move_towards_a_cashless_society/</t>
  </si>
  <si>
    <t>April 06, 2015 at 12:42AM</t>
  </si>
  <si>
    <t>skang404</t>
  </si>
  <si>
    <t>Yesterday, I debated Hacker News over blockchain as a technology</t>
  </si>
  <si>
    <t>https://news.ycombinator.com/item?id=9320246</t>
  </si>
  <si>
    <t>http://www.reddit.com/r/Bitcoin/comments/31jdui/yesterday_i_debated_hacker_news_over_blockchain/</t>
  </si>
  <si>
    <t>April 06, 2015 at 12:32AM</t>
  </si>
  <si>
    <t>http://www.reddit.com/r/Bitcoin/comments/31jcku/is_the_usps_reading_your_mail_they_might_be_if/</t>
  </si>
  <si>
    <t>April 06, 2015 at 12:31AM</t>
  </si>
  <si>
    <t>WordenPond</t>
  </si>
  <si>
    <t>Mews Tavern, Wakefield RI.</t>
  </si>
  <si>
    <t>To the individual who posted the wallet on the wall, it has been swept. I was really surprised to see a wallet there to be honest. For those whom have never been, it is an eclectic local's place with great food and a chill atmosphere. People staple $1.00 bills with names, artwork and quotes to the walls and ceiling in the tavern section. It is a really cool place, in a college town with 69 beers on tap. My wife saw the wallet, and out came the phone. 9.884mBTC swept. It was really awesome to see it here in this town. Next time I visit, I will put up a new wallet. We are close to the University of Rhode Island, so I hope to see more bitcoin visibility in the near future. Happy hunting.</t>
  </si>
  <si>
    <t>http://www.reddit.com/r/Bitcoin/comments/31jci3/mews_tavern_wakefield_ri/</t>
  </si>
  <si>
    <t>April 06, 2015 at 01:24AM</t>
  </si>
  <si>
    <t>TheMoki</t>
  </si>
  <si>
    <t>Any way I can get Bitcoin calculator's (vnbitcoin.org) exact equation?</t>
  </si>
  <si>
    <t>Talking about the following one: http://www.vnbitcoin.org/bitcoincalculator.phpI'd like to know how it works step by step. Is there any way to get the equation? I'll need it in my bachelor's thesis.Thank you!</t>
  </si>
  <si>
    <t>http://www.reddit.com/r/Bitcoin/comments/31jiwf/any_way_i_can_get_bitcoin_calculators/</t>
  </si>
  <si>
    <t>April 06, 2015 at 01:21AM</t>
  </si>
  <si>
    <t>Floyd_Zeppelin</t>
  </si>
  <si>
    <t>Bitcoin Slogans, Mascots &amp;amp; Slang</t>
  </si>
  <si>
    <t>Bitcoin represents so much to so many people, and I enjoy seeing bitcoin slogans, mascots and pithy statements on t-shirts, bumper stickers, discussion forums, ads, etc.. I think its important to 'brand' bitcoin as a superior form of currency, a better store of value, etc...with memorable statements and visual elements.Below is a non-exhaustive list, and I may have missed some:Mascot (of sorts) for bitcoin: the honeybadger of moneyBear whale - not really a mascot but an iconic milestone during volatile moments of bitcoin's trading history.Slogans:Vires En Numeris (Strength in numbers) my personal favorite of the many great slogans.In numbers we trustBe Your Own BankI also saw "Separation of Money and State" which I rather like.There are so many other really neat slogans.</t>
  </si>
  <si>
    <t>http://www.reddit.com/r/Bitcoin/comments/31jig0/bitcoin_slogans_mascots_slang/</t>
  </si>
  <si>
    <t>April 06, 2015 at 01:18AM</t>
  </si>
  <si>
    <t>Product of the week - Slender leaf Bracelet - UK Independent Jewellers - Accepting Bitcoin, Dogecoin, Litecoin &amp;amp; Feathercoin</t>
  </si>
  <si>
    <t>https://diademjewellery.co.uk/?product=slender-leaf-bracelet</t>
  </si>
  <si>
    <t>http://www.reddit.com/r/Bitcoin/comments/31ji6u/product_of_the_week_slender_leaf_bracelet_uk/</t>
  </si>
  <si>
    <t>April 06, 2015 at 01:46AM</t>
  </si>
  <si>
    <t>Timoow</t>
  </si>
  <si>
    <t>I'm now funding ALL THE DEVS IN THE WORLD who are working on the Bitcoin Core, via Bitcoin, and pro rata.</t>
  </si>
  <si>
    <t>Lot of yada-yada-yada about the Bitcoin Foundation at the moment, and quiet frankly, I personally don't even want to participate in that conversation.So, it's time for something constructive I thought, and I started thinking about how we could pay the developers ourselves; through the community. Since I'm not aware of any mature decentralized platforms that could handle this task (feel free to correct me), I went to Mobbr.com.I've looked up the Github Bitcoin Core project page on Mobbr, and simply sent some bitcoin to the address that belongs to it:1DvutmkwjwiDknAdpHP8ZsrNWqmaqEpBrn ¹ ²Anyone who has now ever worked on the Bitcoin Core (on GitHub) can go to Mobbr.com and claim their bitcoins, pro rata.I.e., if 1 BTC has been donated to the address, then the developer who has contributed 1% will receive 0.01 BTC. Those who have contributed 20% will receive 0.2 BTC, etc.For those who worry about using a centralized platform for this cause and about the fees that they might charge, you might want to take a look here ³. Also, it's Bitcoin, so [✓] transparency.I couldn't come up with a better solution for now and was willing to show that the community can and wants to help the development of Bitcoin itself.If we'd all contribute 0.01 BTC, or even 0.001 BTC per person per month, we'd all contribute a little bit to the very much needed development process of the Bitcoin Core. Hopefully this will result in the resources that this project needs.I thought it worth a shot. Now I'm curious if you think so too.¹ https://mobbr.com/#/task/aHR0cHM6Ly9naXRodWIuY29tL2JpdGNvaW4vYml0Y29pbg==/script ² https://www.blocktrail.com/BTC/address/1DvutmkwjwiDknAdpHP8ZsrNWqmaqEpBrn ³ https://docs.mobbr.com/display/MobDoc/Pricing</t>
  </si>
  <si>
    <t>http://www.reddit.com/r/Bitcoin/comments/31jlej/im_now_funding_all_the_devs_in_the_world_who_are/</t>
  </si>
  <si>
    <t>April 06, 2015 at 01:49AM</t>
  </si>
  <si>
    <t>BitcoinRulez2015</t>
  </si>
  <si>
    <t>Can I buy 1 dollar of bitcoins off someone here with paypal, I need to test my website payment system</t>
  </si>
  <si>
    <t>http://www.reddit.com/r/Bitcoin/comments/31jlog/can_i_buy_1_dollar_of_bitcoins_off_someone_here/</t>
  </si>
  <si>
    <t>Lot of yada-yada-yada about the Bitcoin Foundation at the moment, and quiet frankly, I personally don't even want to participate in that conversation.So, it's time for something constructive I thought, and I started thinking about how we could pay the developers ourselves; through the community. Since I'm not aware of any mature decentralized platforms that could handle this task (feel free to correct me), I went to Mobbr.com.I've looked up the Github Bitcoin Core project page on Mobbr, and simply sent some bitcoin to the address that belongs to it:1DvutmkwjwiDknAdpHP8ZsrNWqmaqEpBrn [1] [2]Anyone who has now ever worked on the Bitcoin Core (on GitHub) can go to Mobbr.com and claim their bitcoins, pro rata.I.e., if 1 BTC has been donated to the address, then the developer who has contributed 1% will receive 0.01 BTC. Those who have contributed 20% will receive 0.2 BTC, etc.For those who worry about using a centralized platform for this cause and about the fees that they might charge, you might want to take a look here [3]. Also, it's Bitcoin, so [✓] transparency.Shares per developer are being calculated according to the GitHub stats, as far as I know [4].I couldn't come up with a better solution for now and was willing to show that the community can and wants to help the development of Bitcoin itself.If we'd all contribute 0.01 BTC, or even 0.001 BTC per person per month, we'd all contribute a little bit to the very much needed development process of the Bitcoin Core. Hopefully this will result in the resources that this project needs.I thought it would be worth a shot. Now I'm curious if you think so too.[1] https://mobbr.com/#/task/aHR0cHM6Ly9naXRodWIuY29tL2JpdGNvaW4vYml0Y29pbg==/script[2] https://www.blocktrail.com/BTC/address/1DvutmkwjwiDknAdpHP8ZsrNWqmaqEpBrn[3] https://docs.mobbr.com/display/MobDoc/Pricing[4] https://developer.github.com/v3/repos/statistics/</t>
  </si>
  <si>
    <t>April 06, 2015 at 02:31AM</t>
  </si>
  <si>
    <t>jacksrdtt</t>
  </si>
  <si>
    <t>At a coffee shop. Trying to show a few people the wonders of bitcoin.</t>
  </si>
  <si>
    <t>But localbitcoin looks like they've stopped using Google wallet for transfers!? So I was wondering if someone will sell me 10-20$ in bitcoin real quick so I can show them how it works with mycellium. I'll be here for another 2 hours. Also, I know there's a subreddit for buying and selling bitcoin (I think), but I couldn't find it...So if someones interested comment I'll get back to you right away!</t>
  </si>
  <si>
    <t>http://www.reddit.com/r/Bitcoin/comments/31jqkr/at_a_coffee_shop_trying_to_show_a_few_people_the/</t>
  </si>
  <si>
    <t>April 06, 2015 at 02:09AM</t>
  </si>
  <si>
    <t>bkagn</t>
  </si>
  <si>
    <t>Bitcoins on Easter ?</t>
  </si>
  <si>
    <t>Having a hard time getting Bitcoins this weekend for a Canadian. Any recommendations on how to get a few Bitcoins within the next couple of days or today ?</t>
  </si>
  <si>
    <t>http://www.reddit.com/r/Bitcoin/comments/31jo37/bitcoins_on_easter/</t>
  </si>
  <si>
    <t>April 06, 2015 at 02:57AM</t>
  </si>
  <si>
    <t>Just donated some Bitcoin to MAPS: Multidisciplinary Association for Psychedelic Studies after listening to DTFH podcast check out the links in the comments section</t>
  </si>
  <si>
    <t>http://m.imgur.com/rJA9rno</t>
  </si>
  <si>
    <t>http://www.reddit.com/r/Bitcoin/comments/31jtmx/just_donated_some_bitcoin_to_maps/</t>
  </si>
  <si>
    <t>April 06, 2015 at 02:43AM</t>
  </si>
  <si>
    <t>burritofanatic</t>
  </si>
  <si>
    <t>Big Investor Involvement Could Boost Bitcoin</t>
  </si>
  <si>
    <t>http://www.wsj.com/articles/big-investor-involvement-could-boost-bitcoin-1428259814?mod=WSJ_hp_RightTopStories</t>
  </si>
  <si>
    <t>http://www.reddit.com/r/Bitcoin/comments/31jrxz/big_investor_involvement_could_boost_bitcoin/</t>
  </si>
  <si>
    <t>April 06, 2015 at 03:09AM</t>
  </si>
  <si>
    <t>Master_Carl</t>
  </si>
  <si>
    <t>Buy bitcoins fast</t>
  </si>
  <si>
    <t>HeyAnyone here know where its possible to buy 400$ in bitcoins with CC. I need them in the next 24H.Thx in advance</t>
  </si>
  <si>
    <t>http://www.reddit.com/r/Bitcoin/comments/31jv3d/buy_bitcoins_fast/</t>
  </si>
  <si>
    <t>April 06, 2015 at 04:08AM</t>
  </si>
  <si>
    <t>sectrgt_ard</t>
  </si>
  <si>
    <t>Mining profitability?</t>
  </si>
  <si>
    <t>So I haven't mined for about a year now, looking to get back into it. What are the most profitable pools, methods, etc. to use?</t>
  </si>
  <si>
    <t>http://www.reddit.com/r/Bitcoin/comments/31k1ro/mining_profitability/</t>
  </si>
  <si>
    <t>April 06, 2015 at 04:01AM</t>
  </si>
  <si>
    <t>Some of the U.S.’s biggest proprietary traders and investors are thinking of making bigger moves into bitcoin</t>
  </si>
  <si>
    <t>http://www.wsj.com/articles/big-investor-involvement-could-boost-bitcoin-1428259814</t>
  </si>
  <si>
    <t>http://www.reddit.com/r/Bitcoin/comments/31k112/some_of_the_uss_biggest_proprietary_traders_and/</t>
  </si>
  <si>
    <t>April 06, 2015 at 03:56AM</t>
  </si>
  <si>
    <t>jakedeez03</t>
  </si>
  <si>
    <t>Charlie Shrem's 'Shrembot' Hit's eBay</t>
  </si>
  <si>
    <t>http://www.ebay.com/itm/Charlie-Shrem-039-s-Double-Robotics-Telepresence-Robot-/191552395940?</t>
  </si>
  <si>
    <t>http://www.reddit.com/r/Bitcoin/comments/31k0ie/charlie_shrems_shrembot_hits_ebay/</t>
  </si>
  <si>
    <t>April 06, 2015 at 04:24AM</t>
  </si>
  <si>
    <t>Grainfromrain</t>
  </si>
  <si>
    <t>Jesus shines with bitcoin -the peoples money</t>
  </si>
  <si>
    <t>http://imgur.com/czu5XIw</t>
  </si>
  <si>
    <t>http://www.reddit.com/r/Bitcoin/comments/31k3p9/jesus_shines_with_bitcoin_the_peoples_money/</t>
  </si>
  <si>
    <t>April 06, 2015 at 04:38AM</t>
  </si>
  <si>
    <t>jhogan</t>
  </si>
  <si>
    <t>The Nakamoto Consensus — How We End Bad Governance</t>
  </si>
  <si>
    <t>http://athousandnations.com/2015/04/03/the-nakamoto-consensus%E2%80%8A-%E2%80%8Ahow-we-end-bad-governance/</t>
  </si>
  <si>
    <t>http://www.reddit.com/r/Bitcoin/comments/31k5ck/the_nakamoto_consensus_how_we_end_bad_governance/</t>
  </si>
  <si>
    <t>Does anyone know why there's a whole lot of double-spending going on right now?</t>
  </si>
  <si>
    <t>https://blockchain.info/double-spendsCan anyone ELI5 how this works?</t>
  </si>
  <si>
    <t>http://www.reddit.com/r/Bitcoin/comments/31k5ak/does_anyone_know_why_theres_a_whole_lot_of/</t>
  </si>
  <si>
    <t>April 06, 2015 at 04:37AM</t>
  </si>
  <si>
    <t>Cryptocus</t>
  </si>
  <si>
    <t>Direct Developer Fund?</t>
  </si>
  <si>
    <t>This idea came to me after I read this post.Why not fund Bitcoin developers directly? Why go through an intermediary?A system can be created that allows users to support development without risk of corruption. Say, I send Bitcoin to Gavin's development address and he can then use it however he thinks is best. Less risk.How can we ensure that only he has access to those funds though? Can a system be created that self destructs if his access to those funds is somehow compromised? Even if someone else steals his place, can we stop funding until he or someone else who is in line with Bitcoin's core priciples comes along?</t>
  </si>
  <si>
    <t>http://www.reddit.com/r/Bitcoin/comments/31k577/direct_developer_fund/</t>
  </si>
  <si>
    <t>April 06, 2015 at 04:29AM</t>
  </si>
  <si>
    <t>janLa</t>
  </si>
  <si>
    <t>Are Cryptocurrencies Super Tax Havens?</t>
  </si>
  <si>
    <t>http://papers.ssrn.com/sol3/papers.cfm?abstract_id=2305863</t>
  </si>
  <si>
    <t>http://www.reddit.com/r/Bitcoin/comments/31k4ax/are_cryptocurrencies_super_tax_havens/</t>
  </si>
  <si>
    <t>April 06, 2015 at 04:28AM</t>
  </si>
  <si>
    <t>crypto4net</t>
  </si>
  <si>
    <t>"The spirit of Bitcoin is about decentralisation and the spirit of Easter is all about hope."</t>
  </si>
  <si>
    <t>https://twitter.com/LazyTVOfficial/status/584825163155275776</t>
  </si>
  <si>
    <t>http://www.reddit.com/r/Bitcoin/comments/31k45u/the_spirit_of_bitcoin_is_about_decentralisation/</t>
  </si>
  <si>
    <t>April 06, 2015 at 04:46AM</t>
  </si>
  <si>
    <t>Obvthrowaway9999</t>
  </si>
  <si>
    <t>Happy Easter</t>
  </si>
  <si>
    <t>http://i.imgur.com/8ocqAWg.jpg</t>
  </si>
  <si>
    <t>http://www.reddit.com/r/Bitcoin/comments/31k6b9/happy_easter/</t>
  </si>
  <si>
    <t>April 06, 2015 at 04:45AM</t>
  </si>
  <si>
    <t>_jt</t>
  </si>
  <si>
    <t>Fake wallet?</t>
  </si>
  <si>
    <t>I'd like to have a usb stick that, if accessed, shoots me an email. Anyone know of a way to do this? Thanks!</t>
  </si>
  <si>
    <t>http://www.reddit.com/r/Bitcoin/comments/31k66n/fake_wallet/</t>
  </si>
  <si>
    <t>April 06, 2015 at 04:40AM</t>
  </si>
  <si>
    <t>BuySatoshi</t>
  </si>
  <si>
    <t>Happy Satoshi Birthday Easter day!! In honor I have created a new website. Enjoy!!</t>
  </si>
  <si>
    <t>https://buysatoshi.com</t>
  </si>
  <si>
    <t>http://www.reddit.com/r/Bitcoin/comments/31k5kt/happy_satoshi_birthday_easter_day_in_honor_i_have/</t>
  </si>
  <si>
    <t>April 06, 2015 at 05:08AM</t>
  </si>
  <si>
    <t>token_dave</t>
  </si>
  <si>
    <t>BitQuick creates shill account called "nigger_loaf"</t>
  </si>
  <si>
    <t>http://www.reddit.com/user/nigger_loaf</t>
  </si>
  <si>
    <t>http://www.reddit.com/r/Bitcoin/comments/31k8pc/bitquick_creates_shill_account_called_nigger_loaf/</t>
  </si>
  <si>
    <t>April 06, 2015 at 05:07AM</t>
  </si>
  <si>
    <t>futurefoibles</t>
  </si>
  <si>
    <t>When bugs happen in bitcoin how will they be fixed?</t>
  </si>
  <si>
    <t>In the past bugs were fixed using extraordinary means like rewinding time and throwing out 50 blocks or sending out alerts telling everyone to stop using bitcoin for a few hours.When bitcoin becomes big how will that go? Nothing doesn't have bugs, everything from nuclear power plants to medical equipment still has software bugs and bitcoin is still in feature incomplete beta so there will be a lot of changes coming and 'we will just be so careful we won't have any bugs" hasn't been an option that has ever worked out for any software yet.</t>
  </si>
  <si>
    <t>http://www.reddit.com/r/Bitcoin/comments/31k8ng/when_bugs_happen_in_bitcoin_how_will_they_be_fixed/</t>
  </si>
  <si>
    <t>April 06, 2015 at 05:04AM</t>
  </si>
  <si>
    <t>FlameWhip</t>
  </si>
  <si>
    <t>Where to buy small amount of bitcoin instantly</t>
  </si>
  <si>
    <t>I need $8 to complete an order but don't have a method of buying small amounts such as this instantly.</t>
  </si>
  <si>
    <t>http://www.reddit.com/r/Bitcoin/comments/31k8b3/where_to_buy_small_amount_of_bitcoin_instantly/</t>
  </si>
  <si>
    <t>April 06, 2015 at 04:57AM</t>
  </si>
  <si>
    <t>dresden_k</t>
  </si>
  <si>
    <t>Node on an old Samsung S3?</t>
  </si>
  <si>
    <t>Hey all - been seeing a lot of talk of Raspberry Pi nodes... would one be able to run a useful node on an old Samsung S3 with a large enough microSD card for the blockchain? Would run it off of WiFi... I'm fairly sure it's a 1.5Ghz dual core Krait CPU...Also, what exactly would I be downloading and/or installing to run this from an Android environment?</t>
  </si>
  <si>
    <t>http://www.reddit.com/r/Bitcoin/comments/31k7hv/node_on_an_old_samsung_s3/</t>
  </si>
  <si>
    <t>April 06, 2015 at 05:35AM</t>
  </si>
  <si>
    <t>ETHenry1</t>
  </si>
  <si>
    <t>Secure Storage of Bitcoins</t>
  </si>
  <si>
    <t>Hello All,Throwaway here. I was hoping you could help guide me on how to best store a very large amount of Bitcoin. I have done a lot of research and the following is my thought process:There are really two separate groups of attackers one must defend themselves against; hackers (virtual aggressors) and targeted personal attacks; break-ins/muggings and agents of the State (physical aggressors).Let's first start with virtual aggressors. To protect against this, one must stick with paper backups, and either cold storage or hardware wallets, where the private keys never transfer to a device that is connected to the internet. According to the research I have done, the best options would either be Armory or Trezor.My concern with Armory is the badUSB firmware hack that was big news last year, and the fact that using cold storage with Armory requires the transferring of signed transactions back and forth with a USB device. I have found this open source USB: (http://www.inversepath.com/usbarmory.html), but I am unaware of how well audited this is and if this would protect me if the online computer I use could be infected. If not, I would need to buy two computers, one for cold storage and one to hold the online version of Armory (and never do anything else). With Trezor, my concern is that it is newer than Armory and therefore probably hasn't seen as much review, and I have more concerns about how it could protect against aggressors discussed in the following sections. The recent NSA firmware hacks revelations concern me in both scenarios, but I see no way to ease my paranoia with this.For physical aggressors, I believe that the best protection is the actual incapability to hand over your Bitcoins. In other words, having a 50 character password that is written down on a piece of paper next to your computer that runs Armory offline, while great for protecting against virtual aggressors, is terribly insufficient for protecting against physical aggressors. The following are ways this could be protected against:Armory has very well documented multi-sig support (Lockbox), but I have concerns with how/if this could work with cold storage. Even if this could, I cannot expect the other signers to buy and set up another computer for signing the transactions offline. I would then be making my Bitcoin less secure, for I would be the only party with offline signing, and the other involved parties could be targeted by virtual aggressors, and my funds would no longer have any protections against them. (For example, if I have a 2-of-3 Lockbox, the other 2 parties with online signing could be targeted). For Trezor, my current understanding is that multi-sig support is still in a sort of beta phase, where it is only integrated through a web wallet at the moment. While I think if this were ever widely integrated it would be great (because I could buy the other signers a Trezor, which would protect against virtual aggressors), I do not want to rely on a centralized service to access my coins. And I do not know how long it will take until this is updated. In addition to this, I would prefer to not have to rely on other parties to access funds that are solely my own.Another idea is to use Armory to set up a wallet and the backups. I can set up a Lockbox with minimal funds for a “plausible deniability” of my real, vast majority of my funds (sort of like TrueCrypt’s hidden volume feature). The fake, minimal funds Lockbox would protect against non-State break-ins (to protect against a $5 wrench attack). I then have two options to secure the real funds, and how to protect against State-sanctioned break-ins and seizures.(1) Use an incredibly strong password for my backups, backup to many places online, and memorize the password without writing it down anywhere. That way, the coins cannot be sent by an unwelcome party, and the backups cannot be seized or imported. This, however, has the same faults as a brainwallet does, in that if my password is able to memorized, it is most likely not secure enough. And I really am not comfortable trusting myself to memorize something, or forever lose all my money.(2) Do not set a password, create fragmented backups, and then destroy the computer. Either hide the fragmented backups in various places (not on your property), and/or give to trusted friends. This has the same faults as a multi-signature wallet (relying on other people for your own funds), but has the added benefit of not opening up the additional attack vector of virtual aggressors.While I think the best solution will involve something with Armory and a fake Lockbox with minimal funds, I am now out of ideas, and have found no perfect solution.People may think the section of protecting against State-sanctioned physical aggressors is overly paranoid, but I think it is important to remember that there was a time in the United States’ history when holding gold was outlawed. When Bitcoin begins to really challenge the power of governments around the world, I would not be too surprised if they come after Bitcoin as well.I know this has been a huge wall of text, but I tried very hard to keep it as concise and organized as possible. Please correct me if anything I have said above is outdated or just wrong.Thank you so much for reading all of this, and if you have any ideas on how to best protect against everything discussed above, I would greatly appreciate it!Thank you!ETH</t>
  </si>
  <si>
    <t>http://www.reddit.com/r/Bitcoin/comments/31kbyl/secure_storage_of_bitcoins/</t>
  </si>
  <si>
    <t>April 06, 2015 at 05:33AM</t>
  </si>
  <si>
    <t>MrEoss</t>
  </si>
  <si>
    <t>Bitcoin is a niche and so should appeal to niche sector</t>
  </si>
  <si>
    <t>I workes on cruise ships for a while, an american company. I was paid in dollars but what with not being a us citizen could not use american banking, american phone contracts etc. The ships I worked on had thousands of foreign workers on and as far as big banks are concerned are the market for facilitating those markets are too small to be bothered with, but for bitcoin there is a value to those workers and potential adoptees. In the uk, there are 15000 people living on narrowboats on canal classified as 'no fixed abode' and therefore difficulties with banking, contracts etc. face difficulties, again a niche sector but again, would benefit from the 'bank in you pocket' that bitcoin offers. Bitcoin is small deal at the moment but by appealing to these collectively small sectors could attain a larger adoption and efforts to appeal to these groups should be the initial focus on the basis that it really has something to offer that otherwise get overlooked by institutions that need to cater to larger groups of people to make their product viable.......am I right?</t>
  </si>
  <si>
    <t>http://www.reddit.com/r/Bitcoin/comments/31kbn1/bitcoin_is_a_niche_and_so_should_appeal_to_niche/</t>
  </si>
  <si>
    <t>April 06, 2015 at 05:27AM</t>
  </si>
  <si>
    <t>John McDonnell, CEO of BitNet trying to convince the mainstream media why is better to use Bitcoin vs Debit and Credit Cards. RT</t>
  </si>
  <si>
    <t>https://www.youtube.com/watch?v=x_Oyj7oEi1g</t>
  </si>
  <si>
    <t>http://www.reddit.com/r/Bitcoin/comments/31kb2e/john_mcdonnell_ceo_of_bitnet_trying_to_convince/</t>
  </si>
  <si>
    <t>April 06, 2015 at 05:26AM</t>
  </si>
  <si>
    <t>testnet coins</t>
  </si>
  <si>
    <t>Can someone send me some testnet coins?here's my address: mqdd4TumStVgQCm2wMbhUGUqYhJiwQZkKsThanks</t>
  </si>
  <si>
    <t>http://www.reddit.com/r/Bitcoin/comments/31kayc/testnet_coins/</t>
  </si>
  <si>
    <t>April 06, 2015 at 05:56AM</t>
  </si>
  <si>
    <t>Draft proposal for independent core dev funding</t>
  </si>
  <si>
    <t>US Legal and Accounting advice will be taken to confirm that the below is the best option and viable:-&gt; Creation of a special trust fund, where the trustee has the following responsibilities:Any core dev can join the trust fund TODO: Define what qualifies as a “core dev”, because someone doing code review can also qualify as such.Anyone donating to the trust fund, can/must specify which core dev the money will go to. (prevents many issues)All financials will be public, and ideally released on a real-time basis (if you see that core dev X already got his yearly salary covered, you can chose to donate to another core dev).Trust administrator will accept alternative donation methods such as crowd funds, Lighthouse, bountysource, etc. Community should be able to donate in any way they desire.Trust will take care of all necessary accounting and IRS work. The core devs will get their monthly pay check as in any normal company, and should not worry about anythingTrust will maintain a web page with financials and how to donate.The rationale behind this whole thing is based on the following:Core devs don’t want to bother with any accounting or having to become a consultant. They will be paid from a real company/trust and get their monthly paycheck.The community can decide to fund the core devs directly though the trust, which means the community can self organize crowd funds and promote them as they see fit. The core devs won’t have to bother with marketing.The above creates a non-political entity, since you can decide which core dev to give to and the trust only bothers with handing over the money.TL;DR: Allow the community to directly fund an individual core dev of choice. Find the best suitable non-political entity to do so.Please discuss :) This is just a draft. Legal advice on the best solution will be gained asap (I will cover the expense).Olivier</t>
  </si>
  <si>
    <t>http://www.reddit.com/r/Bitcoin/comments/31kecf/draft_proposal_for_independent_core_dev_funding/</t>
  </si>
  <si>
    <t>April 06, 2015 at 07:13AM</t>
  </si>
  <si>
    <t>BNY Mellon Explores Bitcoin’s Potential</t>
  </si>
  <si>
    <t>http://blogs.wsj.com/cio/2015/04/05/bny-mellon-explores-bitcoins-potential/</t>
  </si>
  <si>
    <t>http://www.reddit.com/r/Bitcoin/comments/31kn2c/bny_mellon_explores_bitcoins_potential/</t>
  </si>
  <si>
    <t>April 06, 2015 at 06:41AM</t>
  </si>
  <si>
    <t>kharv172</t>
  </si>
  <si>
    <t>Understanding the Bitcoin Ecosystem</t>
  </si>
  <si>
    <t>http://cointelegraph.com/news/113881/understanding-the-bitcoin-ecosystem</t>
  </si>
  <si>
    <t>http://www.reddit.com/r/Bitcoin/comments/31kjcj/understanding_the_bitcoin_ecosystem/</t>
  </si>
  <si>
    <t>April 06, 2015 at 07:40AM</t>
  </si>
  <si>
    <t>UPDATE regarding my previous post "Funding all the Bitcoin devs"</t>
  </si>
  <si>
    <t>This is an update for the people who have donated to the address in my previous post "I'm now funding ALL THE DEVS IN THE WORLD who are working on the Bitcoin Core, via Bitcoin, and pro rata", which got deleted.-----------UPDATE FROM OP------------Some users have reported to be experiencing issues with withdrawing their share of the entitled pay-outs at the moment. Mobbr.com is working on it and I hope that the issues for the affected users will be resolved soon. Still, I'd like to advice people to wait with making any further donations until these problems have been resolved. It would have been cool if everything had run super-smooth tonight, but it didn't. Shit happens, people are working on it, and no people died thus far.In the highly unlikely case that this thing scales up to BITCON 1; that the Bitcoin Core devs aren't able to retrieve the funds in the end, I will personally return the 0.16936461 BTC to everyone that has donated to the address thus far, and will pay for the tx fees myself.Trying to take away any doubt about me being here to scam anyone, I am verifying that I am me on twitter. If you'd like to know more, feel free to ask and we'll turn this thread into a mini-AMA ---&gt; https://twitter.com/timpastoor/status/584849729210753024If you know me and would like to vouch for me, you can simply add that^ tweet to your favorites. Thanks in advance!---------------/UPDATE-----------------URL to old post: http://www.reddit.com/r/Bitcoin/comments/31jlej/im_now_funding_all_the_devs_in_the_world_who_are/</t>
  </si>
  <si>
    <t>http://www.reddit.com/r/Bitcoin/comments/31kq5t/update_regarding_my_previous_post_funding_all_the/</t>
  </si>
  <si>
    <t>April 06, 2015 at 07:38AM</t>
  </si>
  <si>
    <t>matzedoon2</t>
  </si>
  <si>
    <t>why bitcoin will fail, explain me otherwise why not</t>
  </si>
  <si>
    <t>So here's my explanation why in my Theory bitcoin will fail.1. The algorithm get's harder to crackThey say the algorithm get's harder with each user mining bitcoins. I heard that this is a good thing because the coin will be more stable if there's a difficulty level with each miner involved.But to be honest, The system that is used is a bit spouse.For example : 5 years ago (more or less), as I can remember, I was mining for like 2 hours with my CPU and GPU and created like 0,001xxxx bitcoins (i know due to the fact it's still there when I opened bitminter last night after so many years)As i can remember I could have gotten about 2? 3? bitcoins a month back than, and I was actually calculating if it was profitable because the energy bills might be higher.Here is why bitcoins in my opinion will failThe algorithm is not a good rewarding systemThe algorithm - so let's say for example : 1 bitcoin = 20 dollars (calculating like back in those days) My energy bill to run 24 hours 30 days = 58 dollars And i get 3 bitcoin of 60 dollars each per month. My net income = 2 dollars all fictional aboveso now let's refer to our 2 dollar profit "net income" as 0%Now example 2 : Someone else got better rig. Bitcoin mining get's harder in difficulty, Person 1 quits bitcoin mining due to a minus in income and profit to pay even the energy bill.Person 2 mines faster and better. Therefore the bitcoins algorithm will become more and more difficult at a faster rate.(conclusion for person 1 from example 1) 0% (goes to minus) energy bill becomes higher than it's net income conclusion would be Quit mining, or buying better rigsperson from example 2 has let's say a 10% efficiency compared to what Person 1 had when started @ ( 0 % )...But when person continues at his rate, the algorithm get's more difficult. And even with no further more participating miners, his 10% will slowly decay to a 0%conclusion for this : even if person 2 was the last bitcoin miner on earth to participate his 10% will eventually reach 0%, and go to the negative. (and consider stopping, or buying better Rigs)Sadly, for this person. He will most probably not be the last one who participates in bitcoin mining, so my example above will be reached faster as person 3, 4, 5 joins and with faster rigs, better equipment etc.Why i came to the conclusion, that this is a digital "new kind of" ponzi schemeFor those of you who don't know what a Ponzi scheme is : reddit!If you watched the video, or know what a ponzi scheme is, you'll probably noticed or know, that it's not quite there yet.But note, that in the end.Many will take the fall, unless you get rid of them for Gold / Silver (Or a good rated currency, but to be sure.. Gold / Silver is the way to go)Because, the algorithm is bound to fail.The ponzi scheme can go on, and on.. untill there is no money to split for each new and old comers. The algorithm is getting harder and harder, untill you will need a nuclear plant as energy source and the quantum cpu google just made with nasa. (sort of?) And still, how far off would you be of my initial 0%.what im trying to explain is. The level, of where this algorithm will bring you, (Nasa / Nuclear Quantum, whatever.. you got the point..) it will never be successful for long, it was not build to last. it was build to grab as many bitcoins, when it was easy, and make money out of the guys who actually consider doing Nasa / Nuclear Quantum computing / mining.It has never been, profitable.. for just mining. And it will never be, because the algorithm is not with you, it will always be against you. Do understand that some person, will take a big fall. investing in huge rigs, server parks, but will fail to make a profit. and his investment (virtually, although not real or physically, wen't into any number under him in their pockets)I consider this not as a ponzi scheme, but it has too many factors and resemblances of it, In Fact, let me explain why everyone who participated has actually damaged the global economy with it.Why this is a saver ponzi scheme for the miners, and the most damaging for real, honest existing companies before the bitcoinBefore the bitcoin (or let me refer to crypto currencies) there are regular currencies, backed up by gold. there are companies, like trading companies, real Gold owners, Banking systems, even real estate agencies, restaurants. Actually picture the whole industry globally who accepts bitcoins and place them in an imaginary list here.Are you ready? did you got it? You all litterly fucked them up. (not now, but in the end, you all will...)I heard some one mine 8 million dollars worth of bitcoins a MONTH!So now let's say, he trades/sells these bitcoins into gold, dollars.. buys a house.. And sooner or later, bitcoins collapses.. (As i explained when the algorithm get's too hard, it will collapse..)Now we may all congratulate this guy, on that video, for buying everything he can imagine with nothing but a currency "virtually"... made out of "figurly of speaking" thin air.As we can already see from the chart. Bitcoin already dropped from 1.100 dollars to 200? 300?So lets add some zero's.. 1.100 (let's make it 1.1 million) and he bought a big house / villa / mansion of 1.1 million. this 1.1 million in transfer is now somewhere re-traded again most probably. but in fact you could tell that his house was actually bought (in today's cash) for 200.000 dollars. (as is the currency today, more or less)But when the bit coin collapses to 0.. He actually bought it "as i referred above" with nothing but air.But the cycle (his 1.1mil in bitcoins) did not stop there. The owner of accepted it, buy's something else, re-trades it, etc.. etc.. so in the end (as the ponzi scheme) someone will take a big fall..to be specific in facts, every bitcoin, that is currently circulating, is in fact thin air. And the amount in anything physical, that has been bought with it, will be the amount in real cash for someone to take fall.for example, there has been traded with bitcoins for so many years. And in total if you would re-calculate this in like.. 50billion dollars..this means, that some people, corpses, companies.. will take eventually a 50 billion fall.the federal reserves, compared to bitcoinsWe all heard about the federal reserves, there are plenty of youtube videos out there. and when you watch it, you think.. how is this possible. How can a company like this exist...? Am i right?well, any one who participates in bitcoins.. Is a small federal reserve at home..replace printing money with mining, and you can't deny it. You are doing the same thing...First the dollar rises, and than it collapses. People spend more than what they have, and in the end, They all file bankruptcy. You "Bitcoin miners" don't need to return it, you wasted only energy... but all the companies you have traded with and who still possesses them when the bitcoin collapses will take the fall. (your fall, if it was a physical currency like the dollar).again, another resemblance, only this time not with the ponzi scheme, but with the federal reserves.Be honest with yourselftake the history of bitcoin.Mysteriously entered the world, nobody truly knows who made it... It's against our government, and it's a mony making machine anyone can access at home.Sounds too good to be true? Yes, it is.. Only fact is, you aren't taking the fall for it. Big corporations do.I do believe, anyone with a mind, who can imagine, and build this idea, Did not had as a motive to get rich.. You do not build something like this to get rich, You build this for a bigger purpose, something that has been unseen for many years by everyone.Could it be the government itself? Please, understand.. that I hate those stupid conspiracy bullshit videos. But in the end, why didn't the government take it down? Why didn't they blocked all the sites? Why did they added the currency and made it trade-able ? They could have prevented it long ago if it was "that much damaging to the government"... Why didn't they boycott it?And why did every idiot thought he was participating in something good, cool and had the feeling like you have won from the government.You do realize that us compared to the goverment is like comparing us as 5 year olds playing soccer with Ronaldo...</t>
  </si>
  <si>
    <t>http://www.reddit.com/r/Bitcoin/comments/31kq1h/why_bitcoin_will_fail_explain_me_otherwise_why_not/</t>
  </si>
  <si>
    <t>April 06, 2015 at 07:35AM</t>
  </si>
  <si>
    <t>MollyMan93</t>
  </si>
  <si>
    <t>How to buy Bitcoin same day next day?</t>
  </si>
  <si>
    <t>Hello everyone I usually buy my bitcoin through coin base but I don't like having to wait so long for my coin does anybody know of any reliable services I can use to buy bitcoin same day next day? I live in the USA and I use a chase debit card any suggestions?</t>
  </si>
  <si>
    <t>http://www.reddit.com/r/Bitcoin/comments/31kpmc/how_to_buy_bitcoin_same_day_next_day/</t>
  </si>
  <si>
    <t>April 06, 2015 at 08:04AM</t>
  </si>
  <si>
    <t>Prepare yourself</t>
  </si>
  <si>
    <t>http://i.imgur.com/sQh4aqd.jpg</t>
  </si>
  <si>
    <t>http://www.reddit.com/r/Bitcoin/comments/31kt5a/prepare_yourself/</t>
  </si>
  <si>
    <t>April 06, 2015 at 08:34AM</t>
  </si>
  <si>
    <t>BitConsultant</t>
  </si>
  <si>
    <t>Bitcoin vs. Eris vs. Ripple</t>
  </si>
  <si>
    <t>The only thing being debated here is the definition of what a block chain is.Bitcoin defined what the function of a block chain is.https://en.wikipedia.org/wiki/Bitcoin#Block_chainRipple and Eris are simply muddling the definition by claiming their services offer what the Bitcoin block chain does, which they clearly do not, proven in theory and practice.</t>
  </si>
  <si>
    <t>http://www.reddit.com/r/Bitcoin/comments/31kwqo/bitcoin_vs_eris_vs_ripple/</t>
  </si>
  <si>
    <t>April 06, 2015 at 08:23AM</t>
  </si>
  <si>
    <t>ramblerandgambler</t>
  </si>
  <si>
    <t>So I was walking by a Chinese supermarket in North London...</t>
  </si>
  <si>
    <t>http://imgur.com/pb0MNRt</t>
  </si>
  <si>
    <t>http://www.reddit.com/r/Bitcoin/comments/31kvgc/so_i_was_walking_by_a_chinese_supermarket_in/</t>
  </si>
  <si>
    <t>April 06, 2015 at 08:53AM</t>
  </si>
  <si>
    <t>Bitcoin was supposed to be decentralized and Zero trust instrument! Jesus whips scammers and centralizers!</t>
  </si>
  <si>
    <t>http://i.imgur.com/pyxPhtx.jpg?1</t>
  </si>
  <si>
    <t>http://www.reddit.com/r/Bitcoin/comments/31kyy9/bitcoin_was_supposed_to_be_decentralized_and_zero/</t>
  </si>
  <si>
    <t>April 06, 2015 at 08:48AM</t>
  </si>
  <si>
    <t>Psychoartist1</t>
  </si>
  <si>
    <t>Trustworthiness of pool mining</t>
  </si>
  <si>
    <t>Have been looking into Bitcoins for while and I was wondering how trustworthy is pool mining? Has anyone got scammed from it?</t>
  </si>
  <si>
    <t>http://www.reddit.com/r/Bitcoin/comments/31kycv/trustworthiness_of_pool_mining/</t>
  </si>
  <si>
    <t>April 06, 2015 at 08:43AM</t>
  </si>
  <si>
    <t>bitcointhrowaway1441</t>
  </si>
  <si>
    <t>I want to buy Bitcoins to pay for a VPN - is this guide (see link inside) still up-to-date and accurate? I am completely new to Bitcoins...</t>
  </si>
  <si>
    <t>Hi everyone,as per the title I want to buy bitcoins to buy a VPN subscription...However, I have never bought, nor used Bitcoins before. I've read some of the information in the sidebar but there is a lot to take in and I'm looking for an easy guide from start to finish for someone not so computer savvy.I've found this guide for buying Bitcoins (which covers buying, then mixing the coins to add more anonymity).Part 1: Buying Bitcoins to pay for VPN anonymously, a step by step guidePart 2: Choosing and setting up a Bitcoin walletPart 3: Buying BitcoinsPart 4: Mixing your BitcoinsIs this guide still good to use/is the information still up to date? I want something that will add an anonymity layer between me and the VPN service as to avoid paying via creditcard or paypal.Any help is appreciated!</t>
  </si>
  <si>
    <t>http://www.reddit.com/r/Bitcoin/comments/31kxtd/i_want_to_buy_bitcoins_to_pay_for_a_vpn_is_this/</t>
  </si>
  <si>
    <t>April 06, 2015 at 09:11AM</t>
  </si>
  <si>
    <t>tmh2duggy</t>
  </si>
  <si>
    <t>Mycelium entropy or Ledger</t>
  </si>
  <si>
    <t>I'm looking ot get some offline storage and I don't want to spend the money on a trezor yet. Should I go for an entropy or Ledger.</t>
  </si>
  <si>
    <t>http://www.reddit.com/r/Bitcoin/comments/31l13a/mycelium_entropy_or_ledger/</t>
  </si>
  <si>
    <t>April 06, 2015 at 09:28AM</t>
  </si>
  <si>
    <t>Galiano-Tiramani-BTC</t>
  </si>
  <si>
    <t>Fascist FDA bans 23andme from provide health analysis. Just uploaded my genome to promethease and paid with Bitcoin. Amaze.</t>
  </si>
  <si>
    <t>http://imgur.com/xDv6ROH</t>
  </si>
  <si>
    <t>http://www.reddit.com/r/Bitcoin/comments/31l33h/fascist_fda_bans_23andme_from_provide_health/</t>
  </si>
  <si>
    <t>April 06, 2015 at 09:12AM</t>
  </si>
  <si>
    <t>AussieCryptoCurrency</t>
  </si>
  <si>
    <t>BitcoinTalk forum taking action against scammers(?); "units of evil" lamented by Ponzi scam site suggests effectiveness</t>
  </si>
  <si>
    <t>https://bitcointalk.org/index.php?topic=953005.msg10433226#msg10433226</t>
  </si>
  <si>
    <t>http://www.reddit.com/r/Bitcoin/comments/31l18k/bitcointalk_forum_taking_action_against_scammers/</t>
  </si>
  <si>
    <t>April 06, 2015 at 10:15AM</t>
  </si>
  <si>
    <t>“If anyone is wondering, I can sell you the rights to this image (A divine creation of mine, if I do say so.) for a measley 100BTC”</t>
  </si>
  <si>
    <t>https://instagram.com/p/1Hcv9wL2GG/</t>
  </si>
  <si>
    <t>http://www.reddit.com/r/Bitcoin/comments/31l8dm/if_anyone_is_wondering_i_can_sell_you_the_rights/</t>
  </si>
  <si>
    <t>April 06, 2015 at 10:04AM</t>
  </si>
  <si>
    <t>Itsjustmemanright</t>
  </si>
  <si>
    <t>Spray painted on a sidewalk in Dumbo, Brooklyn.</t>
  </si>
  <si>
    <t>I'm not a "To the moon" type. I think getting emotions this type of mix are a dangerous thing when you are essentially gambling, like I am. That is not to say I don't believe in the gamble. I think we are at the forefront of a new future of transaction and store of value and permanent public record that has never existed before. Will that answer ultimately be Bitcoin? I don't know. Will that answer be BECAUSE of Bitcoin and all the possibilities it has shown us? ABSO-FUCKING-LUTELY. Do I hope it is Bitcoin? Do I believe it will be? YES!!!! That's why I'm gambling on it. That is why I'm all in. But just for now. I will bail the second something in the system rings as false to me. I've done nothing but bust my ass my whole life and if this all blows up, I will still be the better for believing in something if only for a brief time. For now, I don't see a way to stop this beast. It is too disruptive a technology to the current system. It is a step into the future. A future I am hopeful for......but I will still remain continually skeptical. I hope it works. I think it will. I think we will have the last laugh. And if we don't? Fuck it. We'll figure out how to pick ourselves back up again. http://i.imgur.com/k6JNJE7.jpg</t>
  </si>
  <si>
    <t>http://www.reddit.com/r/Bitcoin/comments/31l75j/spray_painted_on_a_sidewalk_in_dumbo_brooklyn/</t>
  </si>
  <si>
    <t>April 06, 2015 at 10:24AM</t>
  </si>
  <si>
    <t>iiLezso</t>
  </si>
  <si>
    <t>Want to buy a cool looking rubiks cube? TheCubicle.us is accepting bitcoin payments!</t>
  </si>
  <si>
    <t>http://thecubicle.us/</t>
  </si>
  <si>
    <t>http://www.reddit.com/r/Bitcoin/comments/31l9dd/want_to_buy_a_cool_looking_rubiks_cube/</t>
  </si>
  <si>
    <t>April 06, 2015 at 10:22AM</t>
  </si>
  <si>
    <t>Best place to buy and sell Bitcoin in Australia and the UK?</t>
  </si>
  <si>
    <t>Can't seem to find any places like Coinbase and Circle for trading in the UK and Australia for my family. I want to be able to send them money which they can then withdraw! Any suggestions?</t>
  </si>
  <si>
    <t>http://www.reddit.com/r/Bitcoin/comments/31l969/best_place_to_buy_and_sell_bitcoin_in_australia/</t>
  </si>
  <si>
    <t>April 06, 2015 at 10:21AM</t>
  </si>
  <si>
    <t>_CapR_</t>
  </si>
  <si>
    <t>Why is BIP0038 beneficial for physical Bitcoin manufacturers?</t>
  </si>
  <si>
    <t>How does it eliminate trust in this regard?</t>
  </si>
  <si>
    <t>http://www.reddit.com/r/Bitcoin/comments/31l92i/why_is_bip0038_beneficial_for_physical_bitcoin/</t>
  </si>
  <si>
    <t>April 06, 2015 at 10:20AM</t>
  </si>
  <si>
    <t>where_what_now</t>
  </si>
  <si>
    <t>All you really need to know about Eris to make an informed decision about what they're doing.</t>
  </si>
  <si>
    <t>The Eris Stack When We Started Eris Industries, We Asked Two Questions1) Is it possible to build applications which have the benefits of interconnectedness, but without servers? It is. Distributed applications can perform the same functions of modern web applications by enlisting users to participate in the management and security of these applications’ data.2) Is it possible to create data-driven interactions which are both autonomous and legally compliant? It is. Data-driven interactions are not exempt from legal norms and procedures, and platforms capable of operating within existing legal frameworks will be profoundly useful to businesses and individuals alike.With Eris Industries’ open-source Distributed Application Software Stack, developers can rapidly design, test, and deploy distributed applications which are as flexible, user-friendly, and legally compliant as they are secure.https://erisindustries.com/Distributed apps are cool but there's nothing blockchain specific here. What is the Eris stack made up of?Decerver - The Distributed Application ServerThe Decerver is the application server for our Distributed Application Software Stack. Using the Decerver, developers can build distributed applications which easily interact with a diverse set of blockchain and peer-to-peer protocols, all of which have been harmonized in an interactive layer that can be accessed via a JavaScript runtime. The Decerver empowers blockchain technology to become usable in a fully legally-compliant context for the first time.https://erisindustries.com/Which blockchain technology do they recommend?TheloniousThelonious is Eris Industries’ smart-contract enabled, smart-contract controlled blockchain design which is purpose built to work in harmony with the Decerver.https://decerver.io/What is Thelonious?Thelonious - The Makers’ Blockchain Design [sic]Thelonious is Eris Industries’ customizable, smart-contract enabled, smart-contract controlled blockchain design and one component of our Distributed Application Software Stack. Derived from the Ethereum protocol, but built to meet differing design goals, Thelonious gives developers the control to define their own state-of-the-art blockchain. Thelonious is not meant to be one blockchain, but millions of them, each made for specific applications.https://erisindustries.com/How is it different than Ethereum?Who is Trustlessness For?Given that the modern, commercial world neither does operate nor needs to operate in a completely trustless environment, it is not entirely clear to us why so many blockchain advocates retain the idea that a blockchain system must be cryptographically pure and purely trustless in order to be worth existing. It is not as if trustworthiness is a new problem. Entire industries have been developed to handle the boundaries and rules of the trust-trustlessness sides of the spectrum – not the least of which is the legal system, which operates as a potent safeguard for consumers and commercial entities alike.For the vast majority of commercial entities, legal norms provide a material constraining mechanism which bounds the actions which any entity can take. While there are indeed challenges which remain to broaden access to justice, and while we feel that things do need to improve, it does not follow that one should throw out hundreds of years of legal and commercial norms simply because we now have elliptic curve cryptography.Instead of defaulting to a position where the operator of a commercial platform is untrustworthy, let us examine the problem from a different perspective. Where commercial considerations render the platform operator trustworthy, we see that the question of trust is not between the user and the platform operator – but rather between the user and the platform operator’s systems. In such a case, implementing blockchain-based architecture is capable of enhancing security for the user vis-a-vis both the platform operator (in terms of certainty) and the world (in terms of foiling the efforts of malicious third parties to access that data).Put differently, commercially viable reduced-trust networks do not need to protect the world from platform operators. They will need to protect platform operators from the world for the benefit of the platform’s users.https://thelonious.io/So Ethereum - Trustlessness = Thelonious. Wait, what was the advantage to blockchains over traditional datastores?This is an extremely important point when comparing traditional data stores to blockchains. In a traditional database a current entry in a particular field of, say, 10 does not allow us to understand – without additional programming of the database – whether the field is currently 10 and whether it used to be 0 and 10 was added to it or whether it was originally 0 and then 15 was added to it and later 5 was taken out of it. If the database is being used simply to track the current world state of the data – say for a blog or newspaper – it may not matter whether the data interaction was 0+10=10 or was 0+15-5=10, but for many applications this difference matters.https://thelonious.io/Auditing.TL;DR – Eris seems to be under the impression that centralized authorities will benefit primarily from the auditing aspect of blockchains. Someone might want to let them know database audits are much simpler to create.</t>
  </si>
  <si>
    <t>http://www.reddit.com/r/Bitcoin/comments/31l8wq/all_you_really_need_to_know_about_eris_to_make_an/</t>
  </si>
  <si>
    <t>April 06, 2015 at 11:06AM</t>
  </si>
  <si>
    <t>desktop1648</t>
  </si>
  <si>
    <t>E-Juice [FinerVapoR] 30% BTC sale! Coupon: fuckbanks</t>
  </si>
  <si>
    <t>http://finervapor.com/collections/all</t>
  </si>
  <si>
    <t>http://www.reddit.com/r/Bitcoin/comments/31ldjw/ejuice_finervapor_30_btc_sale_coupon_fuckbanks/</t>
  </si>
  <si>
    <t>April 06, 2015 at 10:57AM</t>
  </si>
  <si>
    <t>keb14</t>
  </si>
  <si>
    <t>Starting in September cash spending will be limited in France.So it is time to increase Bitcoins in France.</t>
  </si>
  <si>
    <t>http://www.sprottmoney.com/news/france-moves-in-the-direction-of-banning-cash-nathan-mcdonald-sprott-money-news?mw_aref=d0d00a311961371d69bcc0f5d530833e</t>
  </si>
  <si>
    <t>http://www.reddit.com/r/Bitcoin/comments/31lcmm/starting_in_september_cash_spending_will_be/</t>
  </si>
  <si>
    <t>Modern day money as conceived by central bankers...</t>
  </si>
  <si>
    <t>http://imgur.com/exb2OCa</t>
  </si>
  <si>
    <t>http://www.reddit.com/r/Bitcoin/comments/31lcl4/modern_day_money_as_conceived_by_central_bankers/</t>
  </si>
  <si>
    <t>April 06, 2015 at 11:14AM</t>
  </si>
  <si>
    <t>If the significance of Bitcoin Foundation problems will be exaggerated in the hostile or uninformed press tomorrow, then maybe a buying opportunity.</t>
  </si>
  <si>
    <t>I'm buying on a dip.</t>
  </si>
  <si>
    <t>http://www.reddit.com/r/Bitcoin/comments/31leds/if_the_significance_of_bitcoin_foundation/</t>
  </si>
  <si>
    <t>April 06, 2015 at 11:46AM</t>
  </si>
  <si>
    <t>Jim Rickards &amp;amp; Peter Schiff Discuss US Dollar, Gold Markets, Bitcoin. I agree about the gold parts, smh.</t>
  </si>
  <si>
    <t>http://www.youtube.com/attribution_link?a=e-IgCW2JzJc&amp;u=%2Fwatch%3Fv%3D1zhtoJEfXBY%26feature%3Dshare</t>
  </si>
  <si>
    <t>http://www.reddit.com/r/Bitcoin/comments/31lhjl/jim_rickards_peter_schiff_discuss_us_dollar_gold/</t>
  </si>
  <si>
    <t>April 06, 2015 at 12:17PM</t>
  </si>
  <si>
    <t>Metric: Is Bitcoin the most valuable piece of software based on market cap/lines of code?</t>
  </si>
  <si>
    <t>maybe number of developer hours needs to be taken into account. one might argue a browser qualifies but there was money spent on marketing and sales for those.</t>
  </si>
  <si>
    <t>http://www.reddit.com/r/Bitcoin/comments/31lkd1/metric_is_bitcoin_the_most_valuable_piece_of/</t>
  </si>
  <si>
    <t>April 06, 2015 at 11:57AM</t>
  </si>
  <si>
    <t>CoinRookie</t>
  </si>
  <si>
    <t>Why there won't be that many negative articles on the Bitcoin Foundation Tomorrow</t>
  </si>
  <si>
    <t>http://www.forbes.com/billionaires/list/Here's a list of 500 individuals who are each worth more than the entire market cap of BTC. Don't get me started on the several thousand companies worth more than the entire market cap.Unless you may or may have not noticed, nobody gives a fuck about bitcoin any more, so, don't expect the media to get too excited by the failure of a bunch of incompetent corrupt bastards who were lucky enough to get very rich off bitcoin's price explosion then squander it all, by providing zero (possibly negative) value over the past 17 months.The only interesting thing to media and investors now is how overrun the ecosystem is by scammers, and no one (aside from naive, depressed, despairing, nefarious, or retarded people) would go near it with a 17 foot pole as it now moves into its 17th month of non-stop "going down"...</t>
  </si>
  <si>
    <t>http://www.reddit.com/r/Bitcoin/comments/31lij3/why_there_wont_be_that_many_negative_articles_on/</t>
  </si>
  <si>
    <t>April 06, 2015 at 12:26PM</t>
  </si>
  <si>
    <t>What if the following rule were implemented?...</t>
  </si>
  <si>
    <t>... Special Drawing Rights (SDR's) can only be purchased with a neutral currency (i.e.- Bitcoin)</t>
  </si>
  <si>
    <t>http://www.reddit.com/r/Bitcoin/comments/31ll5v/what_if_the_following_rule_were_implemented/</t>
  </si>
  <si>
    <t>April 06, 2015 at 12:56PM</t>
  </si>
  <si>
    <t>moeadham</t>
  </si>
  <si>
    <t>Buttercoin Shuts down</t>
  </si>
  <si>
    <t>https://buttercoin.com/#/goodbye</t>
  </si>
  <si>
    <t>http://www.reddit.com/r/Bitcoin/comments/31lnlv/buttercoin_shuts_down/</t>
  </si>
  <si>
    <t>April 06, 2015 at 12:44PM</t>
  </si>
  <si>
    <t>zhoujianfu</t>
  </si>
  <si>
    <t>Buttercoin is closing</t>
  </si>
  <si>
    <t>Just got this email:Farewell friends.Buttercoin will be turning off our service on April 10th at 11PM Pacific.Be sure to move your bitcoins to another service and remove your dollar balances by Friday April 10th at 11PM.For reference...Dollar balances not removed will be sent back to the accounts they came from. Bitcoin balances in Buttercoin after April 10th will be converted to USD and sent to the bank linked to your account. It’s been a wonderful ride and we're delighted to have created a service so many people enjoy. With the dip in bitcoin interest among Silicon Valley investors, we weren't able to generate enough venture capital interest to continue funding Buttercoin.We remain 100% secure &amp; solvent with all customer funds accounted for.We started Buttercoin with the goal of creating secure and scalable bitcoin infrastructure the community could rely on. We committed to building a service with excellent Security, Technology, Liquidity and Compliance. We're proud to have delivered on our goal and commitments.We wish you all the best and will be around personally if you have questions or just want to talk bitcoin. You can reach us via hello@buttercoin.com. Our staff has always been humble, but are among the most talented in their fields and we're excited to see them go on and be leaders in their industries.– Team Buttercoin</t>
  </si>
  <si>
    <t>http://www.reddit.com/r/Bitcoin/comments/31lmo7/buttercoin_is_closing/</t>
  </si>
  <si>
    <t>April 06, 2015 at 01:02PM</t>
  </si>
  <si>
    <t>warproxxx</t>
  </si>
  <si>
    <t>Clarify the intent of the April 1st 2015 Executive Order, and the Free speech rights of citizens RE: Snowden</t>
  </si>
  <si>
    <t>https://petitions.whitehouse.gov/petition/clarify-intent-april-1st-2015-executive-order-and-free-speech-rights-citizens-re-snowden</t>
  </si>
  <si>
    <t>http://www.reddit.com/r/Bitcoin/comments/31lo38/clarify_the_intent_of_the_april_1st_2015/</t>
  </si>
  <si>
    <t>April 06, 2015 at 01:01PM</t>
  </si>
  <si>
    <t>frankcostello88</t>
  </si>
  <si>
    <t>How high is the level of difficulty for laundering fiat currencies with BTC?</t>
  </si>
  <si>
    <t>http://www.reddit.com/r/Bitcoin/comments/31lnyn/how_high_is_the_level_of_difficulty_for/</t>
  </si>
  <si>
    <t>April 06, 2015 at 12:58PM</t>
  </si>
  <si>
    <t>Unocoin</t>
  </si>
  <si>
    <t>Unocoin Introduces World's First Bitcoin Systematic Investment Plan</t>
  </si>
  <si>
    <t>https://www.unocoin.com/post/346</t>
  </si>
  <si>
    <t>http://www.reddit.com/r/Bitcoin/comments/31lnsk/unocoin_introduces_worlds_first_bitcoin/</t>
  </si>
  <si>
    <t>April 06, 2015 at 02:19PM</t>
  </si>
  <si>
    <t>wont_tell_i_refuse</t>
  </si>
  <si>
    <t>Noob here: how I do turn money into Bitcoins?</t>
  </si>
  <si>
    <t>I have money in my bank account, and I prefer to turn this money into Bitcoins. I've tried other methods, and I always end up teraing out my hair.Is there a simple way to turn cold, hard cash into Bitcoins?</t>
  </si>
  <si>
    <t>http://www.reddit.com/r/Bitcoin/comments/31lthq/noob_here_how_i_do_turn_money_into_bitcoins/</t>
  </si>
  <si>
    <t>April 06, 2015 at 02:45PM</t>
  </si>
  <si>
    <t>CEX_IO</t>
  </si>
  <si>
    <t>Over 400k Userbase at the Bitcoin Exchange!</t>
  </si>
  <si>
    <t>Dear Bitcoin community,We are glad to tell that CEX.IO has crossed the line of 400,000 users. We thank you for staying with us, for trading and supporting the Bitcoin ecosystem.What we would like to know is what you think of the current CEX.IO operation. What do you like most, and what would you like to change? If you have some feature requests, feel free to write them here as well.Thank you!</t>
  </si>
  <si>
    <t>http://www.reddit.com/r/Bitcoin/comments/31lv50/over_400k_userbase_at_the_bitcoin_exchange/</t>
  </si>
  <si>
    <t>April 06, 2015 at 03:17PM</t>
  </si>
  <si>
    <t>luluzed</t>
  </si>
  <si>
    <t>Last Week Tonight with John Oliver: Government Surveillance [ft. Edward Snowden]</t>
  </si>
  <si>
    <t>https://www.youtube.com/watch?v=XEVlyP4_11M</t>
  </si>
  <si>
    <t>http://www.reddit.com/r/Bitcoin/comments/31lx2j/last_week_tonight_with_john_oliver_government/</t>
  </si>
  <si>
    <t>April 06, 2015 at 03:02PM</t>
  </si>
  <si>
    <t>2weiX</t>
  </si>
  <si>
    <t>Order groceries in Germany from EDEKA (.de link)</t>
  </si>
  <si>
    <t>http://bitcoinblog.de/2015/04/02/supergeil-bei-edeka-mit-bitcoins-lebensmittel-bestellen/</t>
  </si>
  <si>
    <t>http://www.reddit.com/r/Bitcoin/comments/31lw6f/order_groceries_in_germany_from_edeka_de_link/</t>
  </si>
  <si>
    <t>April 06, 2015 at 02:57PM</t>
  </si>
  <si>
    <t>sachas01</t>
  </si>
  <si>
    <t>Made some bitcoin stickers tonight.</t>
  </si>
  <si>
    <t>http://imgur.com/CzFGvbI</t>
  </si>
  <si>
    <t>http://www.reddit.com/r/Bitcoin/comments/31lvs3/made_some_bitcoin_stickers_tonight/</t>
  </si>
  <si>
    <t>April 06, 2015 at 02:56PM</t>
  </si>
  <si>
    <t>clearofrind</t>
  </si>
  <si>
    <t>I'm a developer for a completely new and grassroots monetary system but I don't want to be paid as such.</t>
  </si>
  <si>
    <t>The lead devs of bitcoin can't be bothered to collect their own money? Would prefer conforming to the current financial system rather than be pioneers of the very space they devote their lives to?The inanity is palpable.</t>
  </si>
  <si>
    <t>http://www.reddit.com/r/Bitcoin/comments/31lvrh/im_a_developer_for_a_completely_new_and/</t>
  </si>
  <si>
    <t>April 06, 2015 at 02:53PM</t>
  </si>
  <si>
    <t>skubit</t>
  </si>
  <si>
    <t>Splitting Skubit Market into Mainstream and Adult</t>
  </si>
  <si>
    <t>Some updates on Skubit.First, I'm splitting the Android Markets into two separate entities: the Skubit Market and the DroidPimp market. Skubit Market will serve general content and DroidPimp will now be serving adult content.Second, both of the markets now support off-blockchain buying of Android apps and on-blockchain orders of apps. This brings it inline with other app stores, only with bitcoin, which we all know is cooler.Third, the comic apps are splitting into the Skubit Comic Reader (on google play) and ComiX Reader on DroidPimp Market. For ComiX, I just got content up from Interweb Comics. If you are have a Giantess fetish check it out, there are four issues in the series. Each issue costs around 0.012 BTC</t>
  </si>
  <si>
    <t>http://www.reddit.com/r/Bitcoin/comments/31lvlm/splitting_skubit_market_into_mainstream_and_adult/</t>
  </si>
  <si>
    <t>April 06, 2015 at 02:49PM</t>
  </si>
  <si>
    <t>presse_citron</t>
  </si>
  <si>
    <t>"The Bitcoin Foundation is modeled on the Linux Foundation." Okay, Gavin. So what exactly has happened?</t>
  </si>
  <si>
    <t>https://bitcointalk.org/index.php?topic=113400.msg1224721#msg1224721</t>
  </si>
  <si>
    <t>http://www.reddit.com/r/Bitcoin/comments/31lvcq/the_bitcoin_foundation_is_modeled_on_the_linux/</t>
  </si>
  <si>
    <t>April 06, 2015 at 03:59PM</t>
  </si>
  <si>
    <t>Mycelium entropy: addition of BIP 38 functionality?</t>
  </si>
  <si>
    <t>I think this would be a great additional option for the device.Any thoughts from the mycelium entropy team?</t>
  </si>
  <si>
    <t>http://www.reddit.com/r/Bitcoin/comments/31lzbr/mycelium_entropy_addition_of_bip_38_functionality/</t>
  </si>
  <si>
    <t>April 06, 2015 at 04:24PM</t>
  </si>
  <si>
    <t>betwitter</t>
  </si>
  <si>
    <t>Hijacking/piggybacking tweets for Bitcoin betting</t>
  </si>
  <si>
    <t>I'll spare the text introduction. Instead, please start with this fun video that is less than 3 minutes long.https://www.youtube.com/watch?v=um4FZP78DfQSo here's the situation...I might have just created something that is so unique that it conveniently bypasses everyone's interest, and only appeals to me.I've got plenty of positive and unexpected responses on Reddit before, so I figured I'd see if this game tickled anyone else's fancy.Why I think BETwitter deserves a chance:I've always preferred games where players play against each other. When you're playing against the house, it is mathematically guaranteed that you will lose in the long run unless the house is doing it wrong. Those who win in the short run only get a small portion of all the coins lost to the house by other players. And then they usually keep playing until they lose it all - but that's a different story.I like the analytical aspect. All the data is out there, you decide how to analyse it. But even if you don't, intuition (or just knowing it's women's day as in the example) can be a significant advantage.Instead of just a few horses running around like in sports betting, it's thousands (or in case of a follower based game, millions) of people that affect the outcome of the game without even knowing about it.Depending on the game words, the live tweet feed and the tweet logs can be surprisingly entertaining. I know I've laughed out loud plenty of times during the development and testing phase.You can find some interesting patterns and learn about human behavior.The four game types and custom formulas mean that the possibilities are endless. Maybe the games I came up with aren't great but someone will come along and submit a game idea with some formula that is completely different than anything on there right now and will draw attention and make it more fun.Some of my favorite game results:https://betwitter.com/game/113/statement/battle-of-the-sexes Men vs Women: women won because of women's day, $35 worth of BTC split between 6 playershttps://betwitter.com/game/103/selection/followers-of-jesus-and-allah Followers of Jesus vs Allah: fairly split bets on both sides, $115 pothttps://betwitter.com/game/129/statement/more-people-will-be-bored-than-partying Bored vs Party: always fun - many players, fair split, $45 pothttps://betwitter.com/game/10/selection/which-word-will-be-tweeted-by-the-most-influential-person/bets There were 10 players, one player won everyone else's coins (bet 0.005 BTC, received 0.06)https://betwitter.com/game/32/selection/parents-go-to-work-kids-go-to-school Work vs School: most people bet 'school', the two players who bet 'work' took the $17 potWhy it's a hard challenge:There is no instant gratification like with dice games.I feel like guys and therefore BTC people in general are less into Twitter (and others have mentioned this too).More original games would need to be submitted frequently to keep up interest.It's hard to keep players. I'm not sure I want to email users about upcoming games. I've always hated spam a lot and I wouldn't want even one person to take it as such. Of course the emails would have a direct unsubscription link (without having to log in) but still...Chicken and egg problem: whoever would be into playing on BETwitter otherwise is currently waiting for the userbase to grow first (I did add a bunch of bots just now though, hopefully that helps).Counting tweets &amp; tweeters &amp; followers is a simple concept in my opinion, but I've found many people just take one look, see numbers and go "this is too complicated".How you can help:Think of game ideas &amp; submit or just PM me and I'll submit it for free (I'll even reward you with some BTC for really good ideas).Play the game.Promo codesIf you'd like to try it out and but don't want to deposit coins just to do it, use one of these codes. Please don't do the "7 proxies, 7 accounts" thing, be nice and let others use make use of these codes too.Code REDDIT-WKPFXE-0.01 expiry 2015-05-01 amount 0.01 BTC Code REDDIT-SABCPS-0.01 expiry 2015-05-01 amount 0.01 BTC Code REDDIT-EASXPX-0.01 expiry 2015-05-01 amount 0.01 BTC Code REDDIT-CABHKA-0.01 expiry 2015-05-01 amount 0.01 BTC Code REDDIT-ERTKAK-0.01 expiry 2015-05-01 amount 0.01 BTC Code REDDIT-BAATBT-0.01 expiry 2015-05-01 amount 0.01 BTC Code REDDIT-AAKAPW-0.01 expiry 2015-05-01 amount 0.01 BTC Code REDDIT-BASSTX-0.01 expiry 2015-05-01 amount 0.01 BTC Code REDDIT-TRTTXB-0.01 expiry 2015-05-01 amount 0.01 BTC Code REDDIT-HBRBKF-0.01 expiry 2015-05-01 amount 0.01 BTC Redeem the codes at https://betwitter.com/promo(There is no minimum ratio or anything like that. Use the coins to play games, withdraw (or preferrably play more with whatever remains)</t>
  </si>
  <si>
    <t>http://www.reddit.com/r/Bitcoin/comments/31m0u4/hijackingpiggybacking_tweets_for_bitcoin_betting/</t>
  </si>
  <si>
    <t>April 06, 2015 at 04:54PM</t>
  </si>
  <si>
    <t>BIGbtc_Integration</t>
  </si>
  <si>
    <t>Google Ventures-Backed Bitcoin Exchange Buttercoin Is Shutting Down</t>
  </si>
  <si>
    <t>http://techcrunch.com/2015/04/06/buttercoin-bitcoin-closing/</t>
  </si>
  <si>
    <t>http://www.reddit.com/r/Bitcoin/comments/31m2mn/google_venturesbacked_bitcoin_exchange_buttercoin/</t>
  </si>
  <si>
    <t>April 06, 2015 at 04:51PM</t>
  </si>
  <si>
    <t>alecwren</t>
  </si>
  <si>
    <t>I am an Audio Engineer, and happily accept bitcoin for my services</t>
  </si>
  <si>
    <t>Hey,My name is Alec, I have recently launched my personal website where I offer audio editing services, and happily accept bitcoin.I can edit recorded sound for a range of applications including: podcasting, audio books, conference recordings, advertisements and more.For any payments in bitcoin, I offer a 10% discount, and am willing to offer further discounts for any bitcoin related companies.I am an avid consumer of bitcoin related videos and podcasts, and often come across recordings that are of fairly average quality. Fluctuating volumes, high background noise, and muddy vocals seem to be the main culprits. Although these are issues that ideally need to be resolved pre-production (i.e. microphone choice &amp; placement, room choice, gain structure), these can be minimised in post production using specialised software and plugins.I am very pro-bitcoin, and wanting to help out the community where I can. So if you have any audio related questions or queries feel free to contact me via my website: http://www.alecwren.comThanks,Alec</t>
  </si>
  <si>
    <t>http://www.reddit.com/r/Bitcoin/comments/31m2gq/i_am_an_audio_engineer_and_happily_accept_bitcoin/</t>
  </si>
  <si>
    <t>April 06, 2015 at 05:07PM</t>
  </si>
  <si>
    <t>Bitappo</t>
  </si>
  <si>
    <t>Bitappo - In the development stage</t>
  </si>
  <si>
    <t>World's first crypto appStore is in development stage now We will be live in mid of next month</t>
  </si>
  <si>
    <t>http://www.reddit.com/r/Bitcoin/comments/31m3h0/bitappo_in_the_development_stage/</t>
  </si>
  <si>
    <t>April 06, 2015 at 04:56PM</t>
  </si>
  <si>
    <t>Why spend Bitcoin?</t>
  </si>
  <si>
    <t>Why would do you spend your Bitcoin now if you assume its worth will rise again?</t>
  </si>
  <si>
    <t>http://www.reddit.com/r/Bitcoin/comments/31m2sr/why_spend_bitcoin/</t>
  </si>
  <si>
    <t>April 06, 2015 at 05:57PM</t>
  </si>
  <si>
    <t>press4bitcoin</t>
  </si>
  <si>
    <t>Where is Leif Ferreira</t>
  </si>
  <si>
    <t>Hi,Does anyone know Leif Ferreira, from Bit2Me? (of this interview http://elbitcoin.org/entrevista-a-leif-ferreira-bit2me/)We are trying to contact Leif the last 3 weeks, and seems impossible, anyone have some clues? This is the real name?Thanks.</t>
  </si>
  <si>
    <t>http://www.reddit.com/r/Bitcoin/comments/31m6m6/where_is_leif_ferreira/</t>
  </si>
  <si>
    <t>April 06, 2015 at 05:52PM</t>
  </si>
  <si>
    <t>cmoffat</t>
  </si>
  <si>
    <t>Paying Core Devs Via a DAO</t>
  </si>
  <si>
    <t>A Decentralized Autonomous Organization might be a better way forward.http://en.wikipedia.orgwiki/Decentralized_Autonomous_Organization</t>
  </si>
  <si>
    <t>http://www.reddit.com/r/Bitcoin/comments/31m6bc/paying_core_devs_via_a_dao/</t>
  </si>
  <si>
    <t>April 06, 2015 at 05:33PM</t>
  </si>
  <si>
    <t>mymobiletokens</t>
  </si>
  <si>
    <t>4 Days to go till Mind the Gap Virtual seminar www.mindthegapexpo.com</t>
  </si>
  <si>
    <t>2015-04-10 13:40:00 Mind the Gap Opening discussion 13:40 GMT 09:40 ESTAdam Vaziri, Diacle - Coinstructors - UKDCASi�n Jones Founder, EDCAB @COINSULT 2015-04-10 14:00:00 The EU Regulatory Landscape for Digital Currencies 14:00 GMT 10:00 ESTGareth Jenkins - Founder &amp; Lead Developer of DeckBound 2015-04-10 14:20:00 Leveraging the blockchain to solve technical, commercial and consumer problems in skills-based gaming 14:20 GMT 10:20 ESTPeter Kirby - Peter Kirby - President at Factom 2015-04-10 14:40:00 Factom is a smaller, faster, cheaper way to extend the Bitcoin Blockchain. 14:40 GMT 10:40 ESTBrian Kelly, BKCM LLC. 2015-03-09 15:00:00 The Future of Finance is Flat: Exploring the Investment Opportunities Created by Digital Currency and Blockchain Technology 15:00 GMT 11:00 ESTNick Grove, 44Phones - Groovix - NXT2PAY 2015-04-10 15:20:00 Blockchain Enabled Mobile Network &amp; Mobile Money Services Easy Roll out for Central Banks and other financial institutes along with Asset backed Crypto Currencies. 15:20 GMT 11:20 ESTAaron L. Kaplan - Associate at Gusrae Kaplan Nusbaum PLLC 2015-04-10 16:00:00 US Securities Regulation: When Software Morphs into a Security. 16:00 GMT 12:00 ESTIgor Telyatnikov, Vice President of Operations, AlphaPoint 2015-04-10 16:20:00 What it Takes to Launch a Bitcoin Exchange 16:20 GMT 12:20 ESTBas 2014-12-05 16:40:00 NXT 2.0 Blockchain Technology 16:40 GMT 12:40 ESTRon Quaranta - CEO of Digital Currency Labs LLC 2015-04-10 17:00:00 Bridging the Gap Between Bitcoin and Wall Street 17:00 GMT 13:00 ESTAndrew Beal - Attorney at Crowley Strategy 2015-04-10 17:20:00 State and Federal regulation in the US 17:20 GMT 13:20 ESTLorien - CEO and founder of Bankymoon 2015-04-10 17:40:00 Blockchain-aware smart metering: Bitcoin's killer app. 17:40 GMT 13:40 ESTLorien - CEO and founder of BankymoonDale White, Manx Telecom, UK and Channel Islands Business Development Manager 2015-04-10 18:00:00 Innovation and pioneering new technology have always been part of developing the Isle of Man's competitiveness as an international business and finance centre 18:00 GMT 12:00 EST Closing Remarks to the Seminar</t>
  </si>
  <si>
    <t>http://www.reddit.com/r/Bitcoin/comments/31m54h/4_days_to_go_till_mind_the_gap_virtual_seminar/</t>
  </si>
  <si>
    <t>April 06, 2015 at 06:11PM</t>
  </si>
  <si>
    <t>Central Banks Drive Negative Interest Rates and Undermine Economies</t>
  </si>
  <si>
    <t>https://www.cryptocoinsnews.com/central-banks-drive-negative-interest-rates-undermine-economies/</t>
  </si>
  <si>
    <t>http://www.reddit.com/r/Bitcoin/comments/31m7kt/central_banks_drive_negative_interest_rates_and/</t>
  </si>
  <si>
    <t>April 06, 2015 at 06:08PM</t>
  </si>
  <si>
    <t>The Bitcoin: A Fake, a Fad, or the Currency of the Future? Read more at http://www.business2community.com/tech-gadgets/bitcoin-fake-fad-currency-future</t>
  </si>
  <si>
    <t>http://www.business2community.com/tech-gadgets/bitcoin-fake-fad-currency-future-01197240</t>
  </si>
  <si>
    <t>http://www.reddit.com/r/Bitcoin/comments/31m7dh/the_bitcoin_a_fake_a_fad_or_the_currency_of_the/</t>
  </si>
  <si>
    <t>April 06, 2015 at 06:05PM</t>
  </si>
  <si>
    <t>New York and Chicago’s big-hitters go Bitcoin</t>
  </si>
  <si>
    <t>http://leaprate.com/2015/04/new-york-and-chicagos-big-hitters-go-bitcoin/</t>
  </si>
  <si>
    <t>http://www.reddit.com/r/Bitcoin/comments/31m76b/new_york_and_chicagos_bighitters_go_bitcoin/</t>
  </si>
  <si>
    <t>April 06, 2015 at 06:04PM</t>
  </si>
  <si>
    <t>Bitcoin – The MENA Region Scenario</t>
  </si>
  <si>
    <t>http://www.newsbtc.com/2015/04/05/bitcoin-the-mena-region-scenario/</t>
  </si>
  <si>
    <t>http://www.reddit.com/r/Bitcoin/comments/31m745/bitcoin_the_mena_region_scenario/</t>
  </si>
  <si>
    <t>April 06, 2015 at 06:28PM</t>
  </si>
  <si>
    <t>Blind_Harry</t>
  </si>
  <si>
    <t>I require 25 more responses before I start analysing the results. Please fill in my survey, it wont take longer than 5 minutes. Thanks!</t>
  </si>
  <si>
    <t>https://docs.google.com/forms/d/1NjExoo127aPkAu8GOvhe6YnfZtyMDtKjXvRu3pwL7d8/viewform</t>
  </si>
  <si>
    <t>http://www.reddit.com/r/Bitcoin/comments/31m8qk/i_require_25_more_responses_before_i_start/</t>
  </si>
  <si>
    <t>April 06, 2015 at 06:58PM</t>
  </si>
  <si>
    <t>schlichtm</t>
  </si>
  <si>
    <t>A rare look inside of Coinbase, one of the fastest growing bitcoin companies in the world.</t>
  </si>
  <si>
    <t>https://medium.com/zapchain-magazine/a-rare-look-inside-of-coinbase-one-of-the-fastest-growing-bitcoin-companies-in-the-world-bfb5219f1ed4</t>
  </si>
  <si>
    <t>http://www.reddit.com/r/Bitcoin/comments/31mavg/a_rare_look_inside_of_coinbase_one_of_the_fastest/</t>
  </si>
  <si>
    <t>April 06, 2015 at 06:51PM</t>
  </si>
  <si>
    <t>BinaryDebugs</t>
  </si>
  <si>
    <t>Question about wallets and private keys...</t>
  </si>
  <si>
    <t>So, I'm trying to learn some more about crypto currencies and stumbled about this question today: Let's say I've got a blockchain wallet. My address is x and the corresponding private key is xxx. Now I generated another address with e.g. vanitygen - the address is y and the corresponding private key yyy. Now I import yyy to my already existing wallet x on blockchain. Now I can receive BTCs to both x and y. But: What when someone somehow gets access to my private key yyy? Would he only have access to the BTCs sent to y or would he also have access to all the BTCs stored on x, so basically my complete blockchain wallet?</t>
  </si>
  <si>
    <t>http://www.reddit.com/r/Bitcoin/comments/31madk/question_about_wallets_and_private_keys/</t>
  </si>
  <si>
    <t>April 06, 2015 at 07:18PM</t>
  </si>
  <si>
    <t>qwsazxcde1</t>
  </si>
  <si>
    <t>Bitcoin showing up on League of Legends website</t>
  </si>
  <si>
    <t>http://gyazo.com/2de97b06e2e5ef835f1d124871235879</t>
  </si>
  <si>
    <t>http://www.reddit.com/r/Bitcoin/comments/31mcgk/bitcoin_showing_up_on_league_of_legends_website/</t>
  </si>
  <si>
    <t>April 06, 2015 at 07:15PM</t>
  </si>
  <si>
    <t>thefintechsociety</t>
  </si>
  <si>
    <t>The Blockchain Rush: UBS will open a Blockchain Research Lab in London</t>
  </si>
  <si>
    <t>http://thefintechsociety.com/the-blockchain-rush-ubs-blockchain-research-lab-london/</t>
  </si>
  <si>
    <t>http://www.reddit.com/r/Bitcoin/comments/31mc6q/the_blockchain_rush_ubs_will_open_a_blockchain/</t>
  </si>
  <si>
    <t>April 06, 2015 at 09:05PM</t>
  </si>
  <si>
    <t>Bitcoin and Market Crashes</t>
  </si>
  <si>
    <t>http://www.bloombergview.com/articles/2015-04-06/bitcoin-and-market-crashes</t>
  </si>
  <si>
    <t>http://www.reddit.com/r/Bitcoin/comments/31mmxd/bitcoin_and_market_crashes/</t>
  </si>
  <si>
    <t>April 06, 2015 at 09:03PM</t>
  </si>
  <si>
    <t>Are There Taxes On Bitcoins?</t>
  </si>
  <si>
    <t>http://www.investopedia.com/articles/investing/040515/are-there-taxes-bitcoins.asp</t>
  </si>
  <si>
    <t>http://www.reddit.com/r/Bitcoin/comments/31mmpq/are_there_taxes_on_bitcoins/</t>
  </si>
  <si>
    <t>April 06, 2015 at 09:02PM</t>
  </si>
  <si>
    <t>Oops: Google-backed Bitcoin Exchange Buttercoin goes kaput</t>
  </si>
  <si>
    <t>http://siliconangle.com/blog/2015/04/06/oops-google-backed-bitcoin-exchange-buttercoin-goes-kaput/</t>
  </si>
  <si>
    <t>http://www.reddit.com/r/Bitcoin/comments/31mmlg/oops_googlebacked_bitcoin_exchange_buttercoin/</t>
  </si>
  <si>
    <t>April 06, 2015 at 09:20PM</t>
  </si>
  <si>
    <t>“dip in bitcoin interest among Silicon Valley investors.”: Google Ventures-Backed Bitcoin Exchange Buttercoin Is Shutting Down</t>
  </si>
  <si>
    <t>http://www.reddit.com/r/Bitcoin/comments/31moo9/dip_in_bitcoin_interest_among_silicon_valley/</t>
  </si>
  <si>
    <t>April 06, 2015 at 09:14PM</t>
  </si>
  <si>
    <t>bitmia</t>
  </si>
  <si>
    <t>Grundsaudaag. Jour de la Marmotte. Groundhog Day.</t>
  </si>
  <si>
    <t>http://www.reddit.com/r/Bitcoin/comments/31mny3/grundsaudaag_jour_de_la_marmotte_groundhog_day/</t>
  </si>
  <si>
    <t>April 06, 2015 at 09:40PM</t>
  </si>
  <si>
    <t>BitcoinCAD</t>
  </si>
  <si>
    <t>Pizza Novona becomes first pizzareia downtown Montreal to accept bitcoin!</t>
  </si>
  <si>
    <t>http://www.reddit.com/r/Bitcoin/comments/31mqye/pizza_novona_becomes_first_pizzareia_downtown/</t>
  </si>
  <si>
    <t>April 06, 2015 at 09:38PM</t>
  </si>
  <si>
    <t>pjnpjn</t>
  </si>
  <si>
    <t>Opinions about transaction fees being enough to properly secure the network once most of the bitcoins have been minted?</t>
  </si>
  <si>
    <t>As the reward for miners decreases as time continues, the difficulty will go down. What are your thoughts about the security of the network when this happens.Will the efficiency of ASICs change much by that time? Will a lower hash rate make it easier to manipulate the network? What kind of hard forks will be necessary?If side chains are successful, how will they handle this problem?</t>
  </si>
  <si>
    <t>http://www.reddit.com/r/Bitcoin/comments/31mqri/opinions_about_transaction_fees_being_enough_to/</t>
  </si>
  <si>
    <t>April 06, 2015 at 09:32PM</t>
  </si>
  <si>
    <t>ctfn00b</t>
  </si>
  <si>
    <t>Noticed this Bitcoin mention on my Delta flight sky mag</t>
  </si>
  <si>
    <t>http://imgur.com/3SMFyt5</t>
  </si>
  <si>
    <t>http://www.reddit.com/r/Bitcoin/comments/31mq44/noticed_this_bitcoin_mention_on_my_delta_flight/</t>
  </si>
  <si>
    <t>April 06, 2015 at 09:29PM</t>
  </si>
  <si>
    <t>Bit_Post</t>
  </si>
  <si>
    <t>The Naturalness of Bitcoin: Genetic Code Analogy</t>
  </si>
  <si>
    <t>http://bit-post.com/education/the-naturalness-of-bitcoin-genetic-code-analogy-5219</t>
  </si>
  <si>
    <t>http://www.reddit.com/r/Bitcoin/comments/31mpqh/the_naturalness_of_bitcoin_genetic_code_analogy/</t>
  </si>
  <si>
    <t>April 06, 2015 at 09:28PM</t>
  </si>
  <si>
    <t>bucketofpurple</t>
  </si>
  <si>
    <t>Give me technical Bitcoin Literature!</t>
  </si>
  <si>
    <t>I want to understand the blockchain in and out. I want to know everything about how wallets are made, what form of cryptography is used and what cryptography even is.Are there ebooks out there that I could buy for this?Thanks!</t>
  </si>
  <si>
    <t>http://www.reddit.com/r/Bitcoin/comments/31mpn8/give_me_technical_bitcoin_literature/</t>
  </si>
  <si>
    <t>coinkingd0m</t>
  </si>
  <si>
    <t>NEW Trezor HW Wallet Companion app ‘DC Trezor Lite’ &amp;amp; chance to win a Trezor!</t>
  </si>
  <si>
    <t>DC Trezor Lite:When I bought a Trezor back in 2014 I was over the moon at the protection it offered me, but was quickly brought back down to earth when I realize that ‘my Trezor Lite’ was not developed for my Windows phone…not much is Sad. This made it more than slightly inconvenient to receive BTC while on the run; I set out to improve the world (for WP users at least). Today I am very happy to introduce ‘DC Trezor Lite’ a Windows phone app for use with Trezor Hardware Wallets. It is Free to all and has no Advertising rubbish; it is my gift to the community.Below are some of the highlighted features of DC Trezor LiteMultiple accounts and user defined comments per accountTotal Wallet Balance in BTC &amp; Fiat currenciesBIP21: encoding of amount to receive in QRCode (BTC / Fiat)Fiat account balance in the following currencies AUD / CNY / EUR / GBP / HKD / NZD / SGD / USDFree and no AdsFor More Information please see DC Trezor Lite in the Windows Phone Store (Link Below) http://www.windowsphone.com/en-us/store/app/dc-trezor-lite/8db7eafb-fd05-4d4b-9b6d-64eb064d367f or checkout http://coinkingdom.info/app-development.html I encourage anybody to check it out and leave your feedback in this thread; I have had good comments regarding features in DC Trezor lite compared against IOS and Android versions.Trezor Raffle:In celebration I am raffling off 1 White Trezor Hardware wallet, fully sealed from the manufacturer. Entry is 0.01BTC and results are provably fair and determined via the Bitcoin blockchain and independently verifiable by all. The Raffle will last for 2015 blocks (roughly 2 weeks ~ Monday, 20 April 2015) and the winning address will be publish on http://coinkingdom.info and also in this post. The Winner will need to prove ownership via signing a message from the sending address and providing a mailing address where the Trezor will be express shipped with tracking details provided. If I do not receive a minimum of 50 entries before the raffle has concluded all entries will be returned to their originating addresses. Please visit the link below for the finer details and to enter. http://coinkingdom.info/raffle.html</t>
  </si>
  <si>
    <t>http://www.reddit.com/r/Bitcoin/comments/31mpn3/new_trezor_hw_wallet_companion_app_dc_trezor_lite/</t>
  </si>
  <si>
    <t>April 06, 2015 at 10:09PM</t>
  </si>
  <si>
    <t>davidshares</t>
  </si>
  <si>
    <t>The top five reasons to use Bitcoin</t>
  </si>
  <si>
    <t>http://blog.blockchain.com/2015/04/06/the-top-5-reasons-to-use-bitcoin/</t>
  </si>
  <si>
    <t>http://www.reddit.com/r/Bitcoin/comments/31mujx/the_top_five_reasons_to_use_bitcoin/</t>
  </si>
  <si>
    <t>April 06, 2015 at 10:00PM</t>
  </si>
  <si>
    <t>http://www.reddit.com/r/Bitcoin/comments/31mtet/i_am_an_audio_engineer_and_happily_accept_bitcoin/</t>
  </si>
  <si>
    <t>April 06, 2015 at 09:55PM</t>
  </si>
  <si>
    <t>tkron31</t>
  </si>
  <si>
    <t>Will write for Bitcoin. $6 per 500 words. I take several cryptocurrencies.</t>
  </si>
  <si>
    <t>http://ablogaboutnothinginparticular.com/?product_cat=services</t>
  </si>
  <si>
    <t>http://www.reddit.com/r/Bitcoin/comments/31mstl/will_write_for_bitcoin_6_per_500_words_i_take/</t>
  </si>
  <si>
    <t>April 06, 2015 at 09:49PM</t>
  </si>
  <si>
    <t>TraderSteve</t>
  </si>
  <si>
    <t>You can now list your business for FREE in our directory at BitcoinMerchant.com!</t>
  </si>
  <si>
    <t>http://bitcoinmerchant.com/list-your-business-for-free-in-our-bitcoin-directory/</t>
  </si>
  <si>
    <t>http://www.reddit.com/r/Bitcoin/comments/31ms3v/you_can_now_list_your_business_for_free_in_our/</t>
  </si>
  <si>
    <t>April 06, 2015 at 09:44PM</t>
  </si>
  <si>
    <t>GibbsSamplePlatter</t>
  </si>
  <si>
    <t>Lecture 8 — Alternative Mining Puzzles</t>
  </si>
  <si>
    <t>https://www.youtube.com/watch?v=TipGy2bOVL4</t>
  </si>
  <si>
    <t>http://www.reddit.com/r/Bitcoin/comments/31mrk5/lecture_8_alternative_mining_puzzles/</t>
  </si>
  <si>
    <t>Kiefner</t>
  </si>
  <si>
    <t>Watch Bitcoin Poker live!</t>
  </si>
  <si>
    <t>http://www.twitch.tv/elbiasto</t>
  </si>
  <si>
    <t>http://www.reddit.com/r/Bitcoin/comments/31mrj5/watch_bitcoin_poker_live/</t>
  </si>
  <si>
    <t>Bitstamp Hack: 4 months have passed, no news from Bitstamp</t>
  </si>
  <si>
    <t>http://www.coindesk.com/bitstamp-claims-roughly-19000-btc-lost-hot-wallet-hack/</t>
  </si>
  <si>
    <t>http://www.reddit.com/r/Bitcoin/comments/31mrge/bitstamp_hack_4_months_have_passed_no_news_from/</t>
  </si>
  <si>
    <t>April 06, 2015 at 11:00PM</t>
  </si>
  <si>
    <t>Bitcoin, Intel, The NSA and Real Politics - Vinay Gupta is leash less in Alinski's territory. [video]</t>
  </si>
  <si>
    <t>http://www.youtube.com/attribution_link?a=jTUHYrrTBK0&amp;u=%2Fwatch%3Fv%3DH-_KVkQfm-o%26feature%3Dshare</t>
  </si>
  <si>
    <t>http://www.reddit.com/r/Bitcoin/comments/31n0xf/bitcoin_intel_the_nsa_and_real_politics_vinay/</t>
  </si>
  <si>
    <t>April 06, 2015 at 10:56PM</t>
  </si>
  <si>
    <t>randy-lawnmole</t>
  </si>
  <si>
    <t>SkyNet Is Almost Sentient: HFTs To Start Trading Bitcoin</t>
  </si>
  <si>
    <t>http://www.zerohedge.com/news/2015-04-06/skynet-almost-sentient-hfts-start-trading-bitcoin</t>
  </si>
  <si>
    <t>http://www.reddit.com/r/Bitcoin/comments/31n0dr/skynet_is_almost_sentient_hfts_to_start_trading/</t>
  </si>
  <si>
    <t>April 06, 2015 at 11:04PM</t>
  </si>
  <si>
    <t>theswapman</t>
  </si>
  <si>
    <t>My First Xapo Bitcoin Debit Card Purchase</t>
  </si>
  <si>
    <t>The folks over at Xapo have been rolling out beta tests for their new and improved Bitcoin debit card. I was fortunate enough to get on the list and received mine recently.Going into it, I was honestly nervous after hearing all the horror stories of people who used it in last year's rollout. But I was assured by colleagues and friends that they have changed it to a beta system which has greatly improved. Additionally, I've had great support from Xapo as a betatester, particularly from Anni who was so helpful in getting me started.So, let me tell you how it went:For my basic first test, I went to Aldi (a supermarket chain) to make a small purchase, just to see how it was.Here's the receipt from XapoHere's the receipt from AldiAs you can see, the POS purchase price was 18.90 DKK. The amount deducted from the Xapo was 0.011btc.At the time, 0.011btc was worth $2.83 at BTC/USD market price of $257.34 (on Bitstamp, their liquidity provider), which was equal to 19.22 DKK (using FX wholesale exchange rate). Using this method, the fee for using the Xapo card for purchase above the price of goods was 1.7%This is actually lower than the amount stated on the Xapo receipt, which says that the fee was 0.45 DKK above the 18.90 purchase price. According to this, the fee was 2.38%.There was absolutely no problem using the card. I activated it, received a PIN (note: the card has a valid chip, which is needed for most of Europe). I was worried a bit at first that the available balance on the card showed as 0, but that's how this card works since it is not prepaid.When you are at the POS making the payment, the backend of the system checks your Xapo wallet to see that there is enough BTC to cover the purchase, and then takes deducts it from your Xapo wallet, sells the coin for fiat, and provides the purchase amount for payment, where it is then accepted. Instantly, as the payment is being accepted, the Xapo app pops up to show this activity.The order of the process seems to be: Insert Card -&gt; Enter PIN -&gt; Xapo Wallet BTC deducted -&gt; Screen Shows Waiting for &lt;5 seconds -&gt; Accepted). Somehow they have managed to connect these debit cards to their own system that is able to sort the cards by users they have with hot wallets, to ensure smooth payment processing. It was truly flawless in its execution.It was seamless using the card -- no different from my normal bank card. A layperson would be able to use this card as if it were any other card and would be none the wiser that Bitcoin was even involved in the transaction. It really is just a normal VISA debit card.The fees were very reasonable, considering if you were trying to go from BTC to fiat in traditional way you would pay spot exchange fees, wire fees, and of course time waiting for it to actually hit your account. Xapo seems to have put together a system which allows you to bypass all that and essentially spend bitcoins anywhere in the world that VISA is accepted.So as I see it: why not have a Xapo debit card? There's no monthly fees, no idle fees, not even a setup fee! There's just a mild and reasonable transaction fee per purchase. It seems to me a no-brainer just to have it around in case you need/want to use it.This is just my first experience. Over time I will make YouTube videos showing the card in more action, to put the card truly to the test. But I can confidently say after my first purchase: "so far, so good".Get on the Xapo beta list here -- I only get 50bits from this so I'm not doing it to shill, just to provide the opportunity to you. Go through all the steps of Twitter, Facebook, etc. and you will get in their beta queue.Big shoutout to my friend and colleague the billion-dollar bitcoin man Adam Guerbuez who was the original guy to post videos of the Xapo debit card in action: 1, 2, 3, 4, 5, and who introduced me to Xapo and has been a wealth of knowledge on trading the bitcoin markets as well. Without him none of this would have been possible!</t>
  </si>
  <si>
    <t>http://www.reddit.com/r/Bitcoin/comments/31n1hd/my_first_xapo_bitcoin_debit_card_purchase/</t>
  </si>
  <si>
    <t>April 06, 2015 at 11:30PM</t>
  </si>
  <si>
    <t>loveforyouandme</t>
  </si>
  <si>
    <t>Just moved to NYC. Don't know anyone. What kind of Bitcoin community do we have here?</t>
  </si>
  <si>
    <t>Any advice for getting into a good crowd committed to making the world a better place, especially wrt to Bitcoin?</t>
  </si>
  <si>
    <t>http://www.reddit.com/r/Bitcoin/comments/31n4z4/just_moved_to_nyc_dont_know_anyone_what_kind_of/</t>
  </si>
  <si>
    <t>April 06, 2015 at 11:41PM</t>
  </si>
  <si>
    <t>Downvotesohoy</t>
  </si>
  <si>
    <t>Where to buy bitcoins almost instantly?</t>
  </si>
  <si>
    <t>I reached my limit on Wirvox, and now I don't know where to buy. I can't be bothered by waiting for my bank, or waiting for some site to check up on both my passport and my drivers lisence etc..</t>
  </si>
  <si>
    <t>http://www.reddit.com/r/Bitcoin/comments/31n6h6/where_to_buy_bitcoins_almost_instantly/</t>
  </si>
  <si>
    <t>April 06, 2015 at 11:39PM</t>
  </si>
  <si>
    <t>AcidAlchamy</t>
  </si>
  <si>
    <t>A persuasive "Accept my Bitcoin" pitch to Vendors and Merchants.</t>
  </si>
  <si>
    <t>Is anyone aware of a .pdf file or a website that has written a full pitch to give vendors and merchants to start accepting Bitcoin? I live in Las Vegas where small "mom n' pops" business are every where. When I go into one all I can think is how ideal it is for this store to start accepting bitcoin. I've mentioned it to a few stores but doesnt seem to be enough to persuasive them which is understandable considering they know nothing of it.Please help me find a way to help turning vendors and merchants on to Bitcoin. Post link or lets all join in and write one together.</t>
  </si>
  <si>
    <t>http://www.reddit.com/r/Bitcoin/comments/31n67d/a_persuasive_accept_my_bitcoin_pitch_to_vendors/</t>
  </si>
  <si>
    <t>April 06, 2015 at 11:35PM</t>
  </si>
  <si>
    <t>John Oliver Skewers Ed Snowden, Patriot Act</t>
  </si>
  <si>
    <t>http://www.theopenledger.com/john-oliver-skewers-ed-snowden-the-patriot-act/</t>
  </si>
  <si>
    <t>http://www.reddit.com/r/Bitcoin/comments/31n5ne/john_oliver_skewers_ed_snowden_patriot_act/</t>
  </si>
  <si>
    <t>April 07, 2015 at 12:03AM</t>
  </si>
  <si>
    <t>argiope_aurantia</t>
  </si>
  <si>
    <t>Tewksbury police pay bitcoin ransom to hackers - Business - The Boston Globe</t>
  </si>
  <si>
    <t>http://www.bostonglobe.com/business/2015/04/06/tewksbury-police-pay-bitcoin-ransom-hackers/PkcE1GBTOfU52p31F9FM5L/story.html</t>
  </si>
  <si>
    <t>http://www.reddit.com/r/Bitcoin/comments/31n9hp/tewksbury_police_pay_bitcoin_ransom_to_hackers/</t>
  </si>
  <si>
    <t>April 07, 2015 at 12:20AM</t>
  </si>
  <si>
    <t>KomoSinitri</t>
  </si>
  <si>
    <t>Silk Road is a Blessing in Disguise</t>
  </si>
  <si>
    <t>http://news.diginomics.com/silk-road-is-a-blessing-in-disguise/</t>
  </si>
  <si>
    <t>http://www.reddit.com/r/Bitcoin/comments/31nbt5/silk_road_is_a_blessing_in_disguise/</t>
  </si>
  <si>
    <t>April 07, 2015 at 12:48AM</t>
  </si>
  <si>
    <t>Play social games with friends and win Amazon Gift Cards. Get FREE chips for sign up, unlock badges and earn achievement points | BitGame</t>
  </si>
  <si>
    <t>https://bitgame.co/video-poker</t>
  </si>
  <si>
    <t>http://www.reddit.com/r/Bitcoin/comments/31nfri/play_social_games_with_friends_and_win_amazon/</t>
  </si>
  <si>
    <t>BetBTC_co</t>
  </si>
  <si>
    <t>BetBTC Platform/Betting API is now ready to use!</t>
  </si>
  <si>
    <t>We have just finished our platform API, after some months of hard working.Now it's even easier to Bet and use BetBTC.With our API you can: *List Events *Place Bets *Cancel Bets *List Bets *Check Betting MarketBook (soon)If you want to get your access token create an account and contact us.Good Luck www.betbtc.co</t>
  </si>
  <si>
    <t>http://www.reddit.com/r/Bitcoin/comments/31nfr0/betbtc_platformbetting_api_is_now_ready_to_use/</t>
  </si>
  <si>
    <t>April 07, 2015 at 12:47AM</t>
  </si>
  <si>
    <t>thederpill</t>
  </si>
  <si>
    <t>Is margin trading possible in a deflationary, fixed supply currency?</t>
  </si>
  <si>
    <t>So I think its fair to assume that most people who own bitcoins believe that it will go to the moon or to zero. They usually are hoping for the moon with the exception of those who short bitcoin..Given this assumption it makes sense that for a percentage of people who have gambled on moon or zero it is not a huge jump to increase risk by margin trading, (borrowing bitcoins from exchanges to increase their gains). Instead of moon vs zero they now will end up with margin x moon or zero. Their risk of zero however is increased because if there is a big drop they can get margin called and they lose all their coins, sometimes way above zero. So its risky but a certain percentage of holders will inevitably do this.As unregulated exchanges, my second assumption is to say that exchanges very likely don't have the coins that they lent out for margin. They just follow the forex model and create imaginary money. Yes they balance opposing margin trades against each other but if assumption one is correct, they have more longs than shorts and must have to take big gambles.I'd like to talk about just the moon scenario and ignore the bust scenario not to say that either is more likely in my mind, just the zero scenario is similar with or without margin trading.So as our moon scenario progresses, all these longs, with borrowed bitcoins, start to create a sell pressure either to convert to cash, or to withdraw their coins from the exchanges to wallets they actually control. So as price goes up, is it not inevitable that we see delayed withdrawals and exchanges using tactics to cover their liquidity problems, a classic bank run. Perhaps its no surprise that this happened to the worlds biggest Bitcoin margin permitting exchange last time there was an all time high...Would you guys say that its best to avoid exchanges that facilitate margin trading? Are such exchanges forced to gamble against bitcoins rise? Will such exchanges inevitably collapse if and when a price rise happens?</t>
  </si>
  <si>
    <t>http://www.reddit.com/r/Bitcoin/comments/31nfm8/is_margin_trading_possible_in_a_deflationary/</t>
  </si>
  <si>
    <t>April 07, 2015 at 12:45AM</t>
  </si>
  <si>
    <t>ba4s</t>
  </si>
  <si>
    <t>Q1 2015 Set a Record for Venture Capital Investment , Nearly Doubling Q4 2014</t>
  </si>
  <si>
    <t>https://twitter.com/hashtag/StateOfBitcoin?src=hash</t>
  </si>
  <si>
    <t>http://www.reddit.com/r/Bitcoin/comments/31nfep/q1_2015_set_a_record_for_venture_capital/</t>
  </si>
  <si>
    <t>April 07, 2015 at 12:31AM</t>
  </si>
  <si>
    <t>matrixshell</t>
  </si>
  <si>
    <t>Census: Bitcoin Unicode symbol</t>
  </si>
  <si>
    <t>http://bitcoinsymbol-census.ca/</t>
  </si>
  <si>
    <t>http://www.reddit.com/r/Bitcoin/comments/31ndcj/census_bitcoin_unicode_symbol/</t>
  </si>
  <si>
    <t>April 07, 2015 at 12:27AM</t>
  </si>
  <si>
    <t>snack_man</t>
  </si>
  <si>
    <t>Work for a big online wine seller - have been trying to convince the company to accept BTC for a while - would you guys use it with us?</t>
  </si>
  <si>
    <t>http://www.reddit.com/r/Bitcoin/comments/31ncsm/work_for_a_big_online_wine_seller_have_been/</t>
  </si>
  <si>
    <t>April 07, 2015 at 12:26AM</t>
  </si>
  <si>
    <t>cysh</t>
  </si>
  <si>
    <t>Bitcoin Microtransaction Smart Contracts</t>
  </si>
  <si>
    <t>https://github.com/quartzjer/pennybank/blob/master/spec.md</t>
  </si>
  <si>
    <t>http://www.reddit.com/r/Bitcoin/comments/31ncos/bitcoin_microtransaction_smart_contracts/</t>
  </si>
  <si>
    <t>April 07, 2015 at 12:24AM</t>
  </si>
  <si>
    <t>danicellero</t>
  </si>
  <si>
    <t>7 Ways to Protect your Bitcoin Wallet.</t>
  </si>
  <si>
    <t>Hey everyone!Just saw this post explaining different ways to protecting our Bitcoin Wallets ( http://blog.bit2me.com/en/protect-bitcoin-wallet/). Which one do you think has the best relationship between complexity and difficulty of use, Multisig? Have read many concerns about Brain Wallets as well. Which one do you actually use?.Best, Daniel</t>
  </si>
  <si>
    <t>http://www.reddit.com/r/Bitcoin/comments/31ncfr/7_ways_to_protect_your_bitcoin_wallet/</t>
  </si>
  <si>
    <t>April 07, 2015 at 01:08AM</t>
  </si>
  <si>
    <t>BitCol</t>
  </si>
  <si>
    <t>I got to experience this over the long weekend...</t>
  </si>
  <si>
    <t>https://imgflip.com/i/jqyob#fFU99quSJKqa287J.16</t>
  </si>
  <si>
    <t>http://www.reddit.com/r/Bitcoin/comments/31nikp/i_got_to_experience_this_over_the_long_weekend/</t>
  </si>
  <si>
    <t>April 07, 2015 at 01:07AM</t>
  </si>
  <si>
    <t>Changetip_Stats</t>
  </si>
  <si>
    <t>Give it up for this weeks Top Tipper: @gorillamania</t>
  </si>
  <si>
    <t>@gorillamania tipped a total of 17.12955393 BTC! That's more than 4,400 USD. Way to go @gorillamania keep up the tipping, and keep on using Changetip.</t>
  </si>
  <si>
    <t>http://www.reddit.com/r/Bitcoin/comments/31nii8/give_it_up_for_this_weeks_top_tipper_gorillamania/</t>
  </si>
  <si>
    <t>April 07, 2015 at 01:01AM</t>
  </si>
  <si>
    <t>Italian Company Becomes First Legal Entity Incorporated with Bitcoin</t>
  </si>
  <si>
    <t>https://bitcoinmagazine.com/19857/italian-company-becomes-first-legal-entity-incorporated-bitcoin/</t>
  </si>
  <si>
    <t>http://www.reddit.com/r/Bitcoin/comments/31nhkc/italian_company_becomes_first_legal_entity/</t>
  </si>
  <si>
    <t>April 07, 2015 at 12:59AM</t>
  </si>
  <si>
    <t>Tommynobles</t>
  </si>
  <si>
    <t>I want to pitch our company why they should accept Bitcoin.</t>
  </si>
  <si>
    <t>I won't get into what my company does (if you go to the effort of reading old posts I'd politely ask that you keep that info private) but I'd like to pitch the idea of our company accepting Bitcoin and am looking for advice. Mainly,1) Do we need to hire someone(s) to maintain security? 2) What are the accounting repercussions? 3) What are anyone's thoughts on renting with Bitcoin? For ex, someone rents a bike for a few hours and doesn't want a credit card on file- would you charge the max price first and then give back pro-rated later?I probably have more questions but these are the main ones.Also, I'd like to get some thoughts on how to use it once we start having sales. For example, should we use the money to buy equipment from places like newegg? Or hold as an asset?I love the idea of being able to accept Bitcoin. If I can get the big guys to see this as a long-term investment that will ultimately help the company, we could be the first large company to accept Bitcoin and kickstart something big.Thoughts, advice, honesty appreciated.</t>
  </si>
  <si>
    <t>http://www.reddit.com/r/Bitcoin/comments/31nhbn/i_want_to_pitch_our_company_why_they_should/</t>
  </si>
  <si>
    <t>April 07, 2015 at 12:57AM</t>
  </si>
  <si>
    <t>The former CIO of Nike is joining a bitcoin bank</t>
  </si>
  <si>
    <t>http://fortune.com/2015/04/06/nike-cio-bitcoin/</t>
  </si>
  <si>
    <t>http://www.reddit.com/r/Bitcoin/comments/31nh1f/the_former_cio_of_nike_is_joining_a_bitcoin_bank/</t>
  </si>
  <si>
    <t>julian88888888</t>
  </si>
  <si>
    <t>Buttercoin couldn't generate enough interest. /r/shutdown</t>
  </si>
  <si>
    <t>http://www.reddit.com/r/shutdown/comments/31mktv/buttercoin_couldnt_generate_enough_interest/</t>
  </si>
  <si>
    <t>http://www.reddit.com/r/Bitcoin/comments/31msu0/buttercoin_couldnt_generate_enough_interest/</t>
  </si>
  <si>
    <t>April 07, 2015 at 01:38AM</t>
  </si>
  <si>
    <t>kynek99</t>
  </si>
  <si>
    <t>What Facebook does with payments over the next few years could redefine its business</t>
  </si>
  <si>
    <t>http://techcrunch.com/2015/04/05/when-buying-is-as-easy-as-liking/?ncid=rss&amp;utm_source=feedburner&amp;utm_medium=feed&amp;utm_campaign=Feed%3A+Techcrunch+%28TechCrunch%29#</t>
  </si>
  <si>
    <t>http://www.reddit.com/r/Bitcoin/comments/31nmrt/what_facebook_does_with_payments_over_the_next/</t>
  </si>
  <si>
    <t>April 07, 2015 at 01:30AM</t>
  </si>
  <si>
    <t>smeggletoot</t>
  </si>
  <si>
    <t>Choose bitcoin...</t>
  </si>
  <si>
    <t>https://imgur.com/lWKHCWZ</t>
  </si>
  <si>
    <t>http://www.reddit.com/r/Bitcoin/comments/31nlnp/choose_bitcoin/</t>
  </si>
  <si>
    <t>April 07, 2015 at 01:13AM</t>
  </si>
  <si>
    <t>ShapeShift_io</t>
  </si>
  <si>
    <t>ShapeShift.io's newest "How to Use ShapeShift" video</t>
  </si>
  <si>
    <t>https://www.youtube.com/watch?v=-1hwazT890s</t>
  </si>
  <si>
    <t>http://www.reddit.com/r/Bitcoin/comments/31nj91/shapeshiftios_newest_how_to_use_shapeshift_video/</t>
  </si>
  <si>
    <t>April 07, 2015 at 01:10AM</t>
  </si>
  <si>
    <t>davidkmark</t>
  </si>
  <si>
    <t>I read this from Blockchain.info. Is it true?</t>
  </si>
  <si>
    <t>My Wallet is a free online bitcoin wallet, which you can use to make worldwide payments for free. We make paying with bitcoins easy and secure available anywhere on your phone or desktop.We are not a bank; you retain complete ownership of your Money. We cannot view your balance, see your transactions or make payments on your behalf.http://blockchain.info/wallet</t>
  </si>
  <si>
    <t>http://www.reddit.com/r/Bitcoin/comments/31nito/i_read_this_from_blockchaininfo_is_it_true/</t>
  </si>
  <si>
    <t>April 07, 2015 at 02:06AM</t>
  </si>
  <si>
    <t>Wall Street Bank BNY Mellon Experimenting With Bitcoin Rewards</t>
  </si>
  <si>
    <t>http://www.coindesk.com/bny-mellon-wall-street-rewards-bitcoin/</t>
  </si>
  <si>
    <t>http://www.reddit.com/r/Bitcoin/comments/31nqpe/wall_street_bank_bny_mellon_experimenting_with/</t>
  </si>
  <si>
    <t>April 07, 2015 at 02:01AM</t>
  </si>
  <si>
    <t>Money &amp;amp; Tech: {SILKROAD SCANDAL} Watch Full Video at MoneyandTech.com</t>
  </si>
  <si>
    <t>https://youtu.be/Yo1IfsqEws0</t>
  </si>
  <si>
    <t>http://www.reddit.com/r/Bitcoin/comments/31npyv/money_tech_silkroad_scandal_watch_full_video_at/</t>
  </si>
  <si>
    <t>April 07, 2015 at 01:55AM</t>
  </si>
  <si>
    <t>Buckiller</t>
  </si>
  <si>
    <t>use your (Bitcoin Builder) GOXBTC as capital requirement for 1x leverage now</t>
  </si>
  <si>
    <t>got an email (snipped):Effective today, GOXBTC holders at Bitcoin Builder may now borrow against their locked GOXBTC!It's simple.. just log in now at https://bitcoinbuilder.com/ and you can immediately buy or sell BTC, up to $&lt;X&gt; worth.. all without having to deposit anything!(Your limit is based on valuing your GOXBTC as .11 BTC each.)That means you can now hedge your BTC holdings even without giving up your rights to whatever the future Mt. Gox settlement will be. Or play the market on our no-fee, highly liquid exchange, without any delay or additional funds required!this is different than previous news a month ago where you could:sell the GOXBTC you have "locked" in Mt. Gox to us at the rate of .11 BTC per GOXBTC.Thought not as ideal as opening a market for buying/selling GOXBTC, it's an artful move, considering today's Buttercoin is closing news.</t>
  </si>
  <si>
    <t>http://www.reddit.com/r/Bitcoin/comments/31np7g/use_your_bitcoin_builder_goxbtc_as_capital/</t>
  </si>
  <si>
    <t>April 07, 2015 at 01:49AM</t>
  </si>
  <si>
    <t>moral_agent</t>
  </si>
  <si>
    <t>Businesses aren't giving Bitcoin discounts. Time for payment processors to do it.</t>
  </si>
  <si>
    <t>Payment processors can just charge the merchant the standard credit card transaction rate. Here's the pitch to the merchants:It will cost you the same as VisaYou'll get all the bitcoin nerdsNo chargebacksThen payment processor turns around and offers the customer a discounted exchange rate. Here's the pitch to the customer:Paying with Bitcoin is coolerPaying with Bitcoin is funnerPaying with Bitcoin is cheaper</t>
  </si>
  <si>
    <t>http://www.reddit.com/r/Bitcoin/comments/31noax/businesses_arent_giving_bitcoin_discounts_time/</t>
  </si>
  <si>
    <t>April 07, 2015 at 01:44AM</t>
  </si>
  <si>
    <t>morpheus342</t>
  </si>
  <si>
    <t>I work for a large sports nutrition company, I'm trying to help them implement a bitcoin pay option. Do you think it'll show short term usage?</t>
  </si>
  <si>
    <t>I'm looking for statistics / proof that it'd be a good idea and will show some results in the short term. Anything that can help that objective, i appreciate.Thanks</t>
  </si>
  <si>
    <t>http://www.reddit.com/r/Bitcoin/comments/31nnmh/i_work_for_a_large_sports_nutrition_company_im/</t>
  </si>
  <si>
    <t>April 07, 2015 at 02:25AM</t>
  </si>
  <si>
    <t>What is the opposite of the phrase "to the moon!"?</t>
  </si>
  <si>
    <t>What is the opposite of the phrase "to the moon!"?Maybe better suited for /r/Buttcoin</t>
  </si>
  <si>
    <t>http://www.reddit.com/r/Bitcoin/comments/31ntc7/what_is_the_opposite_of_the_phrase_to_the_moon/</t>
  </si>
  <si>
    <t>April 07, 2015 at 02:21AM</t>
  </si>
  <si>
    <t>Introshine</t>
  </si>
  <si>
    <t>Bitreserve Welcomes Anthony Watson as President &amp;amp; COO</t>
  </si>
  <si>
    <t>https://bitreserve.org/en/blog/posts/bitreserve/bitreserve-welcomes-anthony-watson-as-president-coo</t>
  </si>
  <si>
    <t>http://www.reddit.com/r/Bitcoin/comments/31nstc/bitreserve_welcomes_anthony_watson_as_president/</t>
  </si>
  <si>
    <t>April 07, 2015 at 02:48AM</t>
  </si>
  <si>
    <t>10th Retail Banking Expo &amp;amp; Forum in Dubai: Digital currencies like Bitcoin will dominate</t>
  </si>
  <si>
    <t>http://www.khaleejtimes.com/biz/inside.asp?xfile=/data/bankingfinance/2015/April/bankingfinance_April3.xml&amp;section=bankingfinance</t>
  </si>
  <si>
    <t>http://www.reddit.com/r/Bitcoin/comments/31nwlf/10th_retail_banking_expo_forum_in_dubai_digital/</t>
  </si>
  <si>
    <t>MaxSan</t>
  </si>
  <si>
    <t>Bitcoin Manchester - Two Candidates Discuss - 13th April</t>
  </si>
  <si>
    <t>http://www.bitcoinmanchester.org.uk/meetings/bitcoinmanchester-15/</t>
  </si>
  <si>
    <t>http://www.reddit.com/r/Bitcoin/comments/31nwji/bitcoin_manchester_two_candidates_discuss_13th/</t>
  </si>
  <si>
    <t>April 07, 2015 at 02:37AM</t>
  </si>
  <si>
    <t>BlindRob</t>
  </si>
  <si>
    <t>Free money? Sounds legit.</t>
  </si>
  <si>
    <t>http://i.imgur.com/OyNgWnO.png</t>
  </si>
  <si>
    <t>http://www.reddit.com/r/Bitcoin/comments/31nv33/free_money_sounds_legit/</t>
  </si>
  <si>
    <t>mangist</t>
  </si>
  <si>
    <t>Tewksbury police pay bitcoin ransom to hackers</t>
  </si>
  <si>
    <t>https://www.bostonglobe.com/business/2015/04/06/tewksbury-police-pay-bitcoin-ransom-hackers/PkcE1GBTOfU52p31F9FM5L/story.html</t>
  </si>
  <si>
    <t>http://www.reddit.com/r/Bitcoin/comments/31nv2v/tewksbury_police_pay_bitcoin_ransom_to_hackers/</t>
  </si>
  <si>
    <t>April 07, 2015 at 03:20AM</t>
  </si>
  <si>
    <t>Morgan Stanley Veteran Dienelt Joins Bitcoin 2.0 Startup</t>
  </si>
  <si>
    <t>https://bitcoinmagazine.com/19889/morgan-stanley-veteran-dienelt-joins-bitcoin-2-0-startup/</t>
  </si>
  <si>
    <t>http://www.reddit.com/r/Bitcoin/comments/31o116/morgan_stanley_veteran_dienelt_joins_bitcoin_20/</t>
  </si>
  <si>
    <t>April 07, 2015 at 03:15AM</t>
  </si>
  <si>
    <t>Australian Bitcoin exchange Igot has launched a new cryptocurrency payment processing service that will be available in 40 countries, including India, Hong Kong, Singapore, Denmark, France, Greece, Italy, Luxembourg, Netherlands, Portugal, Sweden, UAE, New Zealand, United Kingdom</t>
  </si>
  <si>
    <t>http://www.forexminute.com/bitcoin/igot-com-launches-cryptocurrency-payment-processing-services-in-40-countries-57059</t>
  </si>
  <si>
    <t>http://www.reddit.com/r/Bitcoin/comments/31o0cy/australian_bitcoin_exchange_igot_has_launched_a/</t>
  </si>
  <si>
    <t>fuck_you_btc-e</t>
  </si>
  <si>
    <t>BTC-e is a joke. You should get your coins off there as soon as possible.</t>
  </si>
  <si>
    <t>I used BTC-e for months. It is a really great trading platform, virtually no lag when placing and filling orders and relatively small fees. I had heard of the support horror-stories like everyone else, but thought that will never happen to me.Support horror stories like: "Look at what BTC-E JUST SAID TO ME"Or mass horror stories like: "BTC-e Not Sending Bitcoins after One Week!"There are many other stories like those on bitcointalk.org, but are usually met with replies like "Oh, that Skype account is a scammer, nothing said there can be tied to BTC-e" or it ultimately turns out to be user error. But there are some things that we can agree on:BTC-e support is very slow. Usually one response per day (if you're lucky), and even then it's usually a few words or a sentence.BTC-e support can barely speak English. I've had to do all my interactions with them in Russian for this reason.BTC-e has no known location, phone number, or owners. It is a completely anonymous exchange that could take off with everyone's money and face no repercussions.BTC-e is one of the largest Bitcoin exchanges out there.Now, I knew those points while I was trading with around 100 BTC on their platform. I was making profit, so I didn't care (stupid mistake).I try withdrawing like I had done so many times before. "Denied for your account. Contact support." So I did, and this is what ensued: screenshotAs you can see, they tell me they "received a request" that my coins were stolen. Didn't really surprise me considering I won some coins from a gambling site (albeit a small portion of my balance at the time), so I easily comply to go along with their "investigation." After a few days they tell me to "notify Skype for communication" and send screenshots proving them I won. I told them the truth (I didn't have screenshots), and told them I added them on Skype just like they asked. After 2 days of trivial bullshit they finally contacted me on Skype. Here is the screenshots of that interaction: albumBy the way, their Skype support was: btc-e.support (this account knew information about my ticket that a scammer wouldn't have access to).They ask me for a scan of my passport. Seriously? I told them I don't have one, as most US citizens don't. They ask me for a picture of my ID instead. It has been 8 days since I could withdraw at this point, so I sent them a picture of my ID hoping I could finally resolve this. They said they would send my documents to the police department to verify.This has been one of the worst experiences I've had with bitcoins, and now some Russian exchange just told me they are sending my documents to the police so I can withdraw my own bitcoins? Fucking pathetic. What kind of exchange needs ID photos and contacts the police so their customer can withdraw bitcoins? Is this some kind of joke?This kind of blatant incompetence and shady behavior shouldn't have to be tolerated by any of us. Do yourself a favor, and stop using BTC-e, don't make the same mistake I did by thinking "oh, that won't happen to me." I really hope they do contact the police, that would make this a lot easier, and hopefully prevent them from running off with my coins like they seem to be trying to. There are other exchanges out there, don't settle for this utter and complete shit, because when you do have a problem, you're screwed. There are so many better options out there.tl;dr BTC-e asked for ID photo and police verification just so I can withdraw my bitcoins, still haven't gotten them back, do yourself a favor and don't trust them with your money. I know I never will again.</t>
  </si>
  <si>
    <t>http://www.reddit.com/r/Bitcoin/comments/31o0b8/btce_is_a_joke_you_should_get_your_coins_off/</t>
  </si>
  <si>
    <t>April 07, 2015 at 03:12AM</t>
  </si>
  <si>
    <t>hamiltino</t>
  </si>
  <si>
    <t>Deflation Vs Inflation</t>
  </si>
  <si>
    <t>http://www.youtube.com/watch?v=G9O_RW44lys&amp;t=14m52s</t>
  </si>
  <si>
    <t>http://www.reddit.com/r/Bitcoin/comments/31nzvz/deflation_vs_inflation/</t>
  </si>
  <si>
    <t>April 07, 2015 at 04:33AM</t>
  </si>
  <si>
    <t>DaggerHashimoto</t>
  </si>
  <si>
    <t>what privacy?</t>
  </si>
  <si>
    <t>https://www.youtube.com/watch?feature=player_embedded&amp;v=0XdsaCVZ1ck</t>
  </si>
  <si>
    <t>http://www.reddit.com/r/Bitcoin/comments/31ob4r/what_privacy/</t>
  </si>
  <si>
    <t>April 07, 2015 at 05:01AM</t>
  </si>
  <si>
    <t>Big "Thank you" to Bitcoin comunity.</t>
  </si>
  <si>
    <t>http://meanblackfox.com/blogs/news/17985712-big-thank-you-to-bitcoin-comunity</t>
  </si>
  <si>
    <t>http://www.reddit.com/r/Bitcoin/comments/31oevh/big_thank_you_to_bitcoin_comunity/</t>
  </si>
  <si>
    <t>April 07, 2015 at 04:57AM</t>
  </si>
  <si>
    <t>stu1010</t>
  </si>
  <si>
    <t>help needed with antminer s5</t>
  </si>
  <si>
    <t>hi,i am looking for help in setting up my antminer s5 but cannot seem to figure it out. i have everything connected properly and just am having problems accessing the miner itself. i have already found the ip address but when i plug it into the url it then asks for a username and password (which i do not know). can anyone help with my problem or know what my problem is? any help is appreciated.</t>
  </si>
  <si>
    <t>http://www.reddit.com/r/Bitcoin/comments/31oedh/help_needed_with_antminer_s5/</t>
  </si>
  <si>
    <t>April 07, 2015 at 06:09AM</t>
  </si>
  <si>
    <t>MathieuFrance</t>
  </si>
  <si>
    <t>It seems to me that most belgian geek entrepreneurs are in favor of Bitcoins. Is it the same in your country?</t>
  </si>
  <si>
    <t>I've seen the belgian entrepreneurs community grow more and more interested in bitcoins during the past 12 months. Is it the same in your country? I feel like this community sets the tone of the future economics.</t>
  </si>
  <si>
    <t>http://www.reddit.com/r/Bitcoin/comments/31onpw/it_seems_to_me_that_most_belgian_geek/</t>
  </si>
  <si>
    <t>datwolvsnatchdoh</t>
  </si>
  <si>
    <t>While showing a YouTube video on nuclear energy to my geology class today, I was surprised to see Bitcoin!</t>
  </si>
  <si>
    <t>Today in my college class I was teaching about different sources of energy (coal, gas, nuclear, etc.) and trying to get my students to think in depth on the amount of energy vs. the dangers and pollution of each energy source. I showed two videos: one giving a brief explanation about conventional nuclear power and another connecting REE mining and "green" energy. Whilst viewing Nuclear Energy Explained: Risk or Opportunity from WhatTheWhy, the Bitcoin logos appear when mentioning the concerns of monetary costs of nuclear power @2:22, instead of a dollar or pound sign.I asked my students if they knew what that was, only one chuckled and answered "Bitcoin?". I laughed and confessed I'm a Bitcoin fan, and then carried on with the discussion.Anyway, it's a nice video on nuclear energy and the Bitcoin surprise was delightful.</t>
  </si>
  <si>
    <t>http://www.reddit.com/r/Bitcoin/comments/31onod/while_showing_a_youtube_video_on_nuclear_energy/</t>
  </si>
  <si>
    <t>April 07, 2015 at 05:55AM</t>
  </si>
  <si>
    <t>Tinadelgado</t>
  </si>
  <si>
    <t>Tracking Lost/burned bitcoins: 7,500 are in a landfill. An early adopted burned 50,000, anyone else have. Count of lost BTC?</t>
  </si>
  <si>
    <t>http://www.reddit.com/r/Bitcoin/comments/31oluc/tracking_lostburned_bitcoins_7500_are_in_a/</t>
  </si>
  <si>
    <t>April 07, 2015 at 05:54AM</t>
  </si>
  <si>
    <t>RT: Snowden: NSA holds info over US citizens like loaded gun, but says ‘trust me’</t>
  </si>
  <si>
    <t>http://rt.com/usa/247161-snowden-john-oliver-gun/</t>
  </si>
  <si>
    <t>http://www.reddit.com/r/Bitcoin/comments/31olr7/rt_snowden_nsa_holds_info_over_us_citizens_like/</t>
  </si>
  <si>
    <t>April 07, 2015 at 05:51AM</t>
  </si>
  <si>
    <t>Inchoate76</t>
  </si>
  <si>
    <t>HFT targeting BTC</t>
  </si>
  <si>
    <t>http://www.reddit.com/r/Bitcoin/comments/31ole7/hft_targeting_btc/</t>
  </si>
  <si>
    <t>April 07, 2015 at 05:47AM</t>
  </si>
  <si>
    <t>oshirowanen</t>
  </si>
  <si>
    <t>Illegal content in blockchain</t>
  </si>
  <si>
    <t>What if someone uploads illegal images into the block chain? Won't everyone with the block chain end up with illegal content on their computers for which they could end up in serious issues with the local authorities and be sent to jail?Would such a thing kill off bitcoin?</t>
  </si>
  <si>
    <t>http://www.reddit.com/r/Bitcoin/comments/31oktq/illegal_content_in_blockchain/</t>
  </si>
  <si>
    <t>April 07, 2015 at 05:25AM</t>
  </si>
  <si>
    <t>PistolWhhip</t>
  </si>
  <si>
    <t>Is creating a bit coin farm still a profitable investment?</t>
  </si>
  <si>
    <t>So, bitcoin is not nearly as expensive as it use to be comparative to the USD. But is mining still something that can be profitable?For example if one where to purchase 1600 Antminer S5's at 1.15 TH/s, they you would have 1,840 TH/s, or 1.84 PH/s. Now assuming that power rates where 0.104/KwHr for commercial spaces. Those 1600 machines at 590W each would consumer 944,000W. Using bitcoin calculators online it returns a payback period of 208days, and annual profit of $993,867.39. Now assuming I could reinvest 50% of the profit back into the system I could effectively double my hash rate the next year and stop in 2017 when the reward is halved and walk away with a few million...This is just a quick thought experiment about bitcoin mining. The initial cash outlay would be significant and with the volatility in bitcoin exchange rates such a project could go bust. Clearly it's not this easy, if it was everyone would be doing this...but why is what I want to know.[Edit] I have no intention on doing any of this. I know very little about Bitcoin, I am looking to learn about it. I want to know why the above would/wouldn't work.</t>
  </si>
  <si>
    <t>http://www.reddit.com/r/Bitcoin/comments/31oi24/is_creating_a_bit_coin_farm_still_a_profitable/</t>
  </si>
  <si>
    <t>April 07, 2015 at 05:16AM</t>
  </si>
  <si>
    <t>TheStatelessMan</t>
  </si>
  <si>
    <t>Cuba Flights Now Available for Bitcoin</t>
  </si>
  <si>
    <t>http://panampost.com/belen-marty/2015/04/06/cuba-flights-now-available-for-bitcoin/</t>
  </si>
  <si>
    <t>http://www.reddit.com/r/Bitcoin/comments/31oguw/cuba_flights_now_available_for_bitcoin/</t>
  </si>
  <si>
    <t>April 07, 2015 at 05:15AM</t>
  </si>
  <si>
    <t>Saying the blockchain technology is better off without bitcoin, is like saying a combustion engine is better off without gas.</t>
  </si>
  <si>
    <t>http://www.reddit.com/r/Bitcoin/comments/31ogpp/saying_the_blockchain_technology_is_better_off/</t>
  </si>
  <si>
    <t>April 07, 2015 at 05:12AM</t>
  </si>
  <si>
    <t>shrks</t>
  </si>
  <si>
    <t>History of payment systems to Bitcoin (Part 1/3)</t>
  </si>
  <si>
    <t>https://translate.google.es/translate?hl=es&amp;sl=es&amp;tl=en&amp;u=http%3A%2F%2Fsobrebitcoin.com%2Fhistoria-de-los-sistemas-de-pago-hasta-bitcoin-parte-1%2F&amp;sandbox=1</t>
  </si>
  <si>
    <t>http://www.reddit.com/r/Bitcoin/comments/31ogc7/history_of_payment_systems_to_bitcoin_part_13/</t>
  </si>
  <si>
    <t>April 07, 2015 at 05:10AM</t>
  </si>
  <si>
    <t>Loser_Ellen_Pao</t>
  </si>
  <si>
    <t>I've come to hate reddit with a passion. Where should I go to keep up to date on bitcoin discussions that isn't this festering shit-hole?</t>
  </si>
  <si>
    <t>http://www.reddit.com/r/Bitcoin/comments/31og3m/ive_come_to_hate_reddit_with_a_passion_where/</t>
  </si>
  <si>
    <t>April 07, 2015 at 06:24AM</t>
  </si>
  <si>
    <t>7_HotHighAir_7</t>
  </si>
  <si>
    <t>Best Ways to GROW my CURRENT Bitcoin Holdings.</t>
  </si>
  <si>
    <t>I'm new to the investing side of Bitcoin but have 5 BTC that I want to invest in other Bitcoin related things and help GROW the community if possible. What are your suggestions? Obviously I would like to see something better than what my fiat bank gets me which is 1%.</t>
  </si>
  <si>
    <t>http://www.reddit.com/r/Bitcoin/comments/31opph/best_ways_to_grow_my_current_bitcoin_holdings/</t>
  </si>
  <si>
    <t>April 07, 2015 at 06:22AM</t>
  </si>
  <si>
    <t>k_lol</t>
  </si>
  <si>
    <t>Easiest and most convenient way to order bitcoins?</t>
  </si>
  <si>
    <t>Hey guys, I haven't really been keeping up with bitcoins and such and it's been a long while since I actually purchased some bitcoins. The only method that I'm familiar with and have only used would be cash deposit via localbitcoins. Unfortunately, it's a bit inconvenient even though there are banks not too far from here -- due to the fact that some people have some absurd rates. It's not all that bad, but I'm looking for something more convenient than that.I remembered hearing about Coinbase and Circle. I was wondering what are the differences between the two and whether or not you need a credit card. How fast would it be if one wanted to order from Coinbase and Circle? I know Coinbase used to have some sort of thing where you had to confirm your bank account and all that and you could only make a small purchase or something before you get verified.I dunno what I'm saying really but just wondering if anyone had a brief description of how Coinbase/Circle works and which one's better.</t>
  </si>
  <si>
    <t>http://www.reddit.com/r/Bitcoin/comments/31opgp/easiest_and_most_convenient_way_to_order_bitcoins/</t>
  </si>
  <si>
    <t>April 07, 2015 at 06:21AM</t>
  </si>
  <si>
    <t>The 25 startups and companies Bitcoin most promising (Part 1: In Operation)</t>
  </si>
  <si>
    <t>https://translate.google.es/translate?hl=es&amp;sl=es&amp;tl=en&amp;u=http%3A%2F%2Fsobrebitcoin.com%2Flas-25-startups-empresas-bitcoin-mas-prometedoras-parte-1-funcionamiento%2F&amp;sandbox=1</t>
  </si>
  <si>
    <t>http://www.reddit.com/r/Bitcoin/comments/31opbm/the_25_startups_and_companies_bitcoin_most/</t>
  </si>
  <si>
    <t>April 07, 2015 at 06:16AM</t>
  </si>
  <si>
    <t>Gostweek_Toyota</t>
  </si>
  <si>
    <t>My younger wants to do a presentation about Bitcoin</t>
  </si>
  <si>
    <t>My younger brother has an assignment for his English class to do a five minutes presentation on anything. Can you fine folk give him some bullet points for a very quick presentation on the subject. also it's an 11th grade class. I'm just not sure how to explain it that fast and get the students interested. Any ideas are greatly appreciated.</t>
  </si>
  <si>
    <t>http://www.reddit.com/r/Bitcoin/comments/31oond/my_younger_wants_to_do_a_presentation_about/</t>
  </si>
  <si>
    <t>April 07, 2015 at 06:52AM</t>
  </si>
  <si>
    <t>5atoshi</t>
  </si>
  <si>
    <t>You guys are my heroes</t>
  </si>
  <si>
    <t>From the smartest core developer to the simplest poster explaining Bitcoin to other people.Thanks for fighting the good fight for honest money.Should Bitcoin fail and the central banks distort the capital structure with their money printing until western civilization falls, history will remember you and your fight.</t>
  </si>
  <si>
    <t>http://www.reddit.com/r/Bitcoin/comments/31ot7v/you_guys_are_my_heroes/</t>
  </si>
  <si>
    <t>April 07, 2015 at 06:50AM</t>
  </si>
  <si>
    <t>jademanworld</t>
  </si>
  <si>
    <t>My Bitcoin Faucet</t>
  </si>
  <si>
    <t>http://jademanworld.webatu.com</t>
  </si>
  <si>
    <t>http://www.reddit.com/r/Bitcoin/comments/31osxh/my_bitcoin_faucet/</t>
  </si>
  <si>
    <t>April 07, 2015 at 06:43AM</t>
  </si>
  <si>
    <t>Coinapult - Full Service Restored</t>
  </si>
  <si>
    <t>https://medium.com/@Coinapult/full-service-restored-85409ddaa5ea</t>
  </si>
  <si>
    <t>http://www.reddit.com/r/Bitcoin/comments/31os0d/coinapult_full_service_restored/</t>
  </si>
  <si>
    <t>April 07, 2015 at 06:40AM</t>
  </si>
  <si>
    <t>markkerpeles</t>
  </si>
  <si>
    <t>Waiting three days for a PayPal withdrawal, I had one of those "Bitcoin is like internet in the 90's" moments</t>
  </si>
  <si>
    <t>http://i.imgur.com/x0xDmFW.jpg</t>
  </si>
  <si>
    <t>http://www.reddit.com/r/Bitcoin/comments/31orp2/waiting_three_days_for_a_paypal_withdrawal_i_had/</t>
  </si>
  <si>
    <t>April 07, 2015 at 06:39AM</t>
  </si>
  <si>
    <t>ImNotRocketSurgeon</t>
  </si>
  <si>
    <t>FTC Insider: Get To Know Julia Tourianski of Brave The World</t>
  </si>
  <si>
    <t>https://www.youtube.com/watch?v=_rfbBRFUhEA&amp;feature=em-uploademail</t>
  </si>
  <si>
    <t>http://www.reddit.com/r/Bitcoin/comments/31orh3/ftc_insider_get_to_know_julia_tourianski_of_brave/</t>
  </si>
  <si>
    <t>April 07, 2015 at 07:30AM</t>
  </si>
  <si>
    <t>dragosb25</t>
  </si>
  <si>
    <t>What do you think is Bitcoin's biggest problem?</t>
  </si>
  <si>
    <t>Please tell what do you think is Bitcoin's biggest problem, what problems you faced, or what you dislike or improve about Bitcoin.</t>
  </si>
  <si>
    <t>http://www.reddit.com/r/Bitcoin/comments/31oy2g/what_do_you_think_is_bitcoins_biggest_problem/</t>
  </si>
  <si>
    <t>slvbtc</t>
  </si>
  <si>
    <t>Info on threshold signatures</t>
  </si>
  <si>
    <t>Besides this white paper and this video is there any other interesting info on threshold signatures and their operation? In particular how this scheme could be used for secure long term deep cold storage of an individuals bitcoin..</t>
  </si>
  <si>
    <t>http://www.reddit.com/r/Bitcoin/comments/31oy27/info_on_threshold_signatures/</t>
  </si>
  <si>
    <t>April 07, 2015 at 07:27AM</t>
  </si>
  <si>
    <t>blueknight02</t>
  </si>
  <si>
    <t>Julian Assange on /r/Iama discussing bitcoin</t>
  </si>
  <si>
    <t>http://np.reddit.com/r/IAmA/comments/31om1d/we_are_julian_assange_sarah_harrison_renata_avila/</t>
  </si>
  <si>
    <t>http://www.reddit.com/r/Bitcoin/comments/31oxpz/julian_assange_on_riama_discussing_bitcoin/</t>
  </si>
  <si>
    <t>BitHours - Bitcoin Remittance for Freelancers</t>
  </si>
  <si>
    <t>https://bithours.com/</t>
  </si>
  <si>
    <t>http://www.reddit.com/r/Bitcoin/comments/31oxns/bithours_bitcoin_remittance_for_freelancers/</t>
  </si>
  <si>
    <t>April 07, 2015 at 08:02AM</t>
  </si>
  <si>
    <t>Uptrenda</t>
  </si>
  <si>
    <t>Uptrenda whitepaper: a peer-to-peer cryptocurrency exchange - feedback requested</t>
  </si>
  <si>
    <t>So I've been working on a new design for trading cryptocurrencies that significantly reduces the impact of a compromise as well as the economic incentive for an attacker. My design is peer-to-peer and based on using smart contracts to allow complete strangers to trade altcoins without relying on a centralised exchange. It is a peer-to-peer approach, although (as of yet) it's not completely decentralised because it also includes aspects of traditional exchanges to help make trading faster and more reliable.The main benefits of my system: * It supports an insane amount of cryptocurrencies. Virtually every altcoin you've ever heard of (spoiler: based on Bitcoin can be traded.) This includes Bitcoin, Dogecoin, Litecoin, Peercoin, Feathercoin, Namecoin, and the hundreds of others out there. It even includes future cryptocurrencies because my design is completely currency agnostic and doesn't rely on hard coding to support new coins. * It doesn't use non-standard transactions. This is what allows the software to work with actual real coins - not just test coins. You can prove virtually any design on the test network but if it doesn't work with real coins then what's the point? (Also, standard TX = faster confirmations and lower TX fees.) * It avoids the transaction malleability problem. This problem currently effects all smart contracts proposed for trading "across block chains" and the impact is that an attacker can cause your money to be locked up which can result in an extortion scenario: I'll sign your refund transaction for a cut in the coins. (I'm guessing you probably -don't- want to use a P2P exchange that doesn't address this problem.) * It's unbelievably secure. A P2P exchange gives you full control over your coins at all times. There are no desposts required and you handle your coin's security as you see fit.I've written a white paper that describes my design and I'll be releasing a basic prototype in the coming weeks, just got to put in some finishing touches. If anyone has some spare time to read my paper (warning: it's a little technical) - I'd deeply appreciate some feedback.The paper is available here: https://pdf.yt/d/KzFdlJWF3UTTlf_i</t>
  </si>
  <si>
    <t>http://www.reddit.com/r/Bitcoin/comments/31p1zd/uptrenda_whitepaper_a_peertopeer_cryptocurrency/</t>
  </si>
  <si>
    <t>April 07, 2015 at 07:58AM</t>
  </si>
  <si>
    <t>CantaloupeCamper</t>
  </si>
  <si>
    <t>Bitcoin Foundation is “effectively bankrupt,” board member says</t>
  </si>
  <si>
    <t>http://arstechnica.com/business/2015/04/bitcoin-foundation-is-effectively-bankrupt-board-member-says/</t>
  </si>
  <si>
    <t>http://www.reddit.com/r/Bitcoin/comments/31p1h9/bitcoin_foundation_is_effectively_bankrupt_board/</t>
  </si>
  <si>
    <t>April 07, 2015 at 07:52AM</t>
  </si>
  <si>
    <t>mahrens917</t>
  </si>
  <si>
    <t>Coinbase poised to open Britain’s first bitcoin exchange</t>
  </si>
  <si>
    <t>http://www.thetimes.co.uk/tto/business/industries/technology/article4403673.ece</t>
  </si>
  <si>
    <t>http://www.reddit.com/r/Bitcoin/comments/31p0nf/coinbase_poised_to_open_britains_first_bitcoin/</t>
  </si>
  <si>
    <t>April 07, 2015 at 07:49AM</t>
  </si>
  <si>
    <t>novaterra</t>
  </si>
  <si>
    <t xml:space="preserve"> Connecting to 8 peers is sufficient if you want an up to date ledger or to use your node as a wallet, however connecting to too many nodes it thought to be a waste of network use. But, to support the network and SPV clients as a full node you must allow all inbound connections. ' What don't I get?</t>
  </si>
  <si>
    <t>http://www.reddit.com/r/Bitcoin/comments/31p0dj/connecting_to_8_peers_is_sufficient_if_you_want/</t>
  </si>
  <si>
    <t>April 07, 2015 at 08:26AM</t>
  </si>
  <si>
    <t>helpmeretire</t>
  </si>
  <si>
    <t>Buttercoin a Google backed startup shutting down</t>
  </si>
  <si>
    <t>https://www.crunchbase.com/organization/buttercoin?utm_medium=email&amp;utm_source=cb_daily&amp;utm_campaign=email</t>
  </si>
  <si>
    <t>http://www.reddit.com/r/Bitcoin/comments/31p4u2/buttercoin_a_google_backed_startup_shutting_down/</t>
  </si>
  <si>
    <t>v4vijayakumar</t>
  </si>
  <si>
    <t>The Theory of Interstellar Trade; by, Paul Krugman (bitcoin offtopic)</t>
  </si>
  <si>
    <t>http://en.wikipedia.org/wiki/The_Theory_of_Interstellar_Trade</t>
  </si>
  <si>
    <t>http://www.reddit.com/r/Bitcoin/comments/31p4s8/the_theory_of_interstellar_trade_by_paul_krugman/</t>
  </si>
  <si>
    <t>April 07, 2015 at 08:25AM</t>
  </si>
  <si>
    <t>underredit</t>
  </si>
  <si>
    <t>Bitcoin mail (silly) scam</t>
  </si>
  <si>
    <t>This morning I received a mail with the promise that I could even multiply my invesment by 50 times in 72 hours just sending funds to a bitcoin address.I'm sharing with you the email so you can laught a bit too. It's even PGP signed!Or who knows... maybe I'm letting go my once in a lifetime opportunity to become rich!Just read and laugh...Hello,We are a small group of investors, programers and brokers which have dedicated their time to research and development. We have developed an algorithm which allows us to safely invest at NO RISK in BITCOIN and other digital currencies.If you want to earn some BTC fast and without hassle just check our website: BTC-MULTIPLIER . COMYou can chose from one of the below investment options and start earning TODAY:Multiply your BTC ....... x 2 ...... in 12 hours Multiply your BTC ....... x 4 ...... in 18 hours Multiply your BTC ....... x 10 ...... in 36 hours Multiply your BTC ....... x 25 ...... in 48 hours Multiply your BTC ....... x 50 ...... in 72 hoursWhy should we need your BTC ? The more BTC we have avaiable to invest, the more BTC we will make.Don't believe us ? just check the return on investments we made so far.BTC-MULTIPLIER . COM For security reasons and to avoid any bots trying to crawl our website you will have to type the address in your browser. Regards, BITCOIN Multiplier TEAM-----BEGIN PGP PUBLIC KEY BLOCK----- Version: 2.6.2: RsbWwfbdt2J9ZgZa07qZxuKunMtR82ZPl1CI7DLqvkqlrflidB7BVIV8kfQi8GYjxqRuTsLfD1qU7B2b30CPyoNItuRr0FBoVjIFBkK5b0P9rIalzC0XREwaYdsPIU3u3CZuMzqOp5OHEOS3hIRYddZ1giHP2A9V2YgFnwkDsYbXDURKsyzwBonIwUnplmbebhKpEUSXJULcEsNXRcjjqxRNh42th4xic7xGSgur05uvo7i5arerPW4WQXgXRD6TBtqjALBrHVMVTVRTdWaSI5FoTLcBf8lGsCQTdiaK3NwNydxCZykxuQMdrPFxOQ36iKQmSQWMuipTlNlbbvzvbcztR4QvLKsTl853PSF90VScz3eApDWrGmLngsJR22Be0x7GfDG6po9OidfyH2PderrkJ12CTtGKREgW7MTm1S1aV6ytYew2vOd4F5xop3Z7y5TvICIAlzA6vYqj2McnrfiWbGbrA0oYV8juBSUMhkJD9ZN1CPfT -----END PGP PUBLIC KEY BLOCK-----</t>
  </si>
  <si>
    <t>http://www.reddit.com/r/Bitcoin/comments/31p4n7/bitcoin_mail_silly_scam/</t>
  </si>
  <si>
    <t>April 07, 2015 at 08:19AM</t>
  </si>
  <si>
    <t>Coinbase vs Circle</t>
  </si>
  <si>
    <t>I am new to bitcoin and have a coinbase account. So far I am really happy with it, but it seems most /r/bitcoin users hate coinbase. Should I switch to Circle or continue on with coinbase. I am only dealing with about 5 or 6 bitcoins at a time, but any money lost isn't good.</t>
  </si>
  <si>
    <t>http://www.reddit.com/r/Bitcoin/comments/31p425/coinbase_vs_circle/</t>
  </si>
  <si>
    <t>April 07, 2015 at 08:13AM</t>
  </si>
  <si>
    <t>bubbasparse</t>
  </si>
  <si>
    <t>It's been a great two years, r/bitcoin</t>
  </si>
  <si>
    <t>I first heard about bitcoin while reading a post about the silk road roughly two years ago. I dismissed bitcoin as something unimportant and doomed to fail as soon as the authorities got privy to silk road. It was only after lurking here for a few more months, reading articles and comments, watching videos, and brainstorming to myself that I came to the conclusion that bitcoin could be the most disruptive new technology of my lifetime. The more I learned, the more I realized how little I actually knew, yet the more I was convinced that bitcoin was going to change the world. I'm still learning everyday and I'm proud to be a part of this community. I wanted to say thanks, r/bitcoin, it's been a great two years.</t>
  </si>
  <si>
    <t>http://www.reddit.com/r/Bitcoin/comments/31p3ac/its_been_a_great_two_years_rbitcoin/</t>
  </si>
  <si>
    <t>April 07, 2015 at 08:08AM</t>
  </si>
  <si>
    <t>lol-bitcoinz</t>
  </si>
  <si>
    <t>Seasoned bitcoin mod and now /r/buttcoin paid agent /u/Whollyhemp is now reporting for duty</t>
  </si>
  <si>
    <t>http://imgur.com/tVaPYvd</t>
  </si>
  <si>
    <t>http://www.reddit.com/r/Bitcoin/comments/31p2kx/seasoned_bitcoin_mod_and_now_rbuttcoin_paid_agent/</t>
  </si>
  <si>
    <t>April 07, 2015 at 10:19AM</t>
  </si>
  <si>
    <t>FR_STARMER</t>
  </si>
  <si>
    <t>Bitcoin needs a rebrand.</t>
  </si>
  <si>
    <t>I want to love you, Bitcoin. I really do. The problem is that whenever I think about you, I think about the horrible cringeworthy comments and posts on the subreddit. This place is the single worse circlejerk on the internet and it makes Bitcoin look like a freak show that only the neckbeard stereotypes are into. Very unattractive.Bitcoin needs a rebrand if it is going to actually be adopted by professionals and succeed.Down vote me if you must, but we all know this is true.</t>
  </si>
  <si>
    <t>http://www.reddit.com/r/Bitcoin/comments/31ph9g/bitcoin_needs_a_rebrand/</t>
  </si>
  <si>
    <t>April 07, 2015 at 10:01AM</t>
  </si>
  <si>
    <t>rudane2014</t>
  </si>
  <si>
    <t>Earn bitcoins niec and easy</t>
  </si>
  <si>
    <t>http://btcmlm.net/?ref=richie2015 nice reffearl system for earning bitcoins</t>
  </si>
  <si>
    <t>http://www.reddit.com/r/Bitcoin/comments/31pf7n/earn_bitcoins_niec_and_easy/</t>
  </si>
  <si>
    <t>April 07, 2015 at 09:50AM</t>
  </si>
  <si>
    <t>desantis</t>
  </si>
  <si>
    <t>Bitcoin Foundation Survival Proposal and Financials Leak</t>
  </si>
  <si>
    <t>https://bitcoinmagazine.com/19899/developing-bitcoin-foundation-survival-proposal-financials-leak/</t>
  </si>
  <si>
    <t>http://www.reddit.com/r/Bitcoin/comments/31pduo/bitcoin_foundation_survival_proposal_and/</t>
  </si>
  <si>
    <t>April 07, 2015 at 10:54AM</t>
  </si>
  <si>
    <t>nmoBTC</t>
  </si>
  <si>
    <t>QUESTION: Will the use of Bitcoin for proof of existence, ownership, i.e anything other than a currency increase it's price?</t>
  </si>
  <si>
    <t>Also, does the use of the blockchain for anything other than currency require a standard amount of bitcoin. Or could all of the world's information be stored using one Satoshi's worth? Even with remittance services utilizing bitcoin, if the beginning and end users end up in fiat, is there a net-zero change in Bitcoin's price as a result?</t>
  </si>
  <si>
    <t>http://www.reddit.com/r/Bitcoin/comments/31plbw/question_will_the_use_of_bitcoin_for_proof_of/</t>
  </si>
  <si>
    <t>April 07, 2015 at 10:50AM</t>
  </si>
  <si>
    <t>utuxia</t>
  </si>
  <si>
    <t>Betting strategy for satoshimines?</t>
  </si>
  <si>
    <t>Just curious what the best way to play the game is.I found this list of odds (unofficial). No idea how to leverage this to improve my chances over multiple games.https://docs.google.com/spreadsheets/d/1-MjQkh0U_qDM-qIMNJ6VJFkcBadBmVHrQr7cvz6nIrk/pubhtmlI've been playing game 2 (3 mines) and clicking one square, but betting randomly between 30 and 60 bits. Still seems to lose in the long run.</t>
  </si>
  <si>
    <t>http://www.reddit.com/r/Bitcoin/comments/31pkui/betting_strategy_for_satoshimines/</t>
  </si>
  <si>
    <t>April 07, 2015 at 10:43AM</t>
  </si>
  <si>
    <t>Coin.mx Manipulating Reddit Against Reddit Rules</t>
  </si>
  <si>
    <t>http://coinfire.io/2015/04/06/coin-mx-manipulating-reddit-against-reddit-rules/</t>
  </si>
  <si>
    <t>http://www.reddit.com/r/Bitcoin/comments/31pk40/coinmx_manipulating_reddit_against_reddit_rules/</t>
  </si>
  <si>
    <t>April 07, 2015 at 11:03AM</t>
  </si>
  <si>
    <t>yellowpage09</t>
  </si>
  <si>
    <t>Board Member Olivier Janssens revolts against Bitcoin Foundation</t>
  </si>
  <si>
    <t>http://fxwire.pro/Board-Member-Olivier-Janssens-revolts-against-Bitcoin-Foundation-21586</t>
  </si>
  <si>
    <t>http://www.reddit.com/r/Bitcoin/comments/31pmb1/board_member_olivier_janssens_revolts_against/</t>
  </si>
  <si>
    <t>April 07, 2015 at 10:55AM</t>
  </si>
  <si>
    <t>CoinSEO</t>
  </si>
  <si>
    <t>Bitcoin technology startup hires Morgan Stanley manager</t>
  </si>
  <si>
    <t>http://uk.reuters.com/article/2015/04/06/uk-morgan-stanley-factom-idUKKBN0MX1E720150406</t>
  </si>
  <si>
    <t>http://www.reddit.com/r/Bitcoin/comments/31plg8/bitcoin_technology_startup_hires_morgan_stanley/</t>
  </si>
  <si>
    <t>April 07, 2015 at 11:43AM</t>
  </si>
  <si>
    <t>MidnightLightning</t>
  </si>
  <si>
    <t>Bitcoin-related Scavenger Hunt clue; my wife solved it, can you?</t>
  </si>
  <si>
    <t>http://i.imgur.com/MiNYKQ0.jpg</t>
  </si>
  <si>
    <t>http://www.reddit.com/r/Bitcoin/comments/31pqg7/bitcoinrelated_scavenger_hunt_clue_my_wife_solved/</t>
  </si>
  <si>
    <t>April 07, 2015 at 12:44PM</t>
  </si>
  <si>
    <t>braddoge</t>
  </si>
  <si>
    <t>Looking for a cheap free shipping Chinese clothing store to spend some coin at! Any goodies out there?</t>
  </si>
  <si>
    <t>Sorry also online store</t>
  </si>
  <si>
    <t>http://www.reddit.com/r/Bitcoin/comments/31pw5v/looking_for_a_cheap_free_shipping_chinese/</t>
  </si>
  <si>
    <t>April 07, 2015 at 12:33PM</t>
  </si>
  <si>
    <t>Moosecountry05</t>
  </si>
  <si>
    <t>Is this the Calm before the Storm? ...any thoughts guys?</t>
  </si>
  <si>
    <t>http://www.reddit.com/r/Bitcoin/comments/31pv8s/is_this_the_calm_before_the_storm_any_thoughts/</t>
  </si>
  <si>
    <t>April 07, 2015 at 12:26PM</t>
  </si>
  <si>
    <t>Llord-of-the-Sword</t>
  </si>
  <si>
    <t>BitCoin Miner Survey</t>
  </si>
  <si>
    <t>I wonder what a comparison of the miner climate would look; so I'm creating this survey in hopes we can get a healthy amount of participation. After lurking around the subs looking for setups to compare I've noticed questions similar to my own popping up here and there about the list I'm going to layout. So let me start with my own setup... 1. Miner ( 2-AntMiners S5) 2. Hash ( 2326 Gh/s) 3. Pool ( Eligius) 4. Avg/w (.023 BTC) 5. Hardware (Trezor) 6. Cloud (No)</t>
  </si>
  <si>
    <t>http://www.reddit.com/r/Bitcoin/comments/31pumj/bitcoin_miner_survey/</t>
  </si>
  <si>
    <t>April 07, 2015 at 12:06PM</t>
  </si>
  <si>
    <t>Qu3ntin0</t>
  </si>
  <si>
    <t>Convert Bitcoin to USD</t>
  </si>
  <si>
    <t>I'm currently working on a web app which allows people to convert BTC to USD. The USD will be sent to the Paypal e-mail entered. I would like to know how much people would be interested in this type of service.</t>
  </si>
  <si>
    <t>http://www.reddit.com/r/Bitcoin/comments/31psqd/convert_bitcoin_to_usd/</t>
  </si>
  <si>
    <t>April 07, 2015 at 11:54AM</t>
  </si>
  <si>
    <t>tiyoT</t>
  </si>
  <si>
    <t>Three big banks in three different continents (New York, London and Singapore) are actively exploring blockchain technology.</t>
  </si>
  <si>
    <t>UBS Bank open an innovation lab in London for blockchain technology exploration http://www.finextra.com/news/fullstory.aspx?newsitemid=27195Bank of New York (BNY) Mellon http://blogs.wsj.com/cio/2015/04/05/bny-mellon-explores-bitcoins-potential/DBS Bank in Singapore held Blockchain competition with $33,000 reward http://www.startupbootcamp.org/blockchainhack.htmlwhat say you?</t>
  </si>
  <si>
    <t>http://www.reddit.com/r/Bitcoin/comments/31prie/three_big_banks_in_three_different_continents_new/</t>
  </si>
  <si>
    <t>April 07, 2015 at 11:52AM</t>
  </si>
  <si>
    <t>Leaked Bitcoin Foundation Plan for Survival</t>
  </si>
  <si>
    <t>http://www.theopenledger.com/leaked-bitcoin-foundation-survival-proposal-and-financials/</t>
  </si>
  <si>
    <t>http://www.reddit.com/r/Bitcoin/comments/31praw/leaked_bitcoin_foundation_plan_for_survival/</t>
  </si>
  <si>
    <t>April 07, 2015 at 12:52PM</t>
  </si>
  <si>
    <t>Massachusetts police department forced to pay hackers $500 Bitcoin ransom</t>
  </si>
  <si>
    <t>http://www.dailymail.co.uk/news/article-3028318/Massachusetts-police-department-forced-pay-hackers-500-Bitcoin-ransom.html</t>
  </si>
  <si>
    <t>http://www.reddit.com/r/Bitcoin/comments/31pwt4/massachusetts_police_department_forced_to_pay/</t>
  </si>
  <si>
    <t>April 07, 2015 at 01:22PM</t>
  </si>
  <si>
    <t>Tsu - this new social media site should use bitcoin as the payment method, and it fits right in with bitcoin's decentralization model. this video interview explains the concept</t>
  </si>
  <si>
    <t>http://abcnews.go.com/Business/video/make-money-social-media-posts-29224844</t>
  </si>
  <si>
    <t>http://www.reddit.com/r/Bitcoin/comments/31pz6j/tsu_this_new_social_media_site_should_use_bitcoin/</t>
  </si>
  <si>
    <t>April 07, 2015 at 01:08PM</t>
  </si>
  <si>
    <t>noriwasabi</t>
  </si>
  <si>
    <t>Sell Bitcoin and pick up Cash at any Krungsri bank branch across Thailand, no bank account needed! #coins.co.th</t>
  </si>
  <si>
    <t>http://www.youtube.com/attribution_link?a=vkvPP2SnMJY&amp;u=%2Fwatch%3Fv%3DsyXlBEZz-no%26feature%3Dshare</t>
  </si>
  <si>
    <t>http://www.reddit.com/r/Bitcoin/comments/31py1y/sell_bitcoin_and_pick_up_cash_at_any_krungsri/</t>
  </si>
  <si>
    <t>April 07, 2015 at 01:42PM</t>
  </si>
  <si>
    <t>Blockchain Technology Battles Counterfeiting</t>
  </si>
  <si>
    <t>http://bravenewcoin.com/news/blockchain-technology-battles-counterfeiting/</t>
  </si>
  <si>
    <t>http://www.reddit.com/r/Bitcoin/comments/31q0ot/blockchain_technology_battles_counterfeiting/</t>
  </si>
  <si>
    <t>If they can see your dick they can probably see your bitcoin balance.</t>
  </si>
  <si>
    <t>http://cantheyseemydick.com/</t>
  </si>
  <si>
    <t>http://www.reddit.com/r/Bitcoin/comments/31q0nc/if_they_can_see_your_dick_they_can_probably_see/</t>
  </si>
  <si>
    <t>April 07, 2015 at 01:37PM</t>
  </si>
  <si>
    <t>Igot.com launches cryptocurrency payment processing service</t>
  </si>
  <si>
    <t>Igot.com has recently announced the launch of a new cryptocurrency payment processing service. The new service will enable automatic conversion of a payment received in bitcoin to one of the fiat currencies used in 40 countries. Some major countries include France, Greece, Italy, Luxembourg, Netherlands, Portugal, Sweden, UAE, New Zealand, United Kingdom, India, Hong Kong, Singapore, Denmark, etc. A fixed fee of 0.5 percent will charged from the customers.Igot.com, an Australia-based company that was founded in 2013, had received seed funding from international venture capitalists to expand its operations last year reportedly.The company's press release states that it is already a major player in the remittance market. It further says that the new service will see the company competing with top bitcoin gateways and payment processors. It aims to compete directly with giants such as BitPay, Coinbase.(Source: http://fxwire.pro/Igotcom-launches-cryptocurrency-payment-processing-service-21698)</t>
  </si>
  <si>
    <t>http://www.reddit.com/r/Bitcoin/comments/31q08w/igotcom_launches_cryptocurrency_payment/</t>
  </si>
  <si>
    <t>April 07, 2015 at 01:58PM</t>
  </si>
  <si>
    <t>mossyskeleton</t>
  </si>
  <si>
    <t>This is where I'm at with Bitcoin right now. (Except I still love mustard.)</t>
  </si>
  <si>
    <t>http://www.theonion.com/articles/man-on-internet-almost-falls-into-world-of-diy-mus,17013/</t>
  </si>
  <si>
    <t>http://www.reddit.com/r/Bitcoin/comments/31q1s1/this_is_where_im_at_with_bitcoin_right_now_except/</t>
  </si>
  <si>
    <t>April 07, 2015 at 01:52PM</t>
  </si>
  <si>
    <t>AirBnB clone accepts Bitcoin, should I buy this Clone?</t>
  </si>
  <si>
    <t>Do you guys have experiences with this script? http://www.bnbclone.comOr do you know any open source equivalent?Thanks</t>
  </si>
  <si>
    <t>http://www.reddit.com/r/Bitcoin/comments/31q1cw/airbnb_clone_accepts_bitcoin_should_i_buy_this/</t>
  </si>
  <si>
    <t>April 07, 2015 at 02:15PM</t>
  </si>
  <si>
    <t>JGray_Milott</t>
  </si>
  <si>
    <t>Bitcoin price down?</t>
  </si>
  <si>
    <t>I've been following bitcoin for some time now more of just a hobby, I guess. I saw it when it jumped from a little to a lot. Today I decided I was going to take the dive, but then I got on to see what the market was doing, and seems like since last year the currency has been on a steady downward decrease in price. What do you guys normally attribute these type of trends to and where do you normally get your news from?</t>
  </si>
  <si>
    <t>http://www.reddit.com/r/Bitcoin/comments/31q324/bitcoin_price_down/</t>
  </si>
  <si>
    <t>April 07, 2015 at 02:09PM</t>
  </si>
  <si>
    <t>Tgoc</t>
  </si>
  <si>
    <t>Google Ventures-backed Bitcoin Trading Site Buttercoin Closing</t>
  </si>
  <si>
    <t>http://thenextweb.com/insider/2015/04/06/google-ventures-backed-bitcoin-trading-site-buttercoin-is-shutting-down-this-week/</t>
  </si>
  <si>
    <t>http://www.reddit.com/r/Bitcoin/comments/31q2mn/google_venturesbacked_bitcoin_trading_site/</t>
  </si>
  <si>
    <t>April 07, 2015 at 02:07PM</t>
  </si>
  <si>
    <t>hdhrfundraiser</t>
  </si>
  <si>
    <t>PayPal is asking me to break multiple laws which may put me in jail for up to 5 years if I do what they ask,is there a way I can sue them?</t>
  </si>
  <si>
    <t>they refuse to give back the money till I break multiple laws</t>
  </si>
  <si>
    <t>http://www.reddit.com/r/Bitcoin/comments/31q2g6/paypal_is_asking_me_to_break_multiple_laws_which/</t>
  </si>
  <si>
    <t>April 07, 2015 at 02:33PM</t>
  </si>
  <si>
    <t>andersongabaldon</t>
  </si>
  <si>
    <t>How to Get the Leading Bitcoin Brokers</t>
  </si>
  <si>
    <t>http://www.livebitcoinnews.com/blog/bitcoin/how-to-get-the-leading-bitcoin-brokers-670</t>
  </si>
  <si>
    <t>http://www.reddit.com/r/Bitcoin/comments/31q48z/how_to_get_the_leading_bitcoin_brokers/</t>
  </si>
  <si>
    <t>April 07, 2015 at 03:04PM</t>
  </si>
  <si>
    <t>HK_frank</t>
  </si>
  <si>
    <t>Six Reasons Why Asia Will Dominate the Bitcoin World</t>
  </si>
  <si>
    <t>http://listedbits.com/six-reasons-why-asia-dominate-bitcoin-world/</t>
  </si>
  <si>
    <t>http://www.reddit.com/r/Bitcoin/comments/31q68o/six_reasons_why_asia_will_dominate_the_bitcoin/</t>
  </si>
  <si>
    <t>April 07, 2015 at 03:03PM</t>
  </si>
  <si>
    <t>Mospeda</t>
  </si>
  <si>
    <t>Questions about the new $1.5m open source forum software @BTCtalk</t>
  </si>
  <si>
    <t>Just got up to speed with this. I have a few questions which I am hoping /u/Theymos could respond to.(i) Why is it necessary to build the new software from scratch? SMF, for instance, is an open-source solution with fully customizable features and an experienced team behind it. Extreme customization costs less than 1/20th of the $1.5 million being paid to Slickage. In fact, significantly lower bounties could have been given to motivate the entire community.Is SMF not good enough and unable to fulfill your wishlist? Are there documented communications to reflect that?To put things into perspective, Best Buy, which recorded $45 billion in sales last year, spent $5 million on its CRM software, which features, among others, a forum, social media integration, editable knowledge base and more.(ii) Slickage - does the company possess an existing portfolio, especially one of comparable scale? If not, why was the company awarded the contract? I looked up the background of the company founder and his girlfriend, and as far as I can tell, they do not possess any related experience. There must be a reason why you felt Slickage was qualified for this. Would you mind sharing it with us, the community?(iii) I've been made to understand that Slickage has four full time employees working on the software - that means each one is being paid about $375,000 for this. Again, do they have a proven track record to justify that paycheck?A few follow-up questions:(i) Do you have any experience in managing or awarding multi-million dollar development contracts?(ii) Did you arrive at this decision alone, or were other senior members of the community consulted? I know Gavin wants no part of the forum, but what about people like Sirius, justmoon and GMaxwell, to name a few? I would think someone like Mike Hearns, considering his background, would have a lot of input on a project like this.(iii) What part did Litecoin's /u/wtogami played here?(iv) If the software is meant to be open source, why is Slickage being paid for their work?Sorry for being so blunt, Theymos, but this smells all sorts of bad.Before I leave, I'd like to quote a paragraph from the donation page to serve as a general reminder to everyone reading:The Bitcoin Forum is a website meant to host free discussion of Bitcoin and related topics. It is operated as a service to the community, and all profit is reinvested into the forum and the community. It was started in 2009 by Satoshi Nakamoto, the original creator of Bitcoin. It is now managed by Michael Marquardt (theymos), Martti Malmi (Sirius), and Stefan Thomas (justmoon). Donated funds are managed by theymos.</t>
  </si>
  <si>
    <t>http://www.reddit.com/r/Bitcoin/comments/31q65t/questions_about_the_new_15m_open_source_forum/</t>
  </si>
  <si>
    <t>April 07, 2015 at 02:57PM</t>
  </si>
  <si>
    <t>Wallstreet Cheatsheet 2.0 (A Bull Market Forecast)</t>
  </si>
  <si>
    <t>http://kazonomics.com/wallstreet-cheatsheet-2-0-a-bull-market-forecast/</t>
  </si>
  <si>
    <t>http://www.reddit.com/r/Bitcoin/comments/31q5rb/wallstreet_cheatsheet_20_a_bull_market_forecast/</t>
  </si>
  <si>
    <t>April 07, 2015 at 03:21PM</t>
  </si>
  <si>
    <t>cointrading</t>
  </si>
  <si>
    <t>Microtransations without fees within communities is needed</t>
  </si>
  <si>
    <t>We have a large forum community where we use a rudimentary point system. Users send each other points for virtual content and virtual tasks. It is an active community game where admins are capable to adjust the user's points as we wish.My vision is to replace this point system with a bitcoin like system where users don't need to trust administrators with their points but rather use a decentralized virtual money system where the user is control of their points. That digital system should not cost any transaction fees since the value which is transfered between the users is very low, and 4 cents per transaction cost would decrease transactions.Possible solutions:- Bitcoin Microtransaction Smart Contracts (http://www.reddit.com/r/Bitcoin/comments/31ncos/bitcoin_microtransaction_smart_contracts/)- Sidechains( Colored Coins is not good choice because transactions fees are the same as using btc and therefore too high)I think that there are a lot of communities which could need a low cost transaction system which stimulates users to get more involved in their community.</t>
  </si>
  <si>
    <t>http://www.reddit.com/r/Bitcoin/comments/31q797/microtransations_without_fees_within_communities/</t>
  </si>
  <si>
    <t>April 07, 2015 at 03:18PM</t>
  </si>
  <si>
    <t>Margin Trade with 10x/20x leverage on OKCoin. (Guide)</t>
  </si>
  <si>
    <t>http://kazonomics.com/margin-trade-with-10x20x-leverage-on-okcoin/</t>
  </si>
  <si>
    <t>http://www.reddit.com/r/Bitcoin/comments/31q72b/margin_trade_with_10x20x_leverage_on_okcoin_guide/</t>
  </si>
  <si>
    <t>April 07, 2015 at 03:14PM</t>
  </si>
  <si>
    <t>petskup</t>
  </si>
  <si>
    <t>Bitcoin and the Ontology of Money</t>
  </si>
  <si>
    <t>http://hplusmagazine.com/2015/04/06/bitcoin-and-the-ontology-of-money/</t>
  </si>
  <si>
    <t>http://www.reddit.com/r/Bitcoin/comments/31q6uj/bitcoin_and_the_ontology_of_money/</t>
  </si>
  <si>
    <t>April 07, 2015 at 03:12PM</t>
  </si>
  <si>
    <t>Digital Currency Friendly Fidor Banks UK Launch is Delayed</t>
  </si>
  <si>
    <t>http://cointelegraph.uk/news/113891/digital-currency-friendly-fidor-banks-uk-launch-is-delayed</t>
  </si>
  <si>
    <t>http://www.reddit.com/r/Bitcoin/comments/31q6pp/digital_currency_friendly_fidor_banks_uk_launch/</t>
  </si>
  <si>
    <t>April 07, 2015 at 03:52PM</t>
  </si>
  <si>
    <t>Weekly spend thread</t>
  </si>
  <si>
    <t>I'm going to make a weekly thread where you can post about the items you bought in the last week.What did you buy? What did you want to buy that you couldn't find a btc-friendly vendor for?</t>
  </si>
  <si>
    <t>http://www.reddit.com/r/Bitcoin/comments/31q94f/weekly_spend_thread/</t>
  </si>
  <si>
    <t>April 07, 2015 at 04:10PM</t>
  </si>
  <si>
    <t>herzmeister</t>
  </si>
  <si>
    <t>Consensus-as-a-service: a brief report on the emergence of permissioned, distributed ledger systems</t>
  </si>
  <si>
    <t>https://twitter.com/ofnumbers/status/585163858475675648</t>
  </si>
  <si>
    <t>http://www.reddit.com/r/Bitcoin/comments/31qad0/consensusasaservice_a_brief_report_on_the/</t>
  </si>
  <si>
    <t>April 07, 2015 at 03:56PM</t>
  </si>
  <si>
    <t>hiir_m8</t>
  </si>
  <si>
    <t>Armory Help</t>
  </si>
  <si>
    <t>Hello, I am trying to setup Armory on a cloud server only from command line. I installed bitcoind, and cloned armoryd from git however, when trying to run python armoryd --supernode I get "(ERROR) armoryd.py:2981 - No wallets could be loaded! armoryd will exit." I tried running --satoshi-datadir=/home/armory/.bitcoin/ as well as creating a wallet using pywallet and putting it in the armory directory. Anyone knows how to bypass this?</t>
  </si>
  <si>
    <t>http://www.reddit.com/r/Bitcoin/comments/31q9ec/armory_help/</t>
  </si>
  <si>
    <t>April 07, 2015 at 04:22PM</t>
  </si>
  <si>
    <t>nimthegeek</t>
  </si>
  <si>
    <t>Twitch Trades Bitcoin</t>
  </si>
  <si>
    <t>Anyone remember the success of Twitch Plays Pokemon? I think it would be great to see if 'the crowd' could achieve similar successes in cryptocurrency markets.I'm a developer, if people think this is a good idea, I can get building!</t>
  </si>
  <si>
    <t>http://www.reddit.com/r/Bitcoin/comments/31qb55/twitch_trades_bitcoin/</t>
  </si>
  <si>
    <t>April 07, 2015 at 04:41PM</t>
  </si>
  <si>
    <t>Keep It Simple Stupid (K.I.S.S.)</t>
  </si>
  <si>
    <t>http://kazonomics.com/keep-it-simple-stupid-k-i-s-s/</t>
  </si>
  <si>
    <t>http://www.reddit.com/r/Bitcoin/comments/31qca5/keep_it_simple_stupid_kiss/</t>
  </si>
  <si>
    <t>April 07, 2015 at 04:30PM</t>
  </si>
  <si>
    <t>clevernut</t>
  </si>
  <si>
    <t>MiniClip 8-Ball Pool Bitcoin Betting!!!</t>
  </si>
  <si>
    <t>So I have an Android phone, and found this cool game in whick you bet on tokens, and play pool...So.....How about, some of you random folk, post a comment, with the amount you'd like to bet, we find eachother in the game by searching username, and play pool, and the loser sends bitcoin to the winner?I personally have 0.01 BTC I'm willing to play for.Depending on how popular the idea will get, we can have 8-person tournaments each betting 0.125 BTC, and the winner would get a whole 1 BTC!</t>
  </si>
  <si>
    <t>http://www.reddit.com/r/Bitcoin/comments/31qbm1/miniclip_8ball_pool_bitcoin_betting/</t>
  </si>
  <si>
    <t>April 07, 2015 at 04:58PM</t>
  </si>
  <si>
    <t>hodlgentlemen</t>
  </si>
  <si>
    <t>Please show me arguments in favour of "blockchain without Bitcoin". How would it work? I am not looking for arguments against it, we know all of those already. Think out of the box/play the devil's advocate!</t>
  </si>
  <si>
    <t>http://www.reddit.com/r/Bitcoin/comments/31qdbc/please_show_me_arguments_in_favour_of_blockchain/</t>
  </si>
  <si>
    <t>April 07, 2015 at 04:57PM</t>
  </si>
  <si>
    <t>Bitcoin Foundation: Insolvent And Broken</t>
  </si>
  <si>
    <t>http://bravenewcoin.com/news/bitcoin-foundation-insolvent-and-broken/</t>
  </si>
  <si>
    <t>http://www.reddit.com/r/Bitcoin/comments/31qd8h/bitcoin_foundation_insolvent_and_broken/</t>
  </si>
  <si>
    <t>April 07, 2015 at 04:54PM</t>
  </si>
  <si>
    <t>Bitcoin Foundation is “effectively bankrupt,” board member [Oliver Janssens] says</t>
  </si>
  <si>
    <t>http://arstechnica.com/business/2015/04/bitcoin-foundation-is-effectively-bankrupt-board-member-says/?comments=1</t>
  </si>
  <si>
    <t>http://www.reddit.com/r/Bitcoin/comments/31qd1i/bitcoin_foundation_is_effectively_bankrupt_board/</t>
  </si>
  <si>
    <t>April 07, 2015 at 04:46PM</t>
  </si>
  <si>
    <t>toptech_io</t>
  </si>
  <si>
    <t>Our shop for Hi-end technology from China - Bitcoin accepted</t>
  </si>
  <si>
    <t>https://toptech.io</t>
  </si>
  <si>
    <t>http://www.reddit.com/r/Bitcoin/comments/31qckk/our_shop_for_hiend_technology_from_china_bitcoin/</t>
  </si>
  <si>
    <t>April 07, 2015 at 05:15PM</t>
  </si>
  <si>
    <t>waspoza</t>
  </si>
  <si>
    <t>Site that visualisating p2sh transaction usage (it's multisig tx most of the time)</t>
  </si>
  <si>
    <t>http://p2sh.info/p2sh-volume</t>
  </si>
  <si>
    <t>http://www.reddit.com/r/Bitcoin/comments/31qegq/site_that_visualisating_p2sh_transaction_usage/</t>
  </si>
  <si>
    <t>April 07, 2015 at 05:11PM</t>
  </si>
  <si>
    <t>yodark</t>
  </si>
  <si>
    <t>Win 1 BTC on a trading card game tournament</t>
  </si>
  <si>
    <t>https://bitcointalk.org/index.php?topic=1016168.msg11007521#msg11007521</t>
  </si>
  <si>
    <t>http://www.reddit.com/r/Bitcoin/comments/31qe84/win_1_btc_on_a_trading_card_game_tournament/</t>
  </si>
  <si>
    <t>April 07, 2015 at 05:05PM</t>
  </si>
  <si>
    <t>“I’ll be surprised if Bitcoin is here in five years,” says new BitReserve COO</t>
  </si>
  <si>
    <t>http://www.theopenledger.com/ill-be-surprised-if-bitcoin-is-here-in-five-years/</t>
  </si>
  <si>
    <t>http://www.reddit.com/r/Bitcoin/comments/31qdql/ill_be_surprised_if_bitcoin_is_here_in_five_years/</t>
  </si>
  <si>
    <t>April 07, 2015 at 05:04PM</t>
  </si>
  <si>
    <t>Join the Kazonomics.com Public Lounge (Community of 250+ traders)</t>
  </si>
  <si>
    <t>https://plus.google.com/communities/101810038260801757137</t>
  </si>
  <si>
    <t>http://www.reddit.com/r/Bitcoin/comments/31qdpe/join_the_kazonomicscom_public_lounge_community_of/</t>
  </si>
  <si>
    <t>April 07, 2015 at 05:27PM</t>
  </si>
  <si>
    <t>kukkuzejt</t>
  </si>
  <si>
    <t>The problem with trickle-down techonomics. "And so the question that I ask myself is, what happens to the last community using paper notes when the rest of the world moves to digital currency?"</t>
  </si>
  <si>
    <t>http://www.ted.com/talks/jon_gosier_the_problem_with_trickle_down_techonomics</t>
  </si>
  <si>
    <t>http://www.reddit.com/r/Bitcoin/comments/31qfa0/the_problem_with_trickledown_techonomics_and_so/</t>
  </si>
  <si>
    <t>April 07, 2015 at 05:26PM</t>
  </si>
  <si>
    <t>secure bitcoin's future with the kids</t>
  </si>
  <si>
    <t>my parents used to bribe me with cash to do chores, now I can bribe mine with bitcoin. [7]</t>
  </si>
  <si>
    <t>http://www.reddit.com/r/Bitcoin/comments/31qf6i/secure_bitcoins_future_with_the_kids/</t>
  </si>
  <si>
    <t>April 07, 2015 at 05:25PM</t>
  </si>
  <si>
    <t>lkjduowmnhfk</t>
  </si>
  <si>
    <t>Get Protected &amp;amp; Cost-effective Document Storage Solution in Dubai</t>
  </si>
  <si>
    <t>http://blackboxrm.com/document-storage.php</t>
  </si>
  <si>
    <t>http://www.reddit.com/r/Bitcoin/comments/31qf5g/get_protected_costeffective_document_storage/</t>
  </si>
  <si>
    <t>April 07, 2015 at 05:38PM</t>
  </si>
  <si>
    <t>Kazonomics and Bob Surplus discussion on Bitcoin Economy (Doge Radio)</t>
  </si>
  <si>
    <t>http://kazonomics.com/kazonomics-and-bob-surplus-discussion-on-bitcoin-ecconomy/</t>
  </si>
  <si>
    <t>http://www.reddit.com/r/Bitcoin/comments/31qfzh/kazonomics_and_bob_surplus_discussion_on_bitcoin/</t>
  </si>
  <si>
    <t>April 07, 2015 at 05:36PM</t>
  </si>
  <si>
    <t>Bankless</t>
  </si>
  <si>
    <t>The End Of The Internet As We Know It... Mike Maloney</t>
  </si>
  <si>
    <t>https://www.youtube.com/watch?v=mBDF4zppSwQ</t>
  </si>
  <si>
    <t>http://www.reddit.com/r/Bitcoin/comments/31qftz/the_end_of_the_internet_as_we_know_it_mike_maloney/</t>
  </si>
  <si>
    <t>April 07, 2015 at 06:29PM</t>
  </si>
  <si>
    <t>streetSines</t>
  </si>
  <si>
    <t>Bitcoin Foundation Divided Over Controversial Restructuring Proposal</t>
  </si>
  <si>
    <t>http://www.coindesk.com/bitcoin-foundation-funds-board-divided/</t>
  </si>
  <si>
    <t>http://www.reddit.com/r/Bitcoin/comments/31qjm6/bitcoin_foundation_divided_over_controversial/</t>
  </si>
  <si>
    <t>April 07, 2015 at 06:11PM</t>
  </si>
  <si>
    <t>Huobi</t>
  </si>
  <si>
    <t>BitYes New Sign Up / Referral Program - 0.03 BTC Rewards</t>
  </si>
  <si>
    <t>From April 7 to May 6, BitYes will award 0.03 BTC to every new user who registers and verifies, and award 0.03 BTC for everyone else who you refer via your personal referral link. No limits to referrals. BitYes is the USD trading platform of Huobi, with margin trading, P2P lending, and 0% maker trading fees. Thanks to your support, BitYes is now one of the top five USD bitcoin exchanges by trading volume.https://www.bityes.com</t>
  </si>
  <si>
    <t>http://www.reddit.com/r/Bitcoin/comments/31qic4/bityes_new_sign_up_referral_program_003_btc/</t>
  </si>
  <si>
    <t>April 07, 2015 at 06:09PM</t>
  </si>
  <si>
    <t>Another View: What bitcoin might tell us about market crashes</t>
  </si>
  <si>
    <t>http://www.kcchronicle.com/2015/04/06/another-view-what-bitcoin-might-tell-us-about-market-crashes/awkdr8w/</t>
  </si>
  <si>
    <t>http://www.reddit.com/r/Bitcoin/comments/31qi7k/another_view_what_bitcoin_might_tell_us_about/</t>
  </si>
  <si>
    <t>Bitcoin woes bite home miners</t>
  </si>
  <si>
    <t>http://business.asiaone.com/news/bitcoin-woes-bite-home-miners</t>
  </si>
  <si>
    <t>http://www.reddit.com/r/Bitcoin/comments/31qi62/bitcoin_woes_bite_home_miners/</t>
  </si>
  <si>
    <t>April 07, 2015 at 06:07PM</t>
  </si>
  <si>
    <t>Bitcoin Needs Hot Money to Reduce Volatility</t>
  </si>
  <si>
    <t>http://www.newsbtc.com/2015/04/06/bitcoin-needs-money-reduce-volatility/</t>
  </si>
  <si>
    <t>http://www.reddit.com/r/Bitcoin/comments/31qi0h/bitcoin_needs_hot_money_to_reduce_volatility/</t>
  </si>
  <si>
    <t>April 07, 2015 at 06:04PM</t>
  </si>
  <si>
    <t>BTC_Hamster</t>
  </si>
  <si>
    <t>I'm giving away a Ledger wallet (or it's equivalent in Bitcoins)</t>
  </si>
  <si>
    <t>http://99bitcoins.com/40-euro-bitcoin-ledger-wallet-nano-dou-edition-giveaway/</t>
  </si>
  <si>
    <t>http://www.reddit.com/r/Bitcoin/comments/31qhth/im_giving_away_a_ledger_wallet_or_its_equivalent/</t>
  </si>
  <si>
    <t>April 07, 2015 at 06:49PM</t>
  </si>
  <si>
    <t>edbca</t>
  </si>
  <si>
    <t>Factom: Is the 'Saving BoA $17 Billion' case actually applicable?</t>
  </si>
  <si>
    <t>Official Video shows a case where banks "lost track of system of mortgage records" - and could be immune to this if using Factom.But, since Factom does not guarantee to store the (entry) data, but rather they guarantee only the hash - Why is it claimed that using Factom will prevent losing such bank records?</t>
  </si>
  <si>
    <t>http://www.reddit.com/r/Bitcoin/comments/31ql7m/factom_is_the_saving_boa_17_billion_case_actually/</t>
  </si>
  <si>
    <t>April 07, 2015 at 06:48PM</t>
  </si>
  <si>
    <t>hnin</t>
  </si>
  <si>
    <t>Bitcoin-Themed Game Artwork</t>
  </si>
  <si>
    <t>https://www.facebook.com/media/set/?set=a.1499780743606612.1073741830.1483754655209221&amp;type=1</t>
  </si>
  <si>
    <t>http://www.reddit.com/r/Bitcoin/comments/31ql59/bitcointhemed_game_artwork/</t>
  </si>
  <si>
    <t>April 07, 2015 at 06:47PM</t>
  </si>
  <si>
    <t>bobthesponge1</t>
  </si>
  <si>
    <t>Does Blockchain.info have a status page for its API?</t>
  </si>
  <si>
    <t>My Bitcoin ATM is having issues, and I suspect that it's Blockchain.info's API that is playing games.Does Blockchain.info provide a status page for its API?</t>
  </si>
  <si>
    <t>http://www.reddit.com/r/Bitcoin/comments/31ql08/does_blockchaininfo_have_a_status_page_for_its_api/</t>
  </si>
  <si>
    <t>April 07, 2015 at 06:36PM</t>
  </si>
  <si>
    <t>smithd98</t>
  </si>
  <si>
    <t>Oldie but a goodie - We've gotta be able to laugh at ourselves</t>
  </si>
  <si>
    <t>http://www.reddit.com/r/Bitcoin/comments/1z5ynn/weve_gotta_be_able_to_laugh_at_ourselves/</t>
  </si>
  <si>
    <t>http://www.reddit.com/r/Bitcoin/comments/31qk55/oldie_but_a_goodie_weve_gotta_be_able_to_laugh_at/</t>
  </si>
  <si>
    <t>April 07, 2015 at 06:58PM</t>
  </si>
  <si>
    <t>tobyai</t>
  </si>
  <si>
    <t>OneBit - Mastercard PayPass integrated Bitcoin Wallet</t>
  </si>
  <si>
    <t>http://www.getonebit.com</t>
  </si>
  <si>
    <t>http://www.reddit.com/r/Bitcoin/comments/31qlwx/onebit_mastercard_paypass_integrated_bitcoin/</t>
  </si>
  <si>
    <t>April 07, 2015 at 06:56PM</t>
  </si>
  <si>
    <t>halr9000</t>
  </si>
  <si>
    <t>Overstock.com CEO Patrick Byrne on Liberty and Bitcoin [Podcast] (bitcoin portion starts at 15:00)</t>
  </si>
  <si>
    <t>http://tomwoods.com/podcast/ep-374-overstock-com-ceo-patrick-byrne-on-liberty/</t>
  </si>
  <si>
    <t>http://www.reddit.com/r/Bitcoin/comments/31qlt2/overstockcom_ceo_patrick_byrne_on_liberty_and/</t>
  </si>
  <si>
    <t>April 07, 2015 at 06:51PM</t>
  </si>
  <si>
    <t>sandalias123145</t>
  </si>
  <si>
    <t>ive never seen something so insane</t>
  </si>
  <si>
    <t>https://www.youtube.com/watch?v=0UjpmT5noto</t>
  </si>
  <si>
    <t>http://www.reddit.com/r/Bitcoin/comments/31qlen/ive_never_seen_something_so_insane/</t>
  </si>
  <si>
    <t>April 07, 2015 at 07:49PM</t>
  </si>
  <si>
    <t>Can Cryptocurrencies and Micro-Tipping Really Kill Pesky Display Ads?</t>
  </si>
  <si>
    <t>http://www.huffingtonpost.co.uk/will-bancroft/cryptocurrencies_b_6995986.html</t>
  </si>
  <si>
    <t>http://www.reddit.com/r/Bitcoin/comments/31qqmb/can_cryptocurrencies_and_microtipping_really_kill/</t>
  </si>
  <si>
    <t>April 07, 2015 at 07:47PM</t>
  </si>
  <si>
    <t>Buying SEO Services for Bitcoin and e-Money</t>
  </si>
  <si>
    <t>http://bit-post.com/market/buying-seo-services-for-e-money-5112</t>
  </si>
  <si>
    <t>http://www.reddit.com/r/Bitcoin/comments/31qqdg/buying_seo_services_for_bitcoin_and_emoney/</t>
  </si>
  <si>
    <t>April 07, 2015 at 07:37PM</t>
  </si>
  <si>
    <t>saddit42</t>
  </si>
  <si>
    <t>Cheapest way to money to US (from Germany)</t>
  </si>
  <si>
    <t>Hey, I'm a bitcoin enthusiast and talk about bitcoin with almost everyone. I love the technology and the changes we will see in our society becaus of bitcoin. But when it comes to practical use I'm more experienced with the technical aspects than the concrete offered existing solutions for problems like sendig a dollar amount from germany to the us with the lowest fees possible.A friend of mine is doing exactly that every month and i want to suggest him what he should use to pay as less fees as possible. Do you have any suggestions? He has a german and an american bank account and wants to move money from the german to the us bank. I mean he could register an account at e.g. bitstamp and sell the bitcoins online in america and transfer the money to his us bank account. But I would like to suggest him an easier solution like e.g. bitpesa is doing it for kenya. Some service where he just has to send and the bitcoin and the fiat conversion is done automatically. The most I would say its okay if he would have to buy the bitcoins here first but selling them in america should be done by the provider thats also responsible for the transfer. any cheep/easy suggestions?</t>
  </si>
  <si>
    <t>http://www.reddit.com/r/Bitcoin/comments/31qphf/cheapest_way_to_money_to_us_from_germany/</t>
  </si>
  <si>
    <t>April 07, 2015 at 07:35PM</t>
  </si>
  <si>
    <t>rancidbutter</t>
  </si>
  <si>
    <t>Conbase in talks to open UK exchange!</t>
  </si>
  <si>
    <t>http://www.theweek.co.uk/bitcoin/56138/bitcoin-coinbase-in-talks-to-open-first-uk-exchange</t>
  </si>
  <si>
    <t>http://www.reddit.com/r/Bitcoin/comments/31qpai/conbase_in_talks_to_open_uk_exchange/</t>
  </si>
  <si>
    <t>April 07, 2015 at 07:19PM</t>
  </si>
  <si>
    <t>monetetravel</t>
  </si>
  <si>
    <t>Now You Can Book Vacation and Purchase Golf Tournament Packages with Bitcoin</t>
  </si>
  <si>
    <t>https://www.mygolfconcierge.net/lifestyle/purchase-masters-packages-bitcoin/</t>
  </si>
  <si>
    <t>http://www.reddit.com/r/Bitcoin/comments/31qnua/now_you_can_book_vacation_and_purchase_golf/</t>
  </si>
  <si>
    <t>April 07, 2015 at 07:15PM</t>
  </si>
  <si>
    <t>bitbasket</t>
  </si>
  <si>
    <t>I sold all my bitcoins to pay my debt this is what im ready to do if price go up</t>
  </si>
  <si>
    <t>http://4.bp.blogspot.com/-3wBC3RS9BXk/T6VUfOr5whI/AAAAAAAABG8/EGULByvyshE/s1600/jumping-out-of-window.gif</t>
  </si>
  <si>
    <t>http://www.reddit.com/r/Bitcoin/comments/31qnhx/i_sold_all_my_bitcoins_to_pay_my_debt_this_is/</t>
  </si>
  <si>
    <t>April 07, 2015 at 07:13PM</t>
  </si>
  <si>
    <t>bitcoinsberlin</t>
  </si>
  <si>
    <t>Bitwala - Send money to Europe without risk of exchange loss and hidden fees</t>
  </si>
  <si>
    <t>http://about.bitwa.la/send-money-to-europe-without-risk-of-exchange-loss-and-hidden-fees/</t>
  </si>
  <si>
    <t>http://www.reddit.com/r/Bitcoin/comments/31qnak/bitwala_send_money_to_europe_without_risk_of/</t>
  </si>
  <si>
    <t>April 07, 2015 at 07:08PM</t>
  </si>
  <si>
    <t>ProTip demo pre-release available on Chrome Webstore. They're a few $ away from the 1st Milestone so let's show them some love (at least I will)</t>
  </si>
  <si>
    <t>https://chrome.google.com/webstore/detail/protip-demonstration-pre/obpohohcmdaklmaagjgdaldgjhohegak?hl=en-US&amp;gl=GB</t>
  </si>
  <si>
    <t>http://www.reddit.com/r/Bitcoin/comments/31qmt8/protip_demo_prerelease_available_on_chrome/</t>
  </si>
  <si>
    <t>April 07, 2015 at 08:24PM</t>
  </si>
  <si>
    <t>mayotoast</t>
  </si>
  <si>
    <t>Let's play a game - Pass this bitcoin</t>
  </si>
  <si>
    <t>Lets play a game and see how long we can pass this US$1 worth of bitcoin on within this thread. Any predictions?Here is the private key: 5J9WjHP84H6VjFN2N8qmnweNW96gbf4kfpxUYK6pKmb2A8Pdb1C</t>
  </si>
  <si>
    <t>http://www.reddit.com/r/Bitcoin/comments/31quat/lets_play_a_game_pass_this_bitcoin/</t>
  </si>
  <si>
    <t>April 07, 2015 at 08:22PM</t>
  </si>
  <si>
    <t>odhevra</t>
  </si>
  <si>
    <t>Team from Russia won the Hackathon on TexasBitcoinConf with a device for IoT</t>
  </si>
  <si>
    <t>http://forklog.com/rossiyane-pobedili-v-hakatone-s-ustrojstvom-dlya-interneta-veshhej/</t>
  </si>
  <si>
    <t>http://www.reddit.com/r/Bitcoin/comments/31qu06/team_from_russia_won_the_hackathon_on/</t>
  </si>
  <si>
    <t>April 07, 2015 at 08:50PM</t>
  </si>
  <si>
    <t>jatucker</t>
  </si>
  <si>
    <t>Chargebacks, no. But refunds? Sure. I returned an item to Overstock and, instead of store credit, my coinbase account was credited at the current dollar exchange rate (meaning that I made BTC on the deal). Maybe I shouldn't be surprised but, still, I am.</t>
  </si>
  <si>
    <t>http://www.reddit.com/r/Bitcoin/comments/31qx8c/chargebacks_no_but_refunds_sure_i_returned_an/</t>
  </si>
  <si>
    <t>April 07, 2015 at 08:48PM</t>
  </si>
  <si>
    <t>Australia Central Bank shies away from regulating bitcoin</t>
  </si>
  <si>
    <t>http://www.theaustralian.com.au/business/economics/rba-shies-away-from-regulating-bitcoin-and-other-digital-currencies/story-e6frg926-1227294856126</t>
  </si>
  <si>
    <t>http://www.reddit.com/r/Bitcoin/comments/31qwza/australia_central_bank_shies_away_from_regulating/</t>
  </si>
  <si>
    <t>April 07, 2015 at 10:21PM</t>
  </si>
  <si>
    <t>chriswen</t>
  </si>
  <si>
    <t>BTCGAW has Announced an offer to buy Bitcoins at 11% over market ???</t>
  </si>
  <si>
    <t>http://www.marketwatch.com/story/btcgaw-has-announced-an-awesome-deal-for-bitcoin-sellerstraders-2015-04-07</t>
  </si>
  <si>
    <t>http://www.reddit.com/r/Bitcoin/comments/31r8si/btcgaw_has_announced_an_offer_to_buy_bitcoins_at/</t>
  </si>
  <si>
    <t>April 07, 2015 at 10:17PM</t>
  </si>
  <si>
    <t>Let's play a game #2</t>
  </si>
  <si>
    <t>Before I leave work for home, lets play a game #2 based on concept of game #1 http://redd.it/31quat,Once upon a time... (Continue this story)The person last holding on to the bitcoin, henceforth known as the "Coinholder", gets to decide how the story continues by passing the coin to the continuation post.Rules: 1. Be honest in the spirit of fun 2. Post your continuation of the story (1 sentence limit) 3. End with your bitcoin public addressTo kick this off, I'll ship the dollar to the first continuation poster. For the lulz.</t>
  </si>
  <si>
    <t>http://www.reddit.com/r/Bitcoin/comments/31r87f/lets_play_a_game_2/</t>
  </si>
  <si>
    <t>Xinobrax</t>
  </si>
  <si>
    <t>Scammers and Skeptics Are Strangling the Future of Digital Money</t>
  </si>
  <si>
    <t>http://gizmodo.com/in-the-end-alt-currency-s-promises-devolve-into-illegal-1696196958</t>
  </si>
  <si>
    <t>http://www.reddit.com/r/Bitcoin/comments/31r87b/scammers_and_skeptics_are_strangling_the_future/</t>
  </si>
  <si>
    <t>April 07, 2015 at 10:13PM</t>
  </si>
  <si>
    <t>lazybutinvested</t>
  </si>
  <si>
    <t>Should I quit my job? Have you quit yours yet? Why not?</t>
  </si>
  <si>
    <t>I've been dumping almost all of my free money into Bitcoin the past two years, regardless of price. I have some Bitcoins that have been a good investment and some that have been a bad investment, but even if I lose 80% of the money invested, it's better than giving money to centralized banks, as far as I'm concerned, given that Bitcoin will inevitably go up in value.Since I now own a fair number of bitcoins and I fully expect Bitcoin to be at at $100,000 by the end of the year, I'm wondering if I should just call it quits in my 9-5. I'd like to spend all my time promoting Bitcoin, even if it means I don't make up the salary. I figure the time I put into promoting Bitcoin will probably affect the price enough upwards that it would work out to well over what I make now.My expenses are pretty low. I live in a small cabin that's paid for, so I just need to pay for internet, taxes, and utilities. I sold my car to buy more bitcoins and I didn't really need it anyway. I can afford food but usually hit up the local church when they give away canned goods.I really see no reason to work at all. I can promote Bitcoins, watch Netflix, and just enjoy my early retirement.</t>
  </si>
  <si>
    <t>http://www.reddit.com/r/Bitcoin/comments/31r7qn/should_i_quit_my_job_have_you_quit_yours_yet_why/</t>
  </si>
  <si>
    <t>April 07, 2015 at 10:09PM</t>
  </si>
  <si>
    <t>Wall Street Warms up to Bitcoin: Wedbush's Luria</t>
  </si>
  <si>
    <t>http://www.bloomberg.com/news/videos/2015-04-07/wall-street-warms-up-to-bitcoin</t>
  </si>
  <si>
    <t>http://www.reddit.com/r/Bitcoin/comments/31r74g/wall_street_warms_up_to_bitcoin_wedbushs_luria/</t>
  </si>
  <si>
    <t>iWeyerd</t>
  </si>
  <si>
    <t>Rand Paul’s Presidential Website Is Accepting Bitcoin Donations</t>
  </si>
  <si>
    <t>http://www.nationaljournal.com/tech/rand-paul-s-presidential-website-is-accepting-bitcoin-donations-20150407</t>
  </si>
  <si>
    <t>http://www.reddit.com/r/Bitcoin/comments/31r74c/rand_pauls_presidential_website_is_accepting/</t>
  </si>
  <si>
    <t>April 07, 2015 at 11:13PM</t>
  </si>
  <si>
    <t>patrick_black</t>
  </si>
  <si>
    <t>Has the Bitcoin Foundation Run Out of Cash?</t>
  </si>
  <si>
    <t>http://news.slashdot.org/story/15/04/07/1327250/has-the-bitcoin-foundation-run-out-of-cash</t>
  </si>
  <si>
    <t>http://www.reddit.com/r/Bitcoin/comments/31rfym/has_the_bitcoin_foundation_run_out_of_cash/</t>
  </si>
  <si>
    <t>April 07, 2015 at 11:12PM</t>
  </si>
  <si>
    <t>Is there a convenient way to encrypt 12-24 word seeds like BIP38?</t>
  </si>
  <si>
    <t>http://www.reddit.com/r/Bitcoin/comments/31rfth/is_there_a_convenient_way_to_encrypt_1224_word/</t>
  </si>
  <si>
    <t>ItsMillerIndexTime</t>
  </si>
  <si>
    <t>Apologies to whoever got paparazzi'd in Maryland yesterday so that my cousin could send me this photo</t>
  </si>
  <si>
    <t>http://i.imgur.com/eaKfoTF.jpg</t>
  </si>
  <si>
    <t>http://www.reddit.com/r/Bitcoin/comments/31rfs3/apologies_to_whoever_got_paparazzid_in_maryland/</t>
  </si>
  <si>
    <t>April 07, 2015 at 11:11PM</t>
  </si>
  <si>
    <t>WSJ: Rebel Board Members Fuel Strife at Bitcoin Foundation</t>
  </si>
  <si>
    <t>http://blogs.wsj.com/moneybeat/2015/04/07/bitbeat-rebel-board-member-fuels-strife-at-bitcoin-foundation/?KEYWORDS=bitcoin</t>
  </si>
  <si>
    <t>http://www.reddit.com/r/Bitcoin/comments/31rfp7/wsj_rebel_board_members_fuel_strife_at_bitcoin/</t>
  </si>
  <si>
    <t>April 07, 2015 at 11:08PM</t>
  </si>
  <si>
    <t>xcsler</t>
  </si>
  <si>
    <t>Patrick Byrne Discusses BTC on The Tom Woods Show</t>
  </si>
  <si>
    <t>https://youtu.be/1eaIVy9e23U?t=14m30s</t>
  </si>
  <si>
    <t>http://www.reddit.com/r/Bitcoin/comments/31rf7o/patrick_byrne_discusses_btc_on_the_tom_woods_show/</t>
  </si>
  <si>
    <t>April 08, 2015 at 12:12AM</t>
  </si>
  <si>
    <t>TopTech.io | Hi-End Electronics</t>
  </si>
  <si>
    <t>http://www.reddit.com/r/Bitcoin/comments/31ro7e/toptechio_hiend_electronics/</t>
  </si>
  <si>
    <t>nahtnam</t>
  </si>
  <si>
    <t>Cryptos.pw - Your daily Bitcoin News</t>
  </si>
  <si>
    <t>Hey!I am happy to announce my newest project: Cryptos.pwHere is how it works:You (or someone else), can submit a link related to Bitcoin. It can be your own website, or breaking news. EX: http://btcp.co (A bitcoin ticker application), or http://www.coindesk.com/bitcoin-gem-raises-1-3m-launches-multi-sig-api-worldwide/ (Bitcoin news).People can then upvote the post if its good, remain neutral if its O.K, and downvote it if its spam.At 5PM PST everyday, a newsletter is sent out to those who opt in. The email will contain the top five bitcoin news/sites, and the current bitcoin price.How does this help?You dont have to sift through all of the news, its all been curated for you!Dont understand?Think of it like reddit, but with a daily newsletter. Or Product Hunt for Bitcoin.Thanks!</t>
  </si>
  <si>
    <t>http://www.reddit.com/r/Bitcoin/comments/31ro4i/cryptospw_your_daily_bitcoin_news/</t>
  </si>
  <si>
    <t>April 08, 2015 at 12:07AM</t>
  </si>
  <si>
    <t>nanuk8</t>
  </si>
  <si>
    <t>Bitcoin can't replace cash</t>
  </si>
  <si>
    <t>With the recent 0-confirmation and double spend discussions (https://medium.com/@octskyward/double-spending-in-bitcoin-be0f1d1e8008 , https://bitcointalk.org/index.php?topic=179612.0), it seems obvious that Bitcoin cannot -- by design -- transfer value as fast as cash can. If I give my friend a 10$ bill, it is instantly his. The value immediately switched hands. Bitcoin can't do that right now.The second reason why Bitcoin can't completely replace cash is that not everyone has a computer with them. With cash, I can just run to the grocery store with 1 piece of paper in my pocket and do not need to carry a 400$ device. I can't even give you a bitcoin paper wallet, because I still hold the private key, so giving you the piece of paper does not transfer the value to you immediately, but it just creates a race condition (who will redeem the wallet first?).Just thinking out loud here... I'd love to see how either bitcoin or the layer being build on top of bitcoin aims to solve these issues</t>
  </si>
  <si>
    <t>http://www.reddit.com/r/Bitcoin/comments/31rnhu/bitcoin_cant_replace_cash/</t>
  </si>
  <si>
    <t>April 08, 2015 at 12:03AM</t>
  </si>
  <si>
    <t>7x5x3x2x2</t>
  </si>
  <si>
    <t>Bitcoin Violates the Principle of Fungibility (Op-Ed)</t>
  </si>
  <si>
    <t>http://cointelegraph.com/news/113897/bitcoin-violates-the-principle-of-fungibility</t>
  </si>
  <si>
    <t>http://www.reddit.com/r/Bitcoin/comments/31rmwf/bitcoin_violates_the_principle_of_fungibility_oped/</t>
  </si>
  <si>
    <t>April 08, 2015 at 12:02AM</t>
  </si>
  <si>
    <t>Bitcoin and the Future of Payments Technology</t>
  </si>
  <si>
    <t>https://www.youtube.com/watch?v=UVGq0zaZsNg</t>
  </si>
  <si>
    <t>http://www.reddit.com/r/Bitcoin/comments/31rmqt/bitcoin_and_the_future_of_payments_technology/</t>
  </si>
  <si>
    <t>April 07, 2015 at 11:54PM</t>
  </si>
  <si>
    <t>love_eggs_and_bacon</t>
  </si>
  <si>
    <t>Eliminate communication barriers between the Deaf and hearing communities thanks to Bitcoin</t>
  </si>
  <si>
    <t>https://investors.migam.org/en/</t>
  </si>
  <si>
    <t>http://www.reddit.com/r/Bitcoin/comments/31rlmm/eliminate_communication_barriers_between_the_deaf/</t>
  </si>
  <si>
    <t>April 07, 2015 at 11:52PM</t>
  </si>
  <si>
    <t>Changetip CEO tips employee 18.4 BTC this week.</t>
  </si>
  <si>
    <t>According to Changetip's Public feed. @Gorillamania (Nick, CEO of Changetip) tipped more than 18.4 BTC this week. Also, according to Changetip's Public feed, @BladeBronson (employee of Changetip) received over 18.4 BTC this week. Why would this be done publicly?</t>
  </si>
  <si>
    <t>http://www.reddit.com/r/Bitcoin/comments/31rlcp/changetip_ceo_tips_employee_184_btc_this_week/</t>
  </si>
  <si>
    <t>April 07, 2015 at 11:51PM</t>
  </si>
  <si>
    <t>arubanana</t>
  </si>
  <si>
    <t>I randomly received four transactions yesterday to my Coinbase wallet for 0.0005 BTC each. No idea why or who it was. Any ideas?</t>
  </si>
  <si>
    <t>http://imgur.com/uDRWNaI</t>
  </si>
  <si>
    <t>http://www.reddit.com/r/Bitcoin/comments/31rlbd/i_randomly_received_four_transactions_yesterday/</t>
  </si>
  <si>
    <t>April 07, 2015 at 11:41PM</t>
  </si>
  <si>
    <t>TowelSnatcher</t>
  </si>
  <si>
    <t>Not that I would ever, but Rand Paul is accepting Bitcoin on his 2016 presidential campaign website</t>
  </si>
  <si>
    <t>https://secure.randpaul.com</t>
  </si>
  <si>
    <t>http://www.reddit.com/r/Bitcoin/comments/31rjv9/not_that_i_would_ever_but_rand_paul_is_accepting/</t>
  </si>
  <si>
    <t>kingofglasgow</t>
  </si>
  <si>
    <t>Radio 4 programme this Thursday (9th April 2015) about civil (dis)obedience and bitcoin</t>
  </si>
  <si>
    <t>http://www.bbc.co.uk/programmes/b05pqskp</t>
  </si>
  <si>
    <t>http://www.reddit.com/r/Bitcoin/comments/31rjtz/radio_4_programme_this_thursday_9th_april_2015/</t>
  </si>
  <si>
    <t>April 07, 2015 at 11:39PM</t>
  </si>
  <si>
    <t>Bitcoin bourse: UK’s first regulated digital currency exchange in pipeline</t>
  </si>
  <si>
    <t>http://rt.com/uk/247529-bitcoin-exchange-opening-britain/</t>
  </si>
  <si>
    <t>http://www.reddit.com/r/Bitcoin/comments/31rjm6/bitcoin_bourse_uks_first_regulated_digital/</t>
  </si>
  <si>
    <t>smidge</t>
  </si>
  <si>
    <t>When will GBTC (Barry Silbert's Bitcoin ETF) finally be trading?</t>
  </si>
  <si>
    <t>Is every ETF's start date up in the air like this? Can't believe it. Anyway, this should be the biggest enabler of Bitcoin for the Average Joe ever.Thoughts?http://www.otcmarkets.com/stock/GBTC/quotehttp://www.nasdaq.com/de/symbol/gbtc</t>
  </si>
  <si>
    <t>http://www.reddit.com/r/Bitcoin/comments/31rjkn/when_will_gbtc_barry_silberts_bitcoin_etf_finally/</t>
  </si>
  <si>
    <t>April 07, 2015 at 11:36PM</t>
  </si>
  <si>
    <t>alex_the_doge</t>
  </si>
  <si>
    <t>How can I make a Bitcoin Donations Button on my Website?</t>
  </si>
  <si>
    <t>I wanna add a BTC Donations Button on my Website, but I've no clue how to do it! Has anyone ever done it?How can I make this button on my Website?</t>
  </si>
  <si>
    <t>http://www.reddit.com/r/Bitcoin/comments/31rj51/how_can_i_make_a_bitcoin_donations_button_on_my/</t>
  </si>
  <si>
    <t>April 07, 2015 at 11:24PM</t>
  </si>
  <si>
    <t>BitBeat: Rebel Board Member Fuels Strife at Bitcoin Foundation</t>
  </si>
  <si>
    <t>http://blogs.wsj.com/moneybeat/2015/04/07/bitbeat-rebel-board-member-fuels-strife-at-bitcoin-foundation/?mod=WSJBlog</t>
  </si>
  <si>
    <t>http://www.reddit.com/r/Bitcoin/comments/31rhe6/bitbeat_rebel_board_member_fuels_strife_at/</t>
  </si>
  <si>
    <t>April 07, 2015 at 11:23PM</t>
  </si>
  <si>
    <t>SoCo_cpp</t>
  </si>
  <si>
    <t>Bitcoin is like the Internet in the 90's</t>
  </si>
  <si>
    <t>http://i.imgur.com/wtCNhmX.png</t>
  </si>
  <si>
    <t>http://www.reddit.com/r/Bitcoin/comments/31rhct/bitcoin_is_like_the_internet_in_the_90s/</t>
  </si>
  <si>
    <t>April 07, 2015 at 11:22PM</t>
  </si>
  <si>
    <t>lowstrife</t>
  </si>
  <si>
    <t>Yet another WSJ Bitcoin article in today's paper</t>
  </si>
  <si>
    <t>http://imgur.com/a/C0Iy6</t>
  </si>
  <si>
    <t>http://www.reddit.com/r/Bitcoin/comments/31rh65/yet_another_wsj_bitcoin_article_in_todays_paper/</t>
  </si>
  <si>
    <t>April 07, 2015 at 11:19PM</t>
  </si>
  <si>
    <t>foundationalquestion</t>
  </si>
  <si>
    <t>When the foundation shuts down who pays gavin? What happens if gavin is gone?</t>
  </si>
  <si>
    <t>I mean, I understand open source software and the abstract "well eventually someone could step up to fill gavin's shoes" or "well eventually we could develop a system to fund him with tips" or whatever, but is there a here and now plan for what happens to bitcoin when the primary developer is fired? Has he given any indication he'll work as a charity for tips? Is there a specific person specifically that can pick up his work in a short time period if he is gone?</t>
  </si>
  <si>
    <t>http://www.reddit.com/r/Bitcoin/comments/31rgtb/when_the_foundation_shuts_down_who_pays_gavin/</t>
  </si>
  <si>
    <t>April 08, 2015 at 12:20AM</t>
  </si>
  <si>
    <t>Got_goxxed</t>
  </si>
  <si>
    <t>I heard some guy in the restroom of a club talking about bitcoins. After a short, extremely confusing conversation, he showed me what he was talking about...</t>
  </si>
  <si>
    <t>http://i.imgur.com/AQTiDmB.jpg?repost=no</t>
  </si>
  <si>
    <t>http://www.reddit.com/r/Bitcoin/comments/31rpck/i_heard_some_guy_in_the_restroom_of_a_club/</t>
  </si>
  <si>
    <t>April 08, 2015 at 12:15AM</t>
  </si>
  <si>
    <t>btcxindia</t>
  </si>
  <si>
    <t>Why trading bitcoin is better than trading stock or FX?</t>
  </si>
  <si>
    <t>http://deepcrypto.tumblr.com/post/114139983853/why-trading-bitcoin-is-better-than-trading-stock</t>
  </si>
  <si>
    <t>http://www.reddit.com/r/Bitcoin/comments/31rom5/why_trading_bitcoin_is_better_than_trading_stock/</t>
  </si>
  <si>
    <t>April 08, 2015 at 12:14AM</t>
  </si>
  <si>
    <t>kiisfm</t>
  </si>
  <si>
    <t>The origin of James D'Angelo</t>
  </si>
  <si>
    <t>https://youtu.be/pNfdKO22iD8</t>
  </si>
  <si>
    <t>http://www.reddit.com/r/Bitcoin/comments/31roh6/the_origin_of_james_dangelo/</t>
  </si>
  <si>
    <t>April 08, 2015 at 01:32AM</t>
  </si>
  <si>
    <t>Logical007</t>
  </si>
  <si>
    <t>Does it concern anyone else that we still only see 110,000 transactions a day?</t>
  </si>
  <si>
    <t>Bitcoin long term bull here, looking to converse on potential negatives of Bitcoin.Why aren't there more people worldwide using BTC? Is it because most people don't know it really exists yet? Or that the "infrastructure" isn't in place yet for people to use it? Or both or something else?I'm curious if someday we're going to wakeup and see a hockey stick chart graph of the transactions going up majorly.</t>
  </si>
  <si>
    <t>http://www.reddit.com/r/Bitcoin/comments/31rzto/does_it_concern_anyone_else_that_we_still_only/</t>
  </si>
  <si>
    <t>April 08, 2015 at 01:31AM</t>
  </si>
  <si>
    <t>jcjacquez</t>
  </si>
  <si>
    <t>Bitcoin Core Wallet</t>
  </si>
  <si>
    <t>Where do I get my .wallet file from the Bitcoin Core wallet?</t>
  </si>
  <si>
    <t>http://www.reddit.com/r/Bitcoin/comments/31rzmx/bitcoin_core_wallet/</t>
  </si>
  <si>
    <t>April 08, 2015 at 01:29AM</t>
  </si>
  <si>
    <t>biglambda</t>
  </si>
  <si>
    <t>Does Bitcoin have a scalability problem? Does it have a consolidation problem? If it does, how will it solve it and when?</t>
  </si>
  <si>
    <t>This is not trolling. I'm asking this question in earnest. I'd like to hear you're opinion on the technical state of the network and it's future.</t>
  </si>
  <si>
    <t>http://www.reddit.com/r/Bitcoin/comments/31rzc4/does_bitcoin_have_a_scalability_problem_does_it/</t>
  </si>
  <si>
    <t>April 08, 2015 at 01:25AM</t>
  </si>
  <si>
    <t>CryptoNucleus</t>
  </si>
  <si>
    <t>When the media quotes Bitcoin as "only (x)% of people heard of it", this article is extremely relevant. Scary to see how little people know about everyday general topics!</t>
  </si>
  <si>
    <t>https://firstlook.org/theintercept/2015/04/06/john-oliver-interview-political-disengagement-american-public/</t>
  </si>
  <si>
    <t>http://www.reddit.com/r/Bitcoin/comments/31ryow/when_the_media_quotes_bitcoin_as_only_x_of_people/</t>
  </si>
  <si>
    <t>April 08, 2015 at 01:22AM</t>
  </si>
  <si>
    <t>karljt</t>
  </si>
  <si>
    <t>My Dad told me about Bitcoin Mining in early 2011, but my PC could only mine around 1 bitcoin per day so I dismissed it and said "We've missed the boat"</t>
  </si>
  <si>
    <t>Did anybody else hear about Bitcoin very early on and dismiss it as an irrelevance?</t>
  </si>
  <si>
    <t>http://www.reddit.com/r/Bitcoin/comments/31ryal/my_dad_told_me_about_bitcoin_mining_in_early_2011/</t>
  </si>
  <si>
    <t>April 08, 2015 at 01:20AM</t>
  </si>
  <si>
    <t>Microsoft registers a new company known as Microsoft Payments, Apple Pay competitor inbound? ~ Will MS be Bitcoin Friendly?</t>
  </si>
  <si>
    <t>http://www.winbeta.org/news/microsoft-registers-new-company-known-microsoft-payments-apple-pay-competitor-inbound</t>
  </si>
  <si>
    <t>http://www.reddit.com/r/Bitcoin/comments/31ry03/microsoft_registers_a_new_company_known_as/</t>
  </si>
  <si>
    <t>April 08, 2015 at 01:19AM</t>
  </si>
  <si>
    <t>lijji</t>
  </si>
  <si>
    <t>Received some random bitcoin from a Factom Vanity address. Strange.</t>
  </si>
  <si>
    <t>Looks like they sent about .10 cents to a lot of address.</t>
  </si>
  <si>
    <t>http://www.reddit.com/r/Bitcoin/comments/31rxsq/received_some_random_bitcoin_from_a_factom_vanity/</t>
  </si>
  <si>
    <t>Bitcoin Recession | Tech Talk Today 154</t>
  </si>
  <si>
    <t>https://www.youtube.com/watch?v=Q5nbfuXwjQE</t>
  </si>
  <si>
    <t>http://www.reddit.com/r/Bitcoin/comments/31rxro/bitcoin_recession_tech_talk_today_154/</t>
  </si>
  <si>
    <t>April 08, 2015 at 02:20AM</t>
  </si>
  <si>
    <t>The rise and fall of country coins</t>
  </si>
  <si>
    <t>http://www.reddit.com/r/Bitcoin/comments/31s6o2/the_rise_and_fall_of_country_coins/</t>
  </si>
  <si>
    <t>Remember this when someone says "Its the Blockchain, forget bitcoin"</t>
  </si>
  <si>
    <t>They have nothing to back that statement up. By the time they do bitcoin will be orders of magnitude bigger than it is today.They cant hope to have bitcoins security level until after years of R&amp;D &amp; deployment.Bitcoins target market is everyone in the world, their target market is a small subset of that.The reason they say "Its the Blockchain" is because these guys are a day late and a buck short. More accurately 5 years late and a paradigm shift short.</t>
  </si>
  <si>
    <t>http://www.reddit.com/r/Bitcoin/comments/31s6m6/remember_this_when_someone_says_its_the/</t>
  </si>
  <si>
    <t>April 08, 2015 at 02:18AM</t>
  </si>
  <si>
    <t>pyramidsam</t>
  </si>
  <si>
    <t>Now that the bitcoin foundation is failing should we count on gavin anderson being there in the future?</t>
  </si>
  <si>
    <t>As a foundation employee is it a given that he will stick around in the future? Has he given any indication he'd work for free or for tips or whatever?</t>
  </si>
  <si>
    <t>http://www.reddit.com/r/Bitcoin/comments/31s6g4/now_that_the_bitcoin_foundation_is_failing_should/</t>
  </si>
  <si>
    <t>April 08, 2015 at 02:17AM</t>
  </si>
  <si>
    <t>CBergmann</t>
  </si>
  <si>
    <t>German grocery store EDEKA: Bitcoin again accepted - and forever</t>
  </si>
  <si>
    <t>since this issue raised a lot of awareness, I'll give you an update. One of the EDEKA franchises accepted Bitcoin for the delivery of all kind of food and all-day-products. (april 2th). I postet this on my blog and received a ridiculously outstanding number of facebook-likes, probably because this is one of the very first german bitcoin accepting shops with an allday-use for everyone (http://bitcoinblog.de/2015/04/02/supergeil-bei-edeka-mit-bitcoins-lebensmittel-bestellen/). Soon after that some people told us in the comments and on this reddit-thread (http://www.reddit.com/r/Bitcoin/comments/31lw6f/order_groceries_in_germany_from_edeka_de_link/) that the option is no longer available. Today we have an update. A user asked that Edeka what did happen. They answered: the acceptance of april 2th was a test and the registration with bitpay needed some time. Now the registration is complete and the option is again available. This time forever.</t>
  </si>
  <si>
    <t>http://www.reddit.com/r/Bitcoin/comments/31s6b2/german_grocery_store_edeka_bitcoin_again_accepted/</t>
  </si>
  <si>
    <t>Former US Treasury Secretary, Lawrence H. Summers regarding Bitcoin, "Something very significant has happened" and would be surprised if crypto did not have "substantial application."</t>
  </si>
  <si>
    <t>https://youtu.be/UVGq0zaZsNg</t>
  </si>
  <si>
    <t>http://www.reddit.com/r/Bitcoin/comments/31s67w/former_us_treasury_secretary_lawrence_h_summers/</t>
  </si>
  <si>
    <t>April 08, 2015 at 02:13AM</t>
  </si>
  <si>
    <t>TheApeface</t>
  </si>
  <si>
    <t>Could we start marking certain posts with [Meta]?</t>
  </si>
  <si>
    <t>By certain posts, I mean funny pictures, jokes, quotes etc... Just so it will be easier to differentiate between news and non- news posts. Thanks for considering!</t>
  </si>
  <si>
    <t>http://www.reddit.com/r/Bitcoin/comments/31s5q2/could_we_start_marking_certain_posts_with_meta/</t>
  </si>
  <si>
    <t>Dollar giveaway #2</t>
  </si>
  <si>
    <t>Guess a number between 0 to 1000. Dollar shipped to first correct guess. One try each only.</t>
  </si>
  <si>
    <t>http://www.reddit.com/r/Bitcoin/comments/31s5px/dollar_giveaway_2/</t>
  </si>
  <si>
    <t>April 08, 2015 at 02:05AM</t>
  </si>
  <si>
    <t>ntomaino</t>
  </si>
  <si>
    <t>Introducing the Bitcoin Hackathon v2</t>
  </si>
  <si>
    <t>https://blog.coinbase.com/2015/04/07/introducing-bitcoin-hackathon-v2/</t>
  </si>
  <si>
    <t>http://www.reddit.com/r/Bitcoin/comments/31s4gz/introducing_the_bitcoin_hackathon_v2/</t>
  </si>
  <si>
    <t>April 08, 2015 at 02:02AM</t>
  </si>
  <si>
    <t>Enterpriseminer</t>
  </si>
  <si>
    <t>Scum sucking maggot hackers trying to lure Miners with fake ADP invoice</t>
  </si>
  <si>
    <t>Watch out for this email address "Billing.Address.Updates@ADP.com&gt;"Body of email reads... "Your most recent ADP invoice is attached for your review. If you have any questions regarding this invoice, please contact your ADP service team at the number or e-mail address provided on the invoice for assistance.Thank you for choosing ADP for your business solutions.Important: Please do not respond to this message. It is generated from an unattended mailbox." &lt;&lt;&lt;&lt;&lt;&lt;&lt;&lt;&lt;&lt;&lt;&lt;&lt;&lt;&lt;&lt;&lt;&lt;&lt;&lt;&lt;&lt;&lt;&lt;&lt;&lt;&lt;&gt;&gt;&gt;&gt;&gt;&gt;&gt;&gt;&gt;&gt;&gt;&gt;&gt;&gt;&gt;&gt;&gt;&gt;&gt;&gt;&gt;&gt;&gt;&gt;&gt;&gt;&gt;&gt;&gt;&gt;&gt;&gt;&gt;&gt;&gt;&gt;&gt;&gt; WARNING!!!!DO NOT USE THE LINK BELOW!!! (Attached files are a pdf.zip) "invoice_44097351. pdf. ** zip" (I added the asterisks and spaces incase someone out there was dumb enough to try clicking link) This most likely will install a root kit and will steal your passwords to get at your coins.</t>
  </si>
  <si>
    <t>http://www.reddit.com/r/Bitcoin/comments/31s439/scum_sucking_maggot_hackers_trying_to_lure_miners/</t>
  </si>
  <si>
    <t>April 08, 2015 at 02:01AM</t>
  </si>
  <si>
    <t>tribefan89</t>
  </si>
  <si>
    <t>I have a question about buying BTC</t>
  </si>
  <si>
    <t>Ok so I'm still new to Bitcoin. I have less than 1 BTC but would like to change this. What I've gotten has been mainly from tips here on Reddit, mainly /r/BitTippers and really enjoy giving and receiving, it's great. But I'd like to make my first purchase I think. Over at /r/FreeBits someone posted about GoCelery. They give you $10 off a purchase for referrals. So I signed up but I'm not really comfortable putting my bank info in. I searched /r/Bitcoin but didn't see much information about this place. Is it well known like coinbase? I have a coinbase account synced with my changetip but I thought $10 off my purchase would be a good incentive if I can trust the site. Has anyone bought Bitcoin from GoCelery before? Is it too good to be true like it seems?</t>
  </si>
  <si>
    <t>http://www.reddit.com/r/Bitcoin/comments/31s3ww/i_have_a_question_about_buying_btc/</t>
  </si>
  <si>
    <t>April 08, 2015 at 02:00AM</t>
  </si>
  <si>
    <t>lemonade12345</t>
  </si>
  <si>
    <t>Circle not working?</t>
  </si>
  <si>
    <t>I'm trying to access my Circle account, the verification SMS doesn't send. Is anyone else having this problem?</t>
  </si>
  <si>
    <t>http://www.reddit.com/r/Bitcoin/comments/31s3u1/circle_not_working/</t>
  </si>
  <si>
    <t>April 08, 2015 at 01:48AM</t>
  </si>
  <si>
    <t>sub_surfer</t>
  </si>
  <si>
    <t>A new way to buy pizza for redditors using Bitcoin</t>
  </si>
  <si>
    <t>Hi bitcoiners, I created a website where you can buy pizza gift cards for redditors using bitcoin or credit card: pizzakarma.com. It's Domino's only right now, but we'll be adding Papa John's and Pizza Hut in the next week or two.Also, come check out the associated sub, /r/pizzakarma, where you can give a pizza or post your requests for pizza, similar to /r/Random_Acts_Of_Pizza. We encourage need-based requests, but there are no strict rules right now.You can learn about how it works here, but I'll give you the quick version:How to buy a pizza gift card for another redditor:Create a pizzakarma.com gift and pay with bitcoin. You'll have to log in with reddit.Share the link with your recipient. It's safe to share the link publicly.Only the recipient you selected can use the link to log in and claim their Domino's gift card.How to request a pizza gift card:Create a pizzakarma.com request. Again, you'll have to log in with reddit.Share the link request link publicly. /r/pizzakarma is a good place to do this.Any redditor can click on the link and buy you a Domino's gift card for $5-$100.pizzakarma.com is intended for buying pizza gift cards for redditors, but you can also buy gift cards on gyft.com using bitcoin or even order a real pizza on pizzaforcoins.com.</t>
  </si>
  <si>
    <t>http://www.reddit.com/r/Bitcoin/comments/31s23f/a_new_way_to_buy_pizza_for_redditors_using_bitcoin/</t>
  </si>
  <si>
    <t>April 08, 2015 at 01:34AM</t>
  </si>
  <si>
    <t>lightlistio</t>
  </si>
  <si>
    <t>Help us fund the Ronald McDonald Lighthouse Project, @Paterakis518 and @Lightlistio will match your donations #TippingTuesday</t>
  </si>
  <si>
    <t>Lighthouse is an amazing decentralized crowdfunding system running on bitcoin. One of its many great projects is to help the Ronald McDonald House of Albany to buy a Medical Breast PumpNY Bitcoin Group tweeted that @Paterakis518 will match any donations towards this project. We decided to join in on the fun and will additionally match any donations made today (24hrs since post time) You can scan the QRcode or copy the BTC address on lightlist.io and send some bits to it. A pledge form will pop up and you are good to go. Private keys are generated by your browser and the transaction is signed locally. Please save your private key or revoke link, we have no way to retrieve it. Or you can pledge by downloading the project file if you have Lighthouse installed.</t>
  </si>
  <si>
    <t>http://www.reddit.com/r/Bitcoin/comments/31s00d/help_us_fund_the_ronald_mcdonald_lighthouse/</t>
  </si>
  <si>
    <t>April 08, 2015 at 01:33AM</t>
  </si>
  <si>
    <t>Investment post moon - Your btc is now worth $1,000,000. How to leverage the capital without selling the bitcoin itself</t>
  </si>
  <si>
    <t>Could you take out a few property mortgages using it as a guarantee? any clever ideas out there</t>
  </si>
  <si>
    <t>http://www.reddit.com/r/Bitcoin/comments/31rzys/investment_post_moon_your_btc_is_now_worth/</t>
  </si>
  <si>
    <t>April 08, 2015 at 03:35AM</t>
  </si>
  <si>
    <t>BitcoinNewb1</t>
  </si>
  <si>
    <t>Help, I can't find my Bitcoin...</t>
  </si>
  <si>
    <t>The amount of bitcoin I am trying to find is pretty small about $120 bucks but I appreciate a bit of help. So here is the deal. A developer helped setup an an electrum wallet for me and linked it to a product I was selling online. It generated a bunch of public addresses for me to give out to people who want to send me bitcoin. password. I know they have sent the bitcoin to a couple of those addresses but for some reason when i am on my electrum wallet they are not showing up. I feel like for some reason the wallet is just not recognizing that the bitcoin has arrived. Any ideas for me? Appreciate the help in advance!-Bitcoinnewb1</t>
  </si>
  <si>
    <t>http://www.reddit.com/r/Bitcoin/comments/31sh7r/help_i_cant_find_my_bitcoin/</t>
  </si>
  <si>
    <t>April 08, 2015 at 03:28AM</t>
  </si>
  <si>
    <t>joeyballard</t>
  </si>
  <si>
    <t>Donate to Rand Paul Annonomuosly using QR from Coindesk!!(Please don't delete MOD)</t>
  </si>
  <si>
    <t>I tried posting this and I'm not sure why since I didn't break the TOS. But you can donate to Rand using the QR on Coindesk. http://www.coindesk.com/rand-paul-presidential-campaign-bitcoin-donations/</t>
  </si>
  <si>
    <t>http://www.reddit.com/r/Bitcoin/comments/31sg9n/donate_to_rand_paul_annonomuosly_using_qr_from/</t>
  </si>
  <si>
    <t>April 08, 2015 at 03:24AM</t>
  </si>
  <si>
    <t>lhuddy</t>
  </si>
  <si>
    <t>Why Bitcoin Could Actually Be Bad for Rand Paul's Campaign</t>
  </si>
  <si>
    <t>http://motherboard.vice.com/read/why-bitcoin-could-actually-be-bad-for-rand-pauls-campaign?utm_source=mbtwitter</t>
  </si>
  <si>
    <t>http://www.reddit.com/r/Bitcoin/comments/31sfob/why_bitcoin_could_actually_be_bad_for_rand_pauls/</t>
  </si>
  <si>
    <t>slayer1189</t>
  </si>
  <si>
    <t>gawminers.com now redirects to btc.com, this may be the end of gawminers.</t>
  </si>
  <si>
    <t>Its about time that they have gone down. after 6 months of feeding his followers lies.</t>
  </si>
  <si>
    <t>http://www.reddit.com/r/Bitcoin/comments/31sfl4/gawminerscom_now_redirects_to_btccom_this_may_be/</t>
  </si>
  <si>
    <t>April 08, 2015 at 03:13AM</t>
  </si>
  <si>
    <t>“Effectively, [sidechains allow] altcoin development and innovation, without each new chain having its own currency but using bitcoin.” – How to Explain Sidechains to a Parent</t>
  </si>
  <si>
    <t>https://medium.com/zapchain-magazine/how-to-explain-sidechains-to-a-parent-1739f6a28bd</t>
  </si>
  <si>
    <t>http://www.reddit.com/r/Bitcoin/comments/31se8w/effectively_sidechains_allow_altcoin_development/</t>
  </si>
  <si>
    <t>April 08, 2015 at 03:11AM</t>
  </si>
  <si>
    <t>mizary1</t>
  </si>
  <si>
    <t>Finally visited a place that takes bitcoin. Dude working had no idea how to process transaction.</t>
  </si>
  <si>
    <t>Pretty sad. This was at Strange Donuts in St Louis. He said he had worked there since they opened and I was the first person who had asked him about paying with bitcoin. But at least he knew they did supposedly accept bitcoin.</t>
  </si>
  <si>
    <t>http://www.reddit.com/r/Bitcoin/comments/31sdtg/finally_visited_a_place_that_takes_bitcoin_dude/</t>
  </si>
  <si>
    <t>April 08, 2015 at 03:03AM</t>
  </si>
  <si>
    <t>coincrack</t>
  </si>
  <si>
    <t>"Realtime" BTC value in your Google Spreadsheets: =GoogleFinance("CURRENCY:BTCUSD")</t>
  </si>
  <si>
    <t>http://www.reddit.com/r/Bitcoin/comments/31scrz/realtime_btc_value_in_your_google_spreadsheets/</t>
  </si>
  <si>
    <t>April 08, 2015 at 02:59AM</t>
  </si>
  <si>
    <t>Bitcoin alternative caught in 'pyramid scheme' storm</t>
  </si>
  <si>
    <t>http://www.cnbc.com/id/102565765</t>
  </si>
  <si>
    <t>http://www.reddit.com/r/Bitcoin/comments/31sc6c/bitcoin_alternative_caught_in_pyramid_scheme_storm/</t>
  </si>
  <si>
    <t>April 08, 2015 at 02:54AM</t>
  </si>
  <si>
    <t>mastermind1228</t>
  </si>
  <si>
    <t>Rand Paul is first presidential candidate to accept donations in Bitcoin | CNN</t>
  </si>
  <si>
    <t>http://money.cnn.com/2015/04/07/technology/rand-paul-bitcoin/index.html</t>
  </si>
  <si>
    <t>http://www.reddit.com/r/Bitcoin/comments/31sbep/rand_paul_is_first_presidential_candidate_to/</t>
  </si>
  <si>
    <t>April 08, 2015 at 02:37AM</t>
  </si>
  <si>
    <t>Australian Central Bank: Bitcoin Regulation Not Worth the Cost</t>
  </si>
  <si>
    <t>http://www.coindesk.com/australian-central-bank-bitcoin-regulation-not-worth-the-cost/</t>
  </si>
  <si>
    <t>http://www.reddit.com/r/Bitcoin/comments/31s956/australian_central_bank_bitcoin_regulation_not/</t>
  </si>
  <si>
    <t>April 08, 2015 at 02:23AM</t>
  </si>
  <si>
    <t>Fuckin Hackers :(</t>
  </si>
  <si>
    <t>Ask friend:"Hey so everytime I mention Bitcoin you just get silent and avoid talking to me"three weeks later response:"I'm still familiarizing myself with bitcoin. I have the decode@india virus and not sure how to approach getting rid of it since I found out AFTER reinstalling windows."TIL Ransomware is to bitcoin what spam is to email.</t>
  </si>
  <si>
    <t>http://www.reddit.com/r/Bitcoin/comments/31s732/fuckin_hackers/</t>
  </si>
  <si>
    <t>April 08, 2015 at 02:22AM</t>
  </si>
  <si>
    <t>Banks Explore Bitcoin’s Potential</t>
  </si>
  <si>
    <t>http://blogs.wsj.com/cio/2015/04/05/bny-mellon-explores-bitcoins-potential/?utm_content=bufferdb933&amp;utm_medium=social&amp;utm_source=twitter.com&amp;utm_campaign=buffer</t>
  </si>
  <si>
    <t>http://www.reddit.com/r/Bitcoin/comments/31s70u/banks_explore_bitcoins_potential/</t>
  </si>
  <si>
    <t>Guess a number between 0 to 1000. Dollar shipped to first correct guess. One try each only. Edit: 876 to 900 currently. I'm off to bed next few guesses please include public address so I can ship it when I'm awake thanks. Goodnight all.</t>
  </si>
  <si>
    <t>April 08, 2015 at 04:07AM</t>
  </si>
  <si>
    <t>nathanairplane</t>
  </si>
  <si>
    <t>FairCoin may be for real after all. It is being used as the basis for a whole new financial system.</t>
  </si>
  <si>
    <t>https://www.vice.com/read/be-the-bank-you-want-to-see-in-the-world-0000626-v22n4</t>
  </si>
  <si>
    <t>http://www.reddit.com/r/Bitcoin/comments/31sm0b/faircoin_may_be_for_real_after_all_it_is_being/</t>
  </si>
  <si>
    <t>April 08, 2015 at 04:31AM</t>
  </si>
  <si>
    <t>Help with Bitcoin Core Wallet</t>
  </si>
  <si>
    <t>Hello, So I am new to the Bitcoin world. I just installed the Bitcoin Core - Wallet for the first time. First of all, is there somewhere you can direct me that shows how to use it?Second, There appears to be 0.20199999 bitcoin in the wallet and a slew of transactions.... How is this possible? I have never used bitcoin before.... Thank You!</t>
  </si>
  <si>
    <t>http://www.reddit.com/r/Bitcoin/comments/31spb7/help_with_bitcoin_core_wallet/</t>
  </si>
  <si>
    <t>April 08, 2015 at 04:26AM</t>
  </si>
  <si>
    <t>bdarmstrong</t>
  </si>
  <si>
    <t>Adam Draper, Fred Wilson and Gavin Andresen to judge upcoming bitcoin hackathon with $70k of bitcoin in prizes</t>
  </si>
  <si>
    <t>http://www.bizjournals.com/newyork/news/2015/04/07/fred-wilson-joins-all-star-bitcoin-hackathon.html?page=all</t>
  </si>
  <si>
    <t>http://www.reddit.com/r/Bitcoin/comments/31son1/adam_draper_fred_wilson_and_gavin_andresen_to/</t>
  </si>
  <si>
    <t>April 08, 2015 at 04:25AM</t>
  </si>
  <si>
    <t>_supert_</t>
  </si>
  <si>
    <t>New algorithm for the discrete logarithm problem on elliptic curves: any impact on bitcoin?</t>
  </si>
  <si>
    <t>https://eprint.iacr.org/2015/310.pdf</t>
  </si>
  <si>
    <t>http://www.reddit.com/r/Bitcoin/comments/31soie/new_algorithm_for_the_discrete_logarithm_problem/</t>
  </si>
  <si>
    <t>April 08, 2015 at 04:24AM</t>
  </si>
  <si>
    <t>reverseskip</t>
  </si>
  <si>
    <t>Bitcoin Foundation said to be out of cash</t>
  </si>
  <si>
    <t>http://www.itworld.com/article/2906875/bitcoin-foundation-said-to-be-out-of-cash.html</t>
  </si>
  <si>
    <t>http://www.reddit.com/r/Bitcoin/comments/31soc0/bitcoin_foundation_said_to_be_out_of_cash/</t>
  </si>
  <si>
    <t>April 08, 2015 at 04:23AM</t>
  </si>
  <si>
    <t>MonhoontheHUD</t>
  </si>
  <si>
    <t>Armory not syncing</t>
  </si>
  <si>
    <t>I can't get my armory to work anymore. It's stuck on Synchronizing with network. I tried Rescan &amp; Rebuild Database and even the Factory Reset Option. I tried deleting the whole Bitcoin blockchain manually and redownloading. But I always end up like this: https://i.imgur.com/2RLO9GO.jpgAny help appreciated!</t>
  </si>
  <si>
    <t>http://www.reddit.com/r/Bitcoin/comments/31so5y/armory_not_syncing/</t>
  </si>
  <si>
    <t>April 08, 2015 at 04:15AM</t>
  </si>
  <si>
    <t>cryptocrooks</t>
  </si>
  <si>
    <t>I made my twitter account retweet articles through coinurl to earn bitcoin! Here's how</t>
  </si>
  <si>
    <t>http://cryptocrooks.com/create-a-twitterfeed-bot-with-coinurl-earn-free-bitcoin/</t>
  </si>
  <si>
    <t>http://www.reddit.com/r/Bitcoin/comments/31sn0r/i_made_my_twitter_account_retweet_articles/</t>
  </si>
  <si>
    <t>April 08, 2015 at 04:13AM</t>
  </si>
  <si>
    <t>butt_romney</t>
  </si>
  <si>
    <t>Why is GBTC still valued at zero and the Bitcoin Investment Trust showing zero volume? I thought it's been open for a few weeks now.</t>
  </si>
  <si>
    <t>http://quotes.wsj.com/GBTC</t>
  </si>
  <si>
    <t>http://www.reddit.com/r/Bitcoin/comments/31smu7/why_is_gbtc_still_valued_at_zero_and_the_bitcoin/</t>
  </si>
  <si>
    <t>April 08, 2015 at 04:50AM</t>
  </si>
  <si>
    <t>Faucetworld</t>
  </si>
  <si>
    <t>Honest opinion about Faucetworld #bitcoin</t>
  </si>
  <si>
    <t>Hey everyone,Start of april i started a bitcoin faucet , just for fun and to share some coins. Now im hooked and trying to make the best of it and haveing fun doing it ! But im here to ask you honest opinion about my website and maybe advice or thinks you would love to see on it aswell.Also im curious about what you think about my faucet Rotator i made php buttons that change color from green to red and back to green again when a website is available or not ready yet.the website url: http://www.faucetworld.org/btcfaucet1.htmlWould like to hear from you all ! Dont be to harsh please im just a beginner trying to learn underway.</t>
  </si>
  <si>
    <t>http://www.reddit.com/r/Bitcoin/comments/31sry4/honest_opinion_about_faucetworld_bitcoin/</t>
  </si>
  <si>
    <t>April 08, 2015 at 04:49AM</t>
  </si>
  <si>
    <t>asdasdasfqegfwegwqd</t>
  </si>
  <si>
    <t>Is the 21 million hard limit really hard?</t>
  </si>
  <si>
    <t>If rewards for mining decrease to a point where mining is no longer profitable will there not be a significant incentive for miners to fork the blockchain and move onto a new protocol that increases the reward for mining? I don't have a deep technical understanding so forgive me if this is not an intelligent question.</t>
  </si>
  <si>
    <t>http://www.reddit.com/r/Bitcoin/comments/31srsj/is_the_21_million_hard_limit_really_hard/</t>
  </si>
  <si>
    <t>April 08, 2015 at 04:40AM</t>
  </si>
  <si>
    <t>seriouslytaken</t>
  </si>
  <si>
    <t>Years to go</t>
  </si>
  <si>
    <t>Just learned two friends I donated $10 in bitcoin a year ago deleted their funds. Both used mycellim on android prior to the 12 word seed upgrade. Both at some point in the past year broke their phones, doing a hard reset of the OS.From now on I'll donate with paper wallets. 12 word seed, although great, is too complex for them to care at the moment.</t>
  </si>
  <si>
    <t>http://www.reddit.com/r/Bitcoin/comments/31sqm3/years_to_go/</t>
  </si>
  <si>
    <t>Did anyone invest bitcoins on eBitInvest.com before?</t>
  </si>
  <si>
    <t>http://www.ebitinvest.com/</t>
  </si>
  <si>
    <t>http://www.reddit.com/r/Bitcoin/comments/31sqka/did_anyone_invest_bitcoins_on_ebitinvestcom_before/</t>
  </si>
  <si>
    <t>April 08, 2015 at 04:38AM</t>
  </si>
  <si>
    <t>DrBTC17</t>
  </si>
  <si>
    <t>[Question] Is there any legit places to trade gift cards for bitcoins?</t>
  </si>
  <si>
    <t>As the title says, any legit places that trade for them? Thanks!</t>
  </si>
  <si>
    <t>http://www.reddit.com/r/Bitcoin/comments/31sqbi/question_is_there_any_legit_places_to_trade_gift/</t>
  </si>
  <si>
    <t>April 08, 2015 at 04:36AM</t>
  </si>
  <si>
    <t>inmymem</t>
  </si>
  <si>
    <t>Trezor to UK</t>
  </si>
  <si>
    <t>For those of you who ordered it from the U.K and used normal shipping, how long did it take for it to get delivered?</t>
  </si>
  <si>
    <t>http://www.reddit.com/r/Bitcoin/comments/31sq11/trezor_to_uk/</t>
  </si>
  <si>
    <t>April 08, 2015 at 05:01AM</t>
  </si>
  <si>
    <t>Asked uBlock's dev to accept bitcoin donations (currently only accepts PayPal). amidoinitrite??</t>
  </si>
  <si>
    <t>Here's the email:Hi, great work on the addon, this stuff is a lifesaver. Anyways, PayPal is a necessary evil and yadda yadda but come on, accept Bitcoin. It greatly aligns with the philosophy of many who use your addon. It would save you transaction fees and having to deal with the devil himself. Many (including myself) would donate to you simply out of some pathetic principle about seeking out Bitcoin donation acceptors and to spite corporate payment processors.No, but really. It's mad easy to put up a QR code. /r/bitcoin will be throwing money your way in their epic efforts to proselytize this libertarian wet dream.</t>
  </si>
  <si>
    <t>http://www.reddit.com/r/Bitcoin/comments/31stjw/asked_ublocks_dev_to_accept_bitcoin_donations/</t>
  </si>
  <si>
    <t>April 08, 2015 at 05:18AM</t>
  </si>
  <si>
    <t>Eodguy149</t>
  </si>
  <si>
    <t>Interest in supporting Bitcoin at my college</t>
  </si>
  <si>
    <t>I'm currently attending college and am a member of the Global Entrepreneurship Club. The last few years they have sold hand poured candles domestically as well as internationally to support club trips and activities. The club uses Ebay and Paypal Global Passport and by the time the candles are shipped the profit is a fraction of what it could be due to fees.I have convinced several members of the club as well as the faculty adviser of the benefits of Bitcoin and have been given quite a few candles as an experiment to see if it is a viable option of payment and if it is successful I hope to use this as a basis to start a Cryptocurrency club on campus.They are eight ounce mason jars and made from hand-poured eco-friendly soy wax. They are commonly seen in stores for $15-20 but our price point is $8 plus shipping. If anyone has any advice or interest in helping to make this a success I would appreciate it greatly. I'm hoping this is a stepping stone to making Bitcoin common knowledge to everyone on campus.Below is a link to what they look like:1) Five different scents and lid styles: http://i.imgur.com/gyiUyZw.jpg2) Containers and tags the candles will be wrapped in before shipping: http://i.imgur.com/yhFrhNQ.jpgTl;DR: College club thinks Paypal and Ebay are best for selling candles, what is the best way to sell candles for Bitcoin to show them the true power of magic internet money?</t>
  </si>
  <si>
    <t>http://www.reddit.com/r/Bitcoin/comments/31svso/interest_in_supporting_bitcoin_at_my_college/</t>
  </si>
  <si>
    <t>April 08, 2015 at 05:14AM</t>
  </si>
  <si>
    <t>Leeroythezombie</t>
  </si>
  <si>
    <t>Are businesses/shops in the UK using bitcoin?</t>
  </si>
  <si>
    <t>I'm fairly new to the whole bitcoin hype but I'm loving it so far, after doing a bit of research, downloading a wallet app and creating a changetip account. After browsing for a while, I noticed there's a few posts about shops around the world which accept bitcoin as a currency. I found this interesting, as although my (bitcoin) wallet is empty I'd love to start using it as a sort-of physical currency in the future, but I've seen a lack of posts about bitcoins being used in the UK. Does anyone know anything about this? If so, where have you seen these places? Thanks!</t>
  </si>
  <si>
    <t>http://www.reddit.com/r/Bitcoin/comments/31sva4/are_businessesshops_in_the_uk_using_bitcoin/</t>
  </si>
  <si>
    <t>April 08, 2015 at 06:08AM</t>
  </si>
  <si>
    <t>Bitcoin Allows Activist To Do Their Work More Easily - Matt Corallo [btc core dev &amp;amp; ninja]</t>
  </si>
  <si>
    <t>http://www.youtube.com/attribution_link?a=b15uKshhU70&amp;u=%2Fwatch%3Fv%3D0ve8hqfeM0E%26feature%3Dshare</t>
  </si>
  <si>
    <t>http://www.reddit.com/r/Bitcoin/comments/31t2io/bitcoin_allows_activist_to_do_their_work_more/</t>
  </si>
  <si>
    <t>April 08, 2015 at 06:05AM</t>
  </si>
  <si>
    <t>MonetaryFew</t>
  </si>
  <si>
    <t>Can I donate to "the first American presidential candidate to accept bitcoin" from Portugal, Europe?</t>
  </si>
  <si>
    <t>I was wondering...Can I actually donate to "the first American presidential candidate to accept bitcoin" from Portugal, Europe?Could I just insert a phoney address and donate?Well...I just tried it and I was able to donate by using a random American address I generated online.http://www.randomlists.com/random-addressesThe transaction went trough.Here's my question...Can someone help me to track this and make sure this actually ends up in the pocket of Rand Paul?I would really like to know...https://blockchain.info/address/1MdDHgGm3azWSKYi5LXFu45Q342M3jhXaJBitcoin - Come as you arePS: If there are some people who know about the legal consequences about donations, I would also be welcome to hear more about that.PPS: Just doing this as a test. No affiliation or support for Rand Paul intended.</t>
  </si>
  <si>
    <t>http://www.reddit.com/r/Bitcoin/comments/31t20t/can_i_donate_to_the_first_american_presidential/</t>
  </si>
  <si>
    <t>April 08, 2015 at 06:04AM</t>
  </si>
  <si>
    <t>WestChi</t>
  </si>
  <si>
    <t>Bitcoin Investment Trust - The BitStocks We've All Been Waiting For?</t>
  </si>
  <si>
    <t>http://btcvestor.com/2015/04/06/bitcoin-investment-trust-the-bitstocks-weve-all-been-waiting-for/</t>
  </si>
  <si>
    <t>http://www.reddit.com/r/Bitcoin/comments/31t1xw/bitcoin_investment_trust_the_bitstocks_weve_all/</t>
  </si>
  <si>
    <t>April 08, 2015 at 06:03AM</t>
  </si>
  <si>
    <t>List of people who paved the way for bitcoin</t>
  </si>
  <si>
    <t>Found this posted by someone on the bitcointalk forum, and I thought i should share it here.Jacob Appelbaum: Tor developer, political advocate.Julian Assange: WikiLeaks founder, deniable cryptography inventor, journalist, co-author of Underground, author of Cypherpunks: Freedom and the Future of the Internet, member of the International Subversives. Assange has stated that he joined the list in late 1993 or early 1994. An archive of his cypherpunks mailing list posts is at CryptomeAdam Back: inventor of Hashcash and of NNTP-based Eternity networks.Jim Bell: author of the Assassination Politics paper.Steven Bellovin: Bell Labs researcher, later Columbia professor. Chief Technologist for the US Federal Trade Commission in 2012.Matt Blaze: Bell Labs researcher, later professor at University of Pennsylvania; found flaws in the Clipper Chip.Eric Blossom: designer of the Starium cryptographically secured mobile phone, founder of the GNU Radio project.Jon Callas: technical lead on OpenPGP specification, co-founder and Chief Technical Officer of PGP Corporation, co-founder with Philip Zimmermann Silent Circle.Bram Cohen: creator of BitTorrent.Lance Cottrell: the original author of the Mixmaster Remailer software, and founder of Anonymizer Inc.Matt Curtin: founder of Interhack Corporation, first faculty advisor of The Ohio State University Open Source Club, and lecturer at The Ohio State University.Hugh Daniel (deceased): former Sun Microsystems employee, manager of the FreeS/WAN project (an early and important freeware IPsec implementation).Dave Del Torto: PGPv3 volunteer, founding PGP Inc employee, longtime Cypherpunks physical meeting organizer, co-author of RFC3156 (PGP/MIME) standard, co-founder of IETF OpenPGP Working Group and the CryptoRights Foundation human rights non-profit, HighFire project principal architect.Roger Dingledine: Tor project leader and developerHal Finney (deceased): cryptographer, main author of PGP 2.0 and the core crypto libraries of later versions of PGP; designer of RPOWRandy French (pseudonym of Sandy Sandfort): producer of the first Cypherpunk genre pornographic film, Cryptic Seduction.Michael Froomkin*: Distinguished Professor of Law University of Miami School of Law.Eva Galperin: Malware researcher and security advocate, Electronic Frontier Foundation activist.John Gilmore*: Sun Microsystems' fifth employee, co-founder of the Cypherpunks as well as the Electronic Frontier Foundation, project leader for FreeS/WAN.Mike Godwin: Electronic Frontier Foundation lawyer, electronic rights advocate.Ian Goldberg*: professor at University of Waterloo, designer of the Off-the-record messaging protocol.Nadia Heninger: assistant professor at University of Pennsylvania, security researcher.Rop Gonggrijp: founder of XS4ALL, co-creator of the Cryptophone.Peter Gutmann: researcher at University of Auckland, New Zealand.Sean Hastings: founding CEO of Havenco and co-author of the book God Wants You Dead.Marc Horowitz: author of the first PGP key server.Suelette Dreyfus: co-author of Rubberhose, a deniable encryption archive.Tim Hudson: co-author of SSLeay, the precursor to OpenSSL.Eric Hughes: founding member of Cypherpunks, author of A Cypherpunk's Manifesto.Peter Junger (deceased): Law professor at Case Western Reserve University.Phil Karn: Bell Labs researcher, later at Qualcomm.Paul Kocher: president of Cryptography Research, Inc., co-author of the SSL 3.0 protocol.Ryan Lackey: co-founder of HavenCo, the world's first data haven.Brian LaMacchia: designer of XKMS, research head at Microsoft Research.Werner Koch: author of GNU Privacy Guard.Isak Johnsson: Creator of the stealth technology used in Stuxnet, virus author, programmer.Ben Laurie: founder of The Bunker, core OpenSSL team member, Google engineer.Moxie Marlinspike: co-founder of Whisper Systems, author of the Convergence SSL authenticity system.Morgan Marquis-Boire: researcher, security engineer, privacy activist.Nick Mathewson: Tor developerTimothy C. May: former Assistant Chief Scientist at Intel, author of A Crypto Anarchist Manifesto and the Cyphernomicon, and a Founding member of the Cypherpunks Mailing List.Jim McCoy: creator of MojoNation.Declan McCullagh: journalist specializing in security and privacy issues. Jude Milhon (deceased; a.k.a. "St. Jude"): a Founding Member of the Cypherpunks mailing list, credited with naming the group; co-creator of Mondo 2000 magazine. Sameer Parekh: former CEO of C2Net and co-founder of the CryptoRights Foundation human rights non-profit. Vipul Ved Prakash: co-founder of Sense/Net, author of Vipul's Razor, founder of Cloudmark. Runa Sandvik: Tor developer, political advocate. Len Sassaman (deceased): maintainer of the Mixmaster Remailer software, researcher at Katholieke Universiteit Leuven, and a biopunk. Steve Schear: innovator of the warrant canary and eCache, founding member of the International Financial Cryptographer's Association and GNURadio, former Director Wireless Products and Smartcards at data security company Cylink, team member Counterpane and Director at MojoNation. Bruce Schneier*: well-known security author, founder of Counterpane. Andrea Shepard: Tor developer John Young: started the Cryptome web site. Peter Wayner: author of the book Translucent Databases. Barry Wels: discoverer of lock bumping, co-creator of the Cryptophone. Deborah Natsios: Cofounder of Cryptome, Creator of Cartome. Zooko Wilcox-O'Hearn: DigiCash and MojoNation developer, co-designer of Tahoe-LAFS. Asher Wolf: Founder of Cryptoparty. Jillian C. York: Director of International Freedom of Expression at the Electronic Frontier Foundation (EFF). Eric Andrew Young: co-author of SSLeay, the precursor to OpenSSL. Invented 256 bit SSL proof of concept. Philip Zimmermann: original creator of PGP v1.0 (1991), co-founder of PGP Inc (1996), co-founder with Jon Callas of Silent Circle.</t>
  </si>
  <si>
    <t>http://www.reddit.com/r/Bitcoin/comments/31t1sf/list_of_people_who_paved_the_way_for_bitcoin/</t>
  </si>
  <si>
    <t>April 08, 2015 at 05:57AM</t>
  </si>
  <si>
    <t>http://www.reddit.com/r/Bitcoin/comments/31t10e/can_cryptocurrencies_and_microtipping_really_kill/</t>
  </si>
  <si>
    <t>April 08, 2015 at 05:54AM</t>
  </si>
  <si>
    <t>TinaHui</t>
  </si>
  <si>
    <t>Wall Street and Silicon Valley Meet Bitcoin</t>
  </si>
  <si>
    <t>Join us. If you're in the San Francisco Bay Area, join us at Hero City at Draper University Thursday, April 16th from 1-3 pm.The Wall Street Journal's Senior Columnist, Michael Casey, and writer/anchor Paul Vigna, who co-authored "The Age of Cryptocurrency" together, will be in Silicon Valley and joining our panel to discuss how Silicon Valley and Wall Street are embracing and engaging #bitcoin.RSVP HERE: http://siliconvalleyandwallstreetmeetbitcoin.splashthat.com/</t>
  </si>
  <si>
    <t>http://www.reddit.com/r/Bitcoin/comments/31t0lv/wall_street_and_silicon_valley_meet_bitcoin/</t>
  </si>
  <si>
    <t>April 08, 2015 at 05:51AM</t>
  </si>
  <si>
    <t>Russians hacked The White House: I'm crossing my fingers for crypto-locker!</t>
  </si>
  <si>
    <t>http://www.newsweek.com/report-russians-hacked-white-house-320522</t>
  </si>
  <si>
    <t>http://www.reddit.com/r/Bitcoin/comments/31t07z/russians_hacked_the_white_house_im_crossing_my/</t>
  </si>
  <si>
    <t>April 08, 2015 at 05:49AM</t>
  </si>
  <si>
    <t>ProfessorViking</t>
  </si>
  <si>
    <t>Bitwage doesn't always work as advertised.</t>
  </si>
  <si>
    <t>Bitwage sounded so cool. Get paid in BTC without even having to involve your employer!Well, I work for a pretty small company that seems to do its own payroll, and my emploier is not very tech savy.It seems when your company does its own payroll and is not large enough to be well known, you kinda have to involve your employer.Customer service gave me an email address I could give to my employer, so he could give them the info they needed. Here is what I recived from my employer back:"Adam, we are not currently set up to offer this sort of transaction. Additionally, I checked with the bank and they will not accept these types of transfers....I dont know, if my bank is skeptical about doing that so am I. I recently read in the news that there are some government officials that are in trouble because they stole about one million in electronic money?"... /sigh</t>
  </si>
  <si>
    <t>http://www.reddit.com/r/Bitcoin/comments/31szxr/bitwage_doesnt_always_work_as_advertised/</t>
  </si>
  <si>
    <t>April 08, 2015 at 06:21AM</t>
  </si>
  <si>
    <t>Cab000se</t>
  </si>
  <si>
    <t>@HaloRig No, YOU rock!!!</t>
  </si>
  <si>
    <t>http://imgur.com/qz9x8BR</t>
  </si>
  <si>
    <t>http://www.reddit.com/r/Bitcoin/comments/31t422/halorig_no_you_rock/</t>
  </si>
  <si>
    <t>April 08, 2015 at 06:19AM</t>
  </si>
  <si>
    <t>TA: "Head &amp;amp; shoulders" pattern forming on btc price - bearish sign</t>
  </si>
  <si>
    <t>I dont trust TA on bitcoin, but it is a definite H&amp;S pattern.H&amp;S typically come before an up to 50% consolidation which would be $150Im skeptical but loading some dry-powder in case.</t>
  </si>
  <si>
    <t>http://www.reddit.com/r/Bitcoin/comments/31t3s6/ta_head_shoulders_pattern_forming_on_btc_price/</t>
  </si>
  <si>
    <t>April 08, 2015 at 06:14AM</t>
  </si>
  <si>
    <t>Huobi-USD</t>
  </si>
  <si>
    <t>"Is bitcoin eatable?" my mum asked. Let's use the funnest description to introduce bitcoin.【Huobi-USD BitYes rewards 0.1 BTC for the best answer】</t>
  </si>
  <si>
    <t>Hello everyone, I am "Hobbit" from BitYes, Huobi's BTC-USD exchange. On 4/7, 4/14, 4/21, 4/28 , BitYes will raise a bitcoin related fun topic and award 0.1BTC for the best answer we pick! Let's speak out the fun or useful ideas.Today's topic is "Is bitcoin eatable?" my mum asked. Please use the funnest description to introduce bitcoin. When I try to explain what is bitcoin to my friends every time, they are all confused about the words "decentralized","blockchain" and "public ledger", could we use some simple and fun words to introduce Bitcoin? like "eatable" lol. Now, Let us know your intelligent idea! We will pick the best answer(could &gt;=1 ) by 13th of April.【Bityes is giving away 0.03 BTC for registering. Invite friends, get 0.03BTC as well】Learn more https://www.bityes.com/topic/btc_awards_register_invite</t>
  </si>
  <si>
    <t>http://www.reddit.com/r/Bitcoin/comments/31t39c/is_bitcoin_eatable_my_mum_asked_lets_use_the/</t>
  </si>
  <si>
    <t>April 08, 2015 at 06:10AM</t>
  </si>
  <si>
    <t>[With Bitcoin] We Can Shape A Better Future For The People - Toni Lane [ceo coin-telegraph]</t>
  </si>
  <si>
    <t>http://www.youtube.com/attribution_link?a=1PH2_MuRBKw&amp;u=%2Fwatch%3Fv%3DcUgxjG55Xss%26feature%3Dshare</t>
  </si>
  <si>
    <t>http://www.reddit.com/r/Bitcoin/comments/31t2ru/with_bitcoin_we_can_shape_a_better_future_for_the/</t>
  </si>
  <si>
    <t>Community Diversification Makes Bitcoin Much More Interesting - Elizabeth Starks [StartBitcoin]</t>
  </si>
  <si>
    <t>http://www.youtube.com/attribution_link?a=L3VZE9sgooE&amp;u=%2Fwatch%3Fv%3DB3K5aVvqt7U%26feature%3Dshare</t>
  </si>
  <si>
    <t>http://www.reddit.com/r/Bitcoin/comments/31t2o4/community_diversification_makes_bitcoin_much_more/</t>
  </si>
  <si>
    <t>April 08, 2015 at 06:09AM</t>
  </si>
  <si>
    <t>Banks Can Cherry-Pick the Best Bits from Bitcoin: Report</t>
  </si>
  <si>
    <t>http://www.americanbanker.com/news/bank-technology/banks-can-cherry-pick-the-best-bits-from-bitcoin-report-1073642-1.html</t>
  </si>
  <si>
    <t>http://www.reddit.com/r/Bitcoin/comments/31t2mr/banks_can_cherrypick_the_best_bits_from_bitcoin/</t>
  </si>
  <si>
    <t>April 08, 2015 at 06:27AM</t>
  </si>
  <si>
    <t>mattw1989</t>
  </si>
  <si>
    <t>Bitcoin anonymously</t>
  </si>
  <si>
    <t>Is there a way to buy Bitcoins anonymously?</t>
  </si>
  <si>
    <t>http://www.reddit.com/r/Bitcoin/comments/31t4uy/bitcoin_anonymously/</t>
  </si>
  <si>
    <t>April 08, 2015 at 06:47AM</t>
  </si>
  <si>
    <t>awbitcoin</t>
  </si>
  <si>
    <t>FREE Bitcoins &amp;amp; more!</t>
  </si>
  <si>
    <t>http://www.awinvestmentcenter.com/AWInvestmentCenter/Bitcoin.html</t>
  </si>
  <si>
    <t>http://www.reddit.com/r/Bitcoin/comments/31t7kj/free_bitcoins_more/</t>
  </si>
  <si>
    <t>April 08, 2015 at 06:44AM</t>
  </si>
  <si>
    <t>Jasun721</t>
  </si>
  <si>
    <t>Coinbase sponsors another awesome hackathon.</t>
  </si>
  <si>
    <t>Get set up here https://community.coinbase.com/t/about-the-bithack-v2-category/1959</t>
  </si>
  <si>
    <t>http://www.reddit.com/r/Bitcoin/comments/31t75p/coinbase_sponsors_another_awesome_hackathon/</t>
  </si>
  <si>
    <t>April 08, 2015 at 07:07AM</t>
  </si>
  <si>
    <t>Pure-Central is giving Bitcoins away 0.005 BTC for logging in</t>
  </si>
  <si>
    <t>For a very limited time, Get 0.005 BTC for just login on Pure-Central.com.Visit your dashboard now to received your FREE Bitcoin.www.Pure-Central.com</t>
  </si>
  <si>
    <t>http://www.reddit.com/r/Bitcoin/comments/31ta5u/purecentral_is_giving_bitcoins_away_0005_btc_for/</t>
  </si>
  <si>
    <t>April 08, 2015 at 07:44AM</t>
  </si>
  <si>
    <t>Evolyx</t>
  </si>
  <si>
    <t>I keep receiving small withdraws of 0.001 btc to my major adresses... hackers?</t>
  </si>
  <si>
    <t>Sometime i receive a small deposit from an unknown adresse to one of my adresses. It seems like some people are doing mass-sends of very minor amounts of BTC to a huge base of adresses. each of the targetted adresses contain a big chunk of bitcoins.I'm starting to get worried. Are my adresses targetted by hackers? am i being spyied?What consequence, soon or late, could result in the reception of a 0.001 btc from an unknown adress?</t>
  </si>
  <si>
    <t>http://www.reddit.com/r/Bitcoin/comments/31tf0f/i_keep_receiving_small_withdraws_of_0001_btc_to/</t>
  </si>
  <si>
    <t>April 08, 2015 at 07:35AM</t>
  </si>
  <si>
    <t>raithe1337</t>
  </si>
  <si>
    <t>Bityes (Huobi) pays out BTC for users who join their English site.</t>
  </si>
  <si>
    <t>http://www.bityeshuobi.com</t>
  </si>
  <si>
    <t>http://www.reddit.com/r/Bitcoin/comments/31tdym/bityes_huobi_pays_out_btc_for_users_who_join/</t>
  </si>
  <si>
    <t>April 08, 2015 at 07:30AM</t>
  </si>
  <si>
    <t>So um, 5 days ago I sent this email to the Rand Paul campaign when they asked me to donate....</t>
  </si>
  <si>
    <t>http://i.imgur.com/nQBEOTZ.png</t>
  </si>
  <si>
    <t>http://www.reddit.com/r/Bitcoin/comments/31tdb2/so_um_5_days_ago_i_sent_this_email_to_the_rand/</t>
  </si>
  <si>
    <t>April 08, 2015 at 07:54AM</t>
  </si>
  <si>
    <t>Rupert-H</t>
  </si>
  <si>
    <t>Banks and Bitcoin: The Capitulation</t>
  </si>
  <si>
    <t>https://criticl.me/post/banks-and-bitcoin-capitulation-2514</t>
  </si>
  <si>
    <t>http://www.reddit.com/r/Bitcoin/comments/31tgcn/banks_and_bitcoin_the_capitulation/</t>
  </si>
  <si>
    <t>April 08, 2015 at 08:31AM</t>
  </si>
  <si>
    <t>BitcoinsInVegas</t>
  </si>
  <si>
    <t>Sammy Hagar : Playing @ Downtown Las Vegas Events Center : 2015-04-11 : Pay with Bitcoin at the gate!</t>
  </si>
  <si>
    <t>Sammy Hagar will be playing at Downtown Las Vegas Events Center (across from the D) on Saturday, April 11, 2015. They will be accepting Bitcoin as payment at this event for walk up tickets (you can’t purchase tickets online using bitcoin for this event).This is a test run to push bitcoin as payment option for future events so if you would like to see the D expand their bitcoin offerings, this is a good event to attend!http://www.redrocker.com/events/2015-04-11/downtown-las-vegas-events-center Reminder: Tickets paid with bitcoin must be paid at the gate, not online.Show starts at 7:30pm!</t>
  </si>
  <si>
    <t>http://www.reddit.com/r/Bitcoin/comments/31tl3i/sammy_hagar_playing_downtown_las_vegas_events/</t>
  </si>
  <si>
    <t>April 08, 2015 at 08:28AM</t>
  </si>
  <si>
    <t>Finally there is a bitcoin post not deleted in r/politics (...so far, and only after many attempts)</t>
  </si>
  <si>
    <t>https://np.reddit.com/r/politics/comments/31sza4/rand_paul_is_first_presidential_candidate_to/</t>
  </si>
  <si>
    <t>http://www.reddit.com/r/Bitcoin/comments/31tkt0/finally_there_is_a_bitcoin_post_not_deleted_in/</t>
  </si>
  <si>
    <t>BitcoinIsLiberty</t>
  </si>
  <si>
    <t>Shapeshift.io adds XMR support! With a wallet like mymonero.com loaded with XMR you can use Shapeshift.io again for BTC payments that are anonymous.</t>
  </si>
  <si>
    <t>I'd like to hear others thoughts on using XMR as a intermediary blockchain for making BTC untraceable.</t>
  </si>
  <si>
    <t>http://www.reddit.com/r/Bitcoin/comments/31tkru/shapeshiftio_adds_xmr_support_with_a_wallet_like/</t>
  </si>
  <si>
    <t>April 08, 2015 at 08:16AM</t>
  </si>
  <si>
    <t>Coinbase Launches New Developer Portal, Six-Week Hackathon</t>
  </si>
  <si>
    <t>http://www.programmableweb.com/news/coinbase-launches-new-developer-portal-six-week-hackathon/2015/04/07?utm_source=feedburner&amp;utm_medium=feed&amp;utm_campaign=Feed:%20ProgrammableWeb%20%28ProgrammableWeb:%20Blog%29</t>
  </si>
  <si>
    <t>http://www.reddit.com/r/Bitcoin/comments/31tj8i/coinbase_launches_new_developer_portal_sixweek/</t>
  </si>
  <si>
    <t>April 08, 2015 at 08:15AM</t>
  </si>
  <si>
    <t>After More Than a Year Under Development, Next Generation Blockchain Platform NEM (XEM) Officially Launches with 100% Original Codebase - Press Release</t>
  </si>
  <si>
    <t>http://www.digitaljournal.com/pr/2515349</t>
  </si>
  <si>
    <t>http://www.reddit.com/r/Bitcoin/comments/31tj4h/after_more_than_a_year_under_development_next/</t>
  </si>
  <si>
    <t>April 08, 2015 at 08:14AM</t>
  </si>
  <si>
    <t>UBS and BNY are latest to dabble in blockchain or bitcoin-related tech</t>
  </si>
  <si>
    <t>http://www.fiercefinanceit.com/story/ubs-and-bny-are-latest-dabble-blockchain-or-bitcoin-related-tech/2015-04-07</t>
  </si>
  <si>
    <t>http://www.reddit.com/r/Bitcoin/comments/31tj0n/ubs_and_bny_are_latest_to_dabble_in_blockchain_or/</t>
  </si>
  <si>
    <t>April 08, 2015 at 08:44AM</t>
  </si>
  <si>
    <t>furling</t>
  </si>
  <si>
    <t>Can someone explain this block to me: #351190?</t>
  </si>
  <si>
    <t>Is there any advantage to a block with no transactions? Is it just that it can propagate super-fast? Is it faster to hash or something?</t>
  </si>
  <si>
    <t>http://www.reddit.com/r/Bitcoin/comments/31tmux/can_someone_explain_this_block_to_me_351190/</t>
  </si>
  <si>
    <t>April 08, 2015 at 08:35AM</t>
  </si>
  <si>
    <t>GeekGrind</t>
  </si>
  <si>
    <t>Beware Fake Local Bitcoin Phishing Emails.</t>
  </si>
  <si>
    <t>I have had a few sent to me this last week alone. Anyone else?It says Invoice from Local Bitcoin and a .jar file is attached. No text in email.Figured I'd spread the word, sorry if this has been posted, if so I must have missed it.Keep it secret, keep it safe.</t>
  </si>
  <si>
    <t>http://www.reddit.com/r/Bitcoin/comments/31tll6/beware_fake_local_bitcoin_phishing_emails/</t>
  </si>
  <si>
    <t>April 08, 2015 at 09:02AM</t>
  </si>
  <si>
    <t>Something weird is going on</t>
  </si>
  <si>
    <t>Coinbase CEO here. We take our fair share of flak on /r/bitcoin so in some ways it was a normal day. But I was also pretty surprised at what I saw happen today and wanted to share it since it is important that we keep the /r/bitcoin community free of voting manipulation.Today we made an announcement on our blog saying that we're giving away $20k of bitcoin to people building bitcoin apps (a hackathon), along with some other stuff (Boost.VC investment to the winner, guest judges, etc). Not an earth shattering announcement by any means, but overall a positive thing for the bitcoin community that will generate some cool ideas.Yet you probably never heard about it.The first post on /r/bitcoin which went live linked to our blog post. http://www.reddit.com/r/Bitcoin/comments/31s4gz/introducing_the_bitcoin_hackathon_v2/Combined up and down votes came to a total of 0, along with a nice "Fuck off Coinbase" message.Some media decided to write about the hackathon, and thinking the above situation was sort of strange, I went ahead and posted a link to one of the articles: http://www.reddit.com/r/Bitcoin/comments/31son1/adam_draper_fred_wilson_and_gavin_andresen_to/Same thing happend: 2 upvotes and and a nice "fuck off Coinbase" message by the same throw away account.This is especially surprising if you consider that last year when we ran the exact same Hackathaon, it got 289 upvotes. http://www.reddit.com/r/Bitcoin/comments/1xu0ot/coinbase_launches_bithack_an_online_bitcoin/Seems pretty obvious it would get upvotes. You don't even have to use the Coinbase API at all - you can literally build any cool app that uses bitcoin in any way and we will give you free money. The outrage!I've been trying to think about how this happened. My only theories are:1. Reddit voting ring detection is busted and is downvoting us incorrectlyThere are a bunch of Coinbase employees in one office behind a single IP, and some of them might have upvoted it (although we discourage this in case it triggers voting ring detection). I can't imagine more than a few Coinbase employees upvoted it, if any, before it got downvoted though, so I'd be a little surprised if this was the case.2. There are bots or trolls actively down voting Coinbase stuffThis seems plausible given the throw away account chiming in on both posts. But they would need (I assume) more than a troll or two to actively down it into oblivion.3. There is some other explanation I haven't consideredI have noticed that a lot of our posts that make it to /r/bitcoin have very binary outcomes - either they sail to the front page and get upvoted to the moon, or some trolls snag the first few votes, and it never sees the light of day.Anyway, if there is some other theory I would love to hear it - it would really suck if people were figuring out ways to manipulate reddit's voting for any purpose. Even if you think Coinbase sucks, hopefully we can all get behind that (and giving free bitcoin away to developers probably isn't too bad either).So...what the gosh darn heck is going on?</t>
  </si>
  <si>
    <t>http://www.reddit.com/r/Bitcoin/comments/31tp2n/something_weird_is_going_on/</t>
  </si>
  <si>
    <t>April 08, 2015 at 09:44AM</t>
  </si>
  <si>
    <t>mywifepumpeddigdug</t>
  </si>
  <si>
    <t>PSA: Trolls intentionally use throwaway accounts because that destabilizes trust and the community.</t>
  </si>
  <si>
    <t>Even though making fake accounts is a trivial process trolls all over reddit use throw away accounts intentionally because doing it enough makes a subreddit community grow more hostile and angry at new users. And that seems like a tactic widely used and deeply effective on this subreddit. Once new users are a troll boogie man subreddits tend to die. And trolls know that and can control the mood towards new users by being new users every day.Posted on a throw away account. Just to mess with your brain.</t>
  </si>
  <si>
    <t>http://www.reddit.com/r/Bitcoin/comments/31tuec/psa_trolls_intentionally_use_throwaway_accounts/</t>
  </si>
  <si>
    <t>April 08, 2015 at 09:17AM</t>
  </si>
  <si>
    <t>daNakedTooth</t>
  </si>
  <si>
    <t>Coinomat.com introduces the integration of BitcoinDark BTCD into it's services</t>
  </si>
  <si>
    <t>https://coinomat.com/news/en/18/</t>
  </si>
  <si>
    <t>http://www.reddit.com/r/Bitcoin/comments/31tr23/coinomatcom_introduces_the_integration_of/</t>
  </si>
  <si>
    <t>April 08, 2015 at 09:12AM</t>
  </si>
  <si>
    <t>My Raspberry Pi 2 full node on wifi and battery power. I felt like it had to be done. Can't think of a legit reason to need a wireless node though.</t>
  </si>
  <si>
    <t>http://imgur.com/2gp2Txr</t>
  </si>
  <si>
    <t>http://www.reddit.com/r/Bitcoin/comments/31tqei/my_raspberry_pi_2_full_node_on_wifi_and_battery/</t>
  </si>
  <si>
    <t>April 08, 2015 at 09:10AM</t>
  </si>
  <si>
    <t>TonySwish</t>
  </si>
  <si>
    <t>Glenn Jacobs, Kane from WWE talks Bitcoin on our latest episode of Decentralize Podcast!</t>
  </si>
  <si>
    <t>https://decentralize.fm/shows/episode-24-glenn-jacobs</t>
  </si>
  <si>
    <t>http://www.reddit.com/r/Bitcoin/comments/31tq30/glenn_jacobs_kane_from_wwe_talks_bitcoin_on_our/</t>
  </si>
  <si>
    <t>April 08, 2015 at 10:01AM</t>
  </si>
  <si>
    <t>fotosonic</t>
  </si>
  <si>
    <t>I quit drinking... and will spend it on BTC instead.</t>
  </si>
  <si>
    <t>This way the money's at least got a chance instead of going straight down the tubes.</t>
  </si>
  <si>
    <t>http://www.reddit.com/r/Bitcoin/comments/31twkt/i_quit_drinking_and_will_spend_it_on_btc_instead/</t>
  </si>
  <si>
    <t>April 08, 2015 at 10:23AM</t>
  </si>
  <si>
    <t>matsumoto_iyo</t>
  </si>
  <si>
    <t>chainFlyer - The all new blockchain visualization tool</t>
  </si>
  <si>
    <t>http://chainflyer.bitflyer.jp</t>
  </si>
  <si>
    <t>http://www.reddit.com/r/Bitcoin/comments/31tz27/chainflyer_the_all_new_blockchain_visualization/</t>
  </si>
  <si>
    <t>April 08, 2015 at 10:51AM</t>
  </si>
  <si>
    <t>jratcliff63367</t>
  </si>
  <si>
    <t>Why I am perfectly happy with bitcoin, and its price, just the way it is.</t>
  </si>
  <si>
    <t>I've been involved in bitcoin since about February 2013. I bought some low, sold some high, and vice versa.I preach the (accurate) party line that you should never invest more than you are willing to lose, yada, yada, yada...But, the thing is this. If the price of bitcoin never increases more than it is today but still functions as a payment network I am wholly and completely satisfied.One of my major motivations for using bitcoin is just how much I hate the insecurity of credit cards. Over the past five years I have had my credit card skimmed twice and once had an online vendor rack up false charges. All three times were a hassle and felt like a violation.There is no excuse today for credit cards to be so insecure! You don't need a decentralized peer-to-peer trustless network to incorporate security. You just need decent encryption.You don't make your private key public, which is what credit cards do!!!If bitcoin never goes up or, significantly down, in price for the next ten years I will be perfectly happy, simply because I can continue to use it as a secure payment network without having to hand over my personal credentials.I realize that most who are 'into' bitcoin are speculators who want to get rich. I too would be thrilled if the price rose over the long term.However, I am equally thrilled that I can conduct online commerce seamlessly, instantaneously, and without compromising my security. This is a really big deal to me.</t>
  </si>
  <si>
    <t>http://www.reddit.com/r/Bitcoin/comments/31u28x/why_i_am_perfectly_happy_with_bitcoin_and_its/</t>
  </si>
  <si>
    <t>April 08, 2015 at 10:46AM</t>
  </si>
  <si>
    <t>OhMyMemories</t>
  </si>
  <si>
    <t>Need Help with Network Security Project</t>
  </si>
  <si>
    <t>Paying around 200 - 250$ USD for helpTried posting in Jobs4bitcoins but my post arnt showing in the new feed and I'm not seeing any new posts.Have project due on April 26th, working full time and deprived of time.Need someone experience with network security (vpns, firewalls, remote access, ect,)Written assignment and should be able to knock it out in several hours if knowledgeablePlease contact me if your interested or more info</t>
  </si>
  <si>
    <t>http://www.reddit.com/r/Bitcoin/comments/31u1q4/need_help_with_network_security_project/</t>
  </si>
  <si>
    <t>April 08, 2015 at 10:44AM</t>
  </si>
  <si>
    <t>​Bitcoin too small to be a threat to Australian market: RBA | ZDNet</t>
  </si>
  <si>
    <t>http://www.zdnet.com/article/bitcoin-too-small-to-be-a-threat-to-australian-market-rba/</t>
  </si>
  <si>
    <t>http://www.reddit.com/r/Bitcoin/comments/31u1k4/bitcoin_too_small_to_be_a_threat_to_australian/</t>
  </si>
  <si>
    <t>April 08, 2015 at 10:39AM</t>
  </si>
  <si>
    <t>You should read this, especially if you don't believe that paid trolls are a thing. Sounds familiar?</t>
  </si>
  <si>
    <t>https://np.reddit.com/r/Documentaries/comments/30f5s8/spin_1995_a_documentary_on_media_manipulation/cpscrqy</t>
  </si>
  <si>
    <t>http://www.reddit.com/r/Bitcoin/comments/31u0y5/you_should_read_this_especially_if_you_dont/</t>
  </si>
  <si>
    <t>April 08, 2015 at 11:00AM</t>
  </si>
  <si>
    <t>srw</t>
  </si>
  <si>
    <t>Economy Class Lecture Notes on Bitcoins</t>
  </si>
  <si>
    <t>https://puntodevistaeconomico.files.wordpress.com/2015/04/lecture-notes-bitcoins.pdf</t>
  </si>
  <si>
    <t>http://www.reddit.com/r/Bitcoin/comments/31u37j/economy_class_lecture_notes_on_bitcoins/</t>
  </si>
  <si>
    <t>April 08, 2015 at 10:57AM</t>
  </si>
  <si>
    <t>xunk_o</t>
  </si>
  <si>
    <t>What are some good examples of/literature about "the technology" behind Bitcoin (blockchain, distributed consensus, etc.)/the things not necessarily related to BTC as a store of value</t>
  </si>
  <si>
    <t>Sorry for the long title.Anyway, I'm an entrepreneur/mathematician that has been following Bitcoin and this subreddit since 2011. I tried to get into cryptocurrencies a few years ago, but I found it not to be my cup of tea (I think there is a ton of promise--I just don't find it particularly interesting in its current state).However, the more I think about it, the more I realize that, given my current understanding of things, there are quite a few incredible business opportunities and new technologies that could emerge from some of the technology behind Bitcoin.Thus, I would like to find some papers to read or see some real life examples of people utilizing the Blockchain for things other than acting as a currency. You can probably tell from my post that I don't know much about the specifics behind the technology, but I would absolutely love to learn. Any links/suggestions would help.Thanks!</t>
  </si>
  <si>
    <t>http://www.reddit.com/r/Bitcoin/comments/31u2w7/what_are_some_good_examples_ofliterature_about/</t>
  </si>
  <si>
    <t>Bitcoin involves people's hard earned money. But the average person is terrified of decentralization. How can we fix this?</t>
  </si>
  <si>
    <t>The average person cares nothing about decentralization. In fact, I think decentralization is the very reason most people are avoiding it.This is their money. Hard earned and very fragile. They are extremely cautious where they put it. Decentralization makes the situation far too risky, in their minds. They don't want to put their money into a decentralized system, run by millions of anonymous computer users. Who controls it? Where does it go? How the hell do I even get it back out if I need it? And what about the price? I could lose half of it overnight!The whole concept is just plain insanity to them right now. They want it in a safe place like a bank that is FDIC insured. They're not trying to take risky bets with their paycheck on some highly volatile currency "stock market".They want to go to bed with $250.17 in the account, and wake up with $250.17 still there.We all need to remember this. This is people's money were talking about. Nobody wants even one ounce of risk.Many people view bitcoins decentralized network as the very definition of "putting your money at risk". They think: "A bunch of people with computers all over the world, housing my money? Are you kidding me? Hell no. I don't know those people. I'm not going to put my money into some weird anonymous system like that. It's safer under my mattress".Believe me when I tell you, that's what they're thinking right now.Now add in the price volatility. Your five dollars can become four dollars tomorrow. That means absolutely nobody's going to hop on board right now. Nobody in their right mind at least. Except us :-)Bottom line:1) Bitcoin needs infrastructure guaranteeing security that even Grandma can easily understand and rely on. A layer of user friendly security on TOP of the encryption offered by the protocol, or nobody will use it.2) Bitcoin needs time AFTER these services have been built, to gain a reputation of total security. Articles written. Public discourse agreeing. Etc. Or nobody will believe it's secure.3) Bitcoin's price needs to stop taking $40 dips in one day, or nobody is going to deposit their fiat into the system in the first place.4) Bitcoin needs to provide an incentive to consumers outside of "anonymity" and "decentralization" and "F the banks". Regular people will probably prefer phrases like "No more bank fees" and "Be your own bank without permission" and "Take control of your own money".5) Bitcoin or services on top of it need to offer users incentive, or none of the above will matter.We need to reach a point where security is guaranteed. Incentive is obvious. Decentralization is an element hidden on the "back end". And the worry about theft or loss has become zero.Is that even possible?</t>
  </si>
  <si>
    <t>http://www.reddit.com/r/Bitcoin/comments/31u2vh/bitcoin_involves_peoples_hard_earned_money_but/</t>
  </si>
  <si>
    <t>April 08, 2015 at 11:24AM</t>
  </si>
  <si>
    <t>darkknightrunner</t>
  </si>
  <si>
    <t>Debate: Where would Bitcoin be today if Satoshi Nakamoto revealed himself from the start?</t>
  </si>
  <si>
    <t>My gut says it would be a fraction of what it is today or even possibly dead. I think one of the reasons altcoins are not as successful as bitcoin is that most of them have a known creator. This makes it very easy to question the motives and early adapters might have been more speculative than they already were. It is possible that keeping his identity a secret is the most genius part of his invention. What do you guys think?</t>
  </si>
  <si>
    <t>http://www.reddit.com/r/Bitcoin/comments/31u5ye/debate_where_would_bitcoin_be_today_if_satoshi/</t>
  </si>
  <si>
    <t>April 08, 2015 at 11:23AM</t>
  </si>
  <si>
    <t>jron</t>
  </si>
  <si>
    <t>Jeremy Allaire mocks the idea that "the blockchain is the real technology."</t>
  </si>
  <si>
    <t>https://youtu.be/a-ZTSao8HPk?t=661</t>
  </si>
  <si>
    <t>http://www.reddit.com/r/Bitcoin/comments/31u5w4/jeremy_allaire_mocks_the_idea_that_the_blockchain/</t>
  </si>
  <si>
    <t>April 08, 2015 at 11:12AM</t>
  </si>
  <si>
    <t>RustyReddit</t>
  </si>
  <si>
    <t>Lightning Networks: How They Work (I-IV)</t>
  </si>
  <si>
    <t>https://plus.google.com/103188246877163594460/posts/gKxa8jfAg5N</t>
  </si>
  <si>
    <t>http://www.reddit.com/r/Bitcoin/comments/31u4ol/lightning_networks_how_they_work_iiv/</t>
  </si>
  <si>
    <t>April 08, 2015 at 11:41AM</t>
  </si>
  <si>
    <t>Dollar giveaway #3</t>
  </si>
  <si>
    <t>Guess the name of a famous person I'm thinking of now. First accurate guess gets the token sum of an American dollar in Bitcoin. Unlimited guesses and unlimited questions can be asked. I'll drop hints along the way.</t>
  </si>
  <si>
    <t>http://www.reddit.com/r/Bitcoin/comments/31u7p5/dollar_giveaway_3/</t>
  </si>
  <si>
    <t>April 08, 2015 at 11:27AM</t>
  </si>
  <si>
    <t>miserable_failure</t>
  </si>
  <si>
    <t>Stop being a douche to WhollyHemp</t>
  </si>
  <si>
    <t>Seriously, what the fuck is wrong with you? The guy has worked very hard to moderate these forms, I received messages from him all the time when my posts take too much away from bitcoin discussions.No matter what you think, /r/Buttcoin is just a bunch of idiots who have experience with /r/Bitcoin and spend a few minutes of their day laughing at things we think are funny. None of us are going out of our way outside of /r/Buttcoin to kill Bitcoin, most of us have/had a personal investment and absolutely all of us have an interest in Bitcoin.WhollyHemp has done nothing wrong and he still is in full support of Bitcoin and has done his best to promote /r/Bitcoin. The day he stops doing that is the day he can be removed by other moderators, not by you.The sooner you move on from this, the sooner you can focus on something that actually matters, like turning magic internet money into overstock stock.</t>
  </si>
  <si>
    <t>http://www.reddit.com/r/Bitcoin/comments/31u6c2/stop_being_a_douche_to_whollyhemp/</t>
  </si>
  <si>
    <t>April 08, 2015 at 12:20PM</t>
  </si>
  <si>
    <t>Dollar giveaway #4</t>
  </si>
  <si>
    <t>Guess a beverage. Since giveaway #3 was too easy. Expect something tougher now. I'll drop hints and reply to questions. No limit on tries but keep it fun and don't over spam thanks.</t>
  </si>
  <si>
    <t>http://www.reddit.com/r/Bitcoin/comments/31uboc/dollar_giveaway_4/</t>
  </si>
  <si>
    <t>April 08, 2015 at 12:17PM</t>
  </si>
  <si>
    <t>ecatstuff</t>
  </si>
  <si>
    <t>New bit trader program earns 400% returns in 5 days. Link in comments</t>
  </si>
  <si>
    <t>http://imgur.com/IAZdw8Z</t>
  </si>
  <si>
    <t>http://www.reddit.com/r/Bitcoin/comments/31ubf8/new_bit_trader_program_earns_400_returns_in_5/</t>
  </si>
  <si>
    <t>April 08, 2015 at 12:44PM</t>
  </si>
  <si>
    <t>I'm thinking about starting up a node. Is it worth it?</t>
  </si>
  <si>
    <t>How much does it really help the network? Will I make a difference?I am thinking about purchasing a Bitseed Personal Server, but $150 is a lot of money for me (not to mention the electricity/bandwidth that will be required to run it). I want to be sure that it is worth it.</t>
  </si>
  <si>
    <t>http://www.reddit.com/r/Bitcoin/comments/31udvz/im_thinking_about_starting_up_a_node_is_it_worth/</t>
  </si>
  <si>
    <t>April 08, 2015 at 12:41PM</t>
  </si>
  <si>
    <t>PhiMinD</t>
  </si>
  <si>
    <t>Ripple Labs tells the California Finance Committee how easy it is to track user accounts. In context of why Ripple is better than Bitcoin. (14m)</t>
  </si>
  <si>
    <t>https://clyp.it/zdpzphmd</t>
  </si>
  <si>
    <t>http://www.reddit.com/r/Bitcoin/comments/31udmm/ripple_labs_tells_the_california_finance/</t>
  </si>
  <si>
    <t>April 08, 2015 at 12:32PM</t>
  </si>
  <si>
    <t>The Definition of the BTCUSD Converter in The Corporate World</t>
  </si>
  <si>
    <t>http://www.livebitcoinnews.com/blog/bitcoin/the-definition-of-the-btcusd-converter-in-the-corporate-world-683</t>
  </si>
  <si>
    <t>http://www.reddit.com/r/Bitcoin/comments/31ucuw/the_definition_of_the_btcusd_converter_in_the/</t>
  </si>
  <si>
    <t>April 08, 2015 at 12:59PM</t>
  </si>
  <si>
    <t>snatchington</t>
  </si>
  <si>
    <t>What do you guys think about these alt-coin gambling dens? [Ever heard of ShamrockCoins?]</t>
  </si>
  <si>
    <t>I don't know about the rest of the world but in my hometown these new gambling dens are cropping up and they're pretty terribad/awful not to mention they give BitCoin a bad name. I'd like to see it stopped. What can I or us as a community do to put the pressure on these guys and get them shut down for good?The basic business model for this business is that people go to a brick and mortar establishment. Where there's a lab essentially of computers. The customer must first exchange fiat for this alt-coin to gamble. From what I understand, the coins are mined by running the gambling application on the computers in the business and eventually some of the customers mine a block and they 'win'.Typically, these businesses bring in lots of crime and drugs to the area. There was some previous gambling dens that operated on a sweepstakes system but were shut down.Here is the site: http://www.shamrock.social/ The domain was created on 2-20-15 and I couldn't find anything on google about this company beyond what their own site delivered.Also guys, please tell me if I'm out of my mind in not wanting this type of shit... They could easily use BTC, LTC, etc. It just screams shady as fuck to me.TL;DR - shitty alt-coin gambling dens, bad. me no like. shady shit. http://shamrock.social = more info; what do you guys/girls think about this?</t>
  </si>
  <si>
    <t>http://www.reddit.com/r/Bitcoin/comments/31uf5o/what_do_you_guys_think_about_these_altcoin/</t>
  </si>
  <si>
    <t>April 08, 2015 at 01:17PM</t>
  </si>
  <si>
    <t>Unemployed-Economist</t>
  </si>
  <si>
    <t>Raoul Pal - Bitcoin is worth a 1,000,000</t>
  </si>
  <si>
    <t>http://midlandsbtc.com/raoul-pal-of-global-macro-investor-predicts-1000000-bitcoin/</t>
  </si>
  <si>
    <t>http://www.reddit.com/r/Bitcoin/comments/31ugl1/raoul_pal_bitcoin_is_worth_a_1000000/</t>
  </si>
  <si>
    <t>April 08, 2015 at 01:11PM</t>
  </si>
  <si>
    <t>TomasForgac</t>
  </si>
  <si>
    <t>Brave The World now offers limited edition of these beautiful t-shirts in charcoal color and higher quality material</t>
  </si>
  <si>
    <t>http://bravetheworld.com/product/ghost-t-shirt/</t>
  </si>
  <si>
    <t>http://www.reddit.com/r/Bitcoin/comments/31ug46/brave_the_world_now_offers_limited_edition_of/</t>
  </si>
  <si>
    <t>April 08, 2015 at 01:04PM</t>
  </si>
  <si>
    <t>syriven</t>
  </si>
  <si>
    <t>Does anyone here have regular success in finding contracting work online for Bitcoin? On the other hand, has anyone found a good way to find good workers to pay in Bitcoin? What tools or communities have you had the best success with?</t>
  </si>
  <si>
    <t>When I first got into Bitcoin, I was able to find some contracting programming work through /r/jobs4bitcoins. But it's been a while, and I wonder if there are better communities or tools to do this.How reliably can you find work/workers? Do you feel like Bitcoin lives up to its promise in enabling new kinds of financial arrangements in this way?</t>
  </si>
  <si>
    <t>http://www.reddit.com/r/Bitcoin/comments/31ufjd/does_anyone_here_have_regular_success_in_finding/</t>
  </si>
  <si>
    <t>April 08, 2015 at 01:45PM</t>
  </si>
  <si>
    <t>The Isle of Man and Bitcoin</t>
  </si>
  <si>
    <t>http://www.bitcoinaliens.com/the-isle-of-man-and-bitcoin/</t>
  </si>
  <si>
    <t>http://www.reddit.com/r/Bitcoin/comments/31uiq1/the_isle_of_man_and_bitcoin/</t>
  </si>
  <si>
    <t>April 08, 2015 at 01:37PM</t>
  </si>
  <si>
    <t>Dollar giveaway #5</t>
  </si>
  <si>
    <t>I'll be offline for a while but let's keep up the fun.I have created a brainwallet with just a dollar in it up for grabs. This should be easy but I hope whoever grabs it off will leave a message here, after which I will match another dollar for a charity of your choice that accepts bitcoin.Publick key here: 1M82Y2LRgDrQzFSMiz8DJD3jcDfwwsLYURThe hint: Address of an organization, no spaces.</t>
  </si>
  <si>
    <t>http://www.reddit.com/r/Bitcoin/comments/31ui5z/dollar_giveaway_5/</t>
  </si>
  <si>
    <t>April 08, 2015 at 02:03PM</t>
  </si>
  <si>
    <t>Raystonn</t>
  </si>
  <si>
    <t>New feature idea: Time-delay lock on Bitcoin address</t>
  </si>
  <si>
    <t>This is an idea for a new Bitcoin security feature.This is the Bitcoin equivalent of a time-delay lock.To send from an address, you must publish an unlock transaction, then wait the configured number of confirmations before it is unlocked.During this wait period, other commands are available to be published should the address owner want to interrupt the unlock process. This includes a cancel command that simply reverses the unlock immediately, and an evacuate command that moves all funds to a predefined alternate address. The latter should be used when you detect an unauthorized unlock in progress.An unlocked address can send funds, change the evacuation address, and/or lock the address with a specified block confirmation wait duration for the next unlock.This will improve security by allowing you recourse when your private key is compromised. It gives you the ability to move your funds to a backup address before they can be stolen. Supporting wallets will monitor the blockchain for changes to your addresses' lock states and offer alerts or automated actions to intervene.Opinions?</t>
  </si>
  <si>
    <t>http://www.reddit.com/r/Bitcoin/comments/31uk38/new_feature_idea_timedelay_lock_on_bitcoin_address/</t>
  </si>
  <si>
    <t>April 08, 2015 at 02:13PM</t>
  </si>
  <si>
    <t>pb1x</t>
  </si>
  <si>
    <t>Expedia Bitcoin Hotel Booking</t>
  </si>
  <si>
    <t>Been trying this out for a while, works great, you must always use the .com address. It's only officially supported in the US but they don't ask you for any personal info beyond an email address. You can book a hotel anywhere in the world with BitcoinThere is an issue if you want to change your booking, they don't have a system for changing bookings and getting a partial refund. Instead cancel and get a full refund for the booking, then rebook.</t>
  </si>
  <si>
    <t>http://www.reddit.com/r/Bitcoin/comments/31ukrj/expedia_bitcoin_hotel_booking/</t>
  </si>
  <si>
    <t>April 08, 2015 at 03:03PM</t>
  </si>
  <si>
    <t>Yacuna_Benjamin</t>
  </si>
  <si>
    <t>We interviewed Josh Scigala from Bitcoin/Gold exchange Vaultoro.</t>
  </si>
  <si>
    <t>https://yacuna.com/blog/vaultoro-the-next-big-thing-to-digital-gold/?utm_source=reddit&amp;utm_medium=%2Fr%2Fbitcoin&amp;utm_campaign=08%2F04%2F15%20%2Fr%2Fbitcoin%20vaultoro</t>
  </si>
  <si>
    <t>http://www.reddit.com/r/Bitcoin/comments/31uo7o/we_interviewed_josh_scigala_from_bitcoingold/</t>
  </si>
  <si>
    <t>April 08, 2015 at 02:58PM</t>
  </si>
  <si>
    <t>BlockVerify</t>
  </si>
  <si>
    <t>Block Verify- Blockchain based anti-counterfeit solution</t>
  </si>
  <si>
    <t>http://blockverify.io/</t>
  </si>
  <si>
    <t>http://www.reddit.com/r/Bitcoin/comments/31unus/block_verify_blockchain_based_anticounterfeit/</t>
  </si>
  <si>
    <t>April 08, 2015 at 02:38PM</t>
  </si>
  <si>
    <t>3m video "are Intel processors compromised?" #welcometorealpolitics #bitcoin</t>
  </si>
  <si>
    <t>http://www.youtube.com/attribution_link?a=mTgT_wy5i7g&amp;u=%2Fwatch%3Fv%3DH-_KVkQfm-o%26feature%3Dshare</t>
  </si>
  <si>
    <t>http://www.reddit.com/r/Bitcoin/comments/31umjo/3m_video_are_intel_processors_compromised/</t>
  </si>
  <si>
    <t>April 08, 2015 at 03:13PM</t>
  </si>
  <si>
    <t>Dollar giveaway #6</t>
  </si>
  <si>
    <t>Giveaway #5 might take some time, here is another.Guess a celebrity. First correct guess gets to get USD1 in bitcoin, choose to have it donated to charity or to roll it over to the next giveaway.Unlimited tries, try not to spam too many at a go, hints will be provided along the way.Follow @mayo_toast for more updates on giveaways.</t>
  </si>
  <si>
    <t>http://www.reddit.com/r/Bitcoin/comments/31uoum/dollar_giveaway_6/</t>
  </si>
  <si>
    <t>April 08, 2015 at 04:06PM</t>
  </si>
  <si>
    <t>bitcoinpak</t>
  </si>
  <si>
    <t>Pakistan Bitcoin user wants advice</t>
  </si>
  <si>
    <t>Hello all my new Bitcoins friends.I live in Karachi, Pakistan and new user to Bitcoin and have the following 2 questions please1) I have a friend who owes me converted $50,000 USD in PKR which he currently holds overseas.He proposes to first buy Bitcoins equivalent in PKR and then deposit them into my Bitcoin wallteIt is my responsibility for converting these Bitcoins in my Meezan Bank personal bank account (denominated in PKR currency only).Could anyone recommend an exchange that will be willing to work with Pakistan national? Not many overseas companies like to deal with Pakistanis for obvious reasons so I would be grateful for any recommendationsAlso, anyone who has actually done this, please confirm if the exchange would be willing to convert to Pakistan Rupees first before sending into my personal Pakistan account? Or must I first open foreign dollar account?2) Secondly, when my friend sends me Bitcoins, from my research I understand that the Trezor system is the safest way to hold BitcoinsIs this still correct information as per my understanding?Thanking you all kindly for reading and helping and fellow Bitcoin newbie.</t>
  </si>
  <si>
    <t>http://www.reddit.com/r/Bitcoin/comments/31us2c/pakistan_bitcoin_user_wants_advice/</t>
  </si>
  <si>
    <t>April 08, 2015 at 04:04PM</t>
  </si>
  <si>
    <t>pesa_Africa</t>
  </si>
  <si>
    <t>Why Bitcoin is not for the unbanked in Africa,yet</t>
  </si>
  <si>
    <t>http://techmoran.com/bitcoin-not-unbanked-africa-yet/?utm_content=bufferec3da&amp;utm_medium=social&amp;utm_source=twitter.com&amp;utm_campaign=buffer#sthash.PzGjzq4D.dpbs</t>
  </si>
  <si>
    <t>http://www.reddit.com/r/Bitcoin/comments/31urzo/why_bitcoin_is_not_for_the_unbanked_in_africayet/</t>
  </si>
  <si>
    <t>April 08, 2015 at 04:02PM</t>
  </si>
  <si>
    <t>DePraelen</t>
  </si>
  <si>
    <t>Only 35.6% of Americans have heard of Bitcoin. 6.2% have used it. In a country where nearly half the population thinks the earth is only 6,000 years old, those aren't bad numbers.</t>
  </si>
  <si>
    <t>http://coincenter.org/survey/</t>
  </si>
  <si>
    <t>http://www.reddit.com/r/Bitcoin/comments/31ursz/only_356_of_americans_have_heard_of_bitcoin_62/</t>
  </si>
  <si>
    <t>April 08, 2015 at 04:42PM</t>
  </si>
  <si>
    <t>ellabib</t>
  </si>
  <si>
    <t>My Neteller experience</t>
  </si>
  <si>
    <t>I am from Germany so sorry for my English...I saw the Neteller News few days ago and made an Account wich was very simple and you got a nice Limit without Verifiation to use the Virtual Net+ Card so i decided to Test it on Amazon.I Sent about 80 Euros to my Account (wich took about 20 Minutes to show up in my Account) and bought 2 Items from Amazon (1 from Amazon 1 from Third Party)5 Minutes Later +2032 Called me (Neteller Call Center) who told me that my Account has been blocked because of "too many transactions" so i watched my History on Neteller and what i found were only 2 Transactions for the Amazon Order (1 Amazon Product and 1 Product from a Third Party) and she insist i wont get unblocked unless i am sending them so called "Verification Documents" ( Copy of your ID) ... she doesent Care that in Germany it is forbidden to send those kind of Documents to a Third Party ...I wachted the Website but i cant find any rule that a Unverified Neteller Customers can only make 1 Transaction trough Virtual Net+ CardAt the End: i lost 20 Euros to Neteller ( the first Transaction got accepted but not the second as my account has been frozen before).My Neteller Hype is gone ... like the Paypal hype ~6 years ago</t>
  </si>
  <si>
    <t>http://www.reddit.com/r/Bitcoin/comments/31uuas/my_neteller_experience/</t>
  </si>
  <si>
    <t>April 08, 2015 at 04:31PM</t>
  </si>
  <si>
    <t>Could we make a "silk road for medicine", where users can buy not only medicine, but medical advice? Tipping for feedback.</t>
  </si>
  <si>
    <t>Dark markets already sell drugs--it's not so much of a stretch to build one focused specifically around medicine.That's not to say you couldn't sell weed or any other "recreational" drug--rather, the community would simply describe products and reputation in terms of health/recovery/treatment/etc. People interested in recreational drugs already have tons of sites to go to, so I don't think they'd ever really "take over" a medically-focused one.Doctors' advice could be made public, if the doctor chooses. This way, a user looking to pay for an informed medical opinion can find the right doctor just by searching for the kind of insight and intelligence he's looking for.Doctors seeking to build this transparent reputation could offer a discount to patients, in return for permission to publish the correspondence. In fact, a doctor could offer advice for free, simply to build up reputation. This would offer users a "free trial" with what you might call an "unranked" doctor. Good doctors would build up good reputation, and use this as leverage to solicit paid work.Doctors can't be sued, and users have access to doctors' reputations. This would be a good way to find out exactly how a free medical market works.Tipping for feedback! In particular:If you guys had the chance to crowdfund a reputable, capable team to build this, would you? What do you see as the biggest obstacles to this idea? If this was built tomorrow, would you try paying for (or selling) advice and/or medication?</t>
  </si>
  <si>
    <t>http://www.reddit.com/r/Bitcoin/comments/31utl3/could_we_make_a_silk_road_for_medicine_where/</t>
  </si>
  <si>
    <t>April 08, 2015 at 04:57PM</t>
  </si>
  <si>
    <t>The risks of centralized Bitcoin exchanges</t>
  </si>
  <si>
    <t>https://translate.google.es/translate?sl=es&amp;tl=en&amp;js=y&amp;prev=_t&amp;hl=es&amp;ie=UTF-8&amp;u=http%3A%2F%2Fsobrebitcoin.com%2Flos-peligros-de-los-exchanges-bitcoin%2F&amp;edit-text=</t>
  </si>
  <si>
    <t>http://www.reddit.com/r/Bitcoin/comments/31uv8c/the_risks_of_centralized_bitcoin_exchanges/</t>
  </si>
  <si>
    <t>April 08, 2015 at 05:14PM</t>
  </si>
  <si>
    <t>Wall Street Investment Firms Can’t Resist Bitcoin</t>
  </si>
  <si>
    <t>https://www.cryptocoinsnews.com/wall-street-investment-firms-cant-resist-bitcoin/</t>
  </si>
  <si>
    <t>http://www.reddit.com/r/Bitcoin/comments/31uweg/wall_street_investment_firms_cant_resist_bitcoin/</t>
  </si>
  <si>
    <t>April 08, 2015 at 05:13PM</t>
  </si>
  <si>
    <t>5,642 BTC - $1.4 Million High Five &amp;amp; Million Dollar Sunday at Betcoin Poker</t>
  </si>
  <si>
    <t>https://www.betcoin.ag/5642-btc-14-million-high-five-million-dollar-sunday-betcoin-poker</t>
  </si>
  <si>
    <t>http://www.reddit.com/r/Bitcoin/comments/31uwbd/5642_btc_14_million_high_five_million_dollar/</t>
  </si>
  <si>
    <t>April 08, 2015 at 05:12PM</t>
  </si>
  <si>
    <t>bazsex</t>
  </si>
  <si>
    <t>GBTC quotes</t>
  </si>
  <si>
    <t>Why there is somebody willing to pay 40-30% extra just to buy from the GBTC Investment vehicle?: GBTC They really can't buy BTC anywhere else?</t>
  </si>
  <si>
    <t>http://www.reddit.com/r/Bitcoin/comments/31uw9k/gbtc_quotes/</t>
  </si>
  <si>
    <t>April 08, 2015 at 05:04PM</t>
  </si>
  <si>
    <t>Vessenes Foundation Attempts Janssens Rebuttal</t>
  </si>
  <si>
    <t>http://qntra.net/2015/04/vessenes-foundation-attemps-janssens-rebuttal/</t>
  </si>
  <si>
    <t>http://www.reddit.com/r/Bitcoin/comments/31uvpb/vessenes_foundation_attempts_janssens_rebuttal/</t>
  </si>
  <si>
    <t>April 08, 2015 at 05:31PM</t>
  </si>
  <si>
    <t>fdsaafsddsfa</t>
  </si>
  <si>
    <t>reporting phishing sites and got banned, moderator is son of bitch and its mother just died for this sin</t>
  </si>
  <si>
    <t>http://www.reddit.com/r/Bitcoin/comments/31uxjt/reporting_phishing_sites_and_got_banned_moderator/</t>
  </si>
  <si>
    <t>April 08, 2015 at 05:48PM</t>
  </si>
  <si>
    <t>Rebel Board Member Fuels Strife at Bitcoin Foundation</t>
  </si>
  <si>
    <t>http://blogs.wsj.com/moneybeat/2015/04/07/bitbeat-rebel-board-member-fuels-strife-at-bitcoin-foundation/</t>
  </si>
  <si>
    <t>http://www.reddit.com/r/Bitcoin/comments/31uyok/rebel_board_member_fuels_strife_at_bitcoin/</t>
  </si>
  <si>
    <t>April 08, 2015 at 05:32PM</t>
  </si>
  <si>
    <t>zeusa1mighty</t>
  </si>
  <si>
    <t>Google purges Chrome extension store, mentions bitcoin as "valuable data"</t>
  </si>
  <si>
    <t>http://www.bbc.co.uk/news/technology-32206511</t>
  </si>
  <si>
    <t>http://www.reddit.com/r/Bitcoin/comments/31uxmr/google_purges_chrome_extension_store_mentions/</t>
  </si>
  <si>
    <t>April 08, 2015 at 06:03PM</t>
  </si>
  <si>
    <t>Sikatdakota</t>
  </si>
  <si>
    <t>I want to start bitcoining.</t>
  </si>
  <si>
    <t>Hello, I am currently interested in Bitcoin, I wanted to know how I can start Bitcoin Mining, thank you!</t>
  </si>
  <si>
    <t>http://www.reddit.com/r/Bitcoin/comments/31uzu5/i_want_to_start_bitcoining/</t>
  </si>
  <si>
    <t>April 08, 2015 at 06:19PM</t>
  </si>
  <si>
    <t>sqrt7744</t>
  </si>
  <si>
    <t>Truly Random Electrum or BIP44 seed with dice?</t>
  </si>
  <si>
    <t>Has anyone done this or does anyone know how? Seems much more practical than using dice for single private key.</t>
  </si>
  <si>
    <t>http://www.reddit.com/r/Bitcoin/comments/31v10e/truly_random_electrum_or_bip44_seed_with_dice/</t>
  </si>
  <si>
    <t>April 08, 2015 at 06:34PM</t>
  </si>
  <si>
    <t>w1nw1n</t>
  </si>
  <si>
    <t>/u/whollyhemp should step down as a mod</t>
  </si>
  <si>
    <t>How can you be a mod of r/bitcoin and also a mod of a sub called r/buttcoin that is heavily anti-bitcoin and is being active against it? Time to step down buddy you don't look trustworthy at all even if you're a good guy.</t>
  </si>
  <si>
    <t>http://www.reddit.com/r/Bitcoin/comments/31v286/uwhollyhemp_should_step_down_as_a_mod/</t>
  </si>
  <si>
    <t>April 08, 2015 at 06:33PM</t>
  </si>
  <si>
    <t>Bitcoin Gambling: What is a Provably Fair Game</t>
  </si>
  <si>
    <t>http://bit-post.com/featured/provably-fair-a-fair-game-5044</t>
  </si>
  <si>
    <t>http://www.reddit.com/r/Bitcoin/comments/31v23q/bitcoin_gambling_what_is_a_provably_fair_game/</t>
  </si>
  <si>
    <t>April 08, 2015 at 06:31PM</t>
  </si>
  <si>
    <t>mryddlin</t>
  </si>
  <si>
    <t>Decentralized Blockchain Technology and the Rise of Lex Cryptographia [PAPER]</t>
  </si>
  <si>
    <t>http://papers.ssrn.com/sol3/papers.cfm?abstract_id=2580664</t>
  </si>
  <si>
    <t>http://www.reddit.com/r/Bitcoin/comments/31v1ya/decentralized_blockchain_technology_and_the_rise/</t>
  </si>
  <si>
    <t>April 08, 2015 at 06:30PM</t>
  </si>
  <si>
    <t>Banks Can Cherry-Pick the Best Bits from Bitcoin</t>
  </si>
  <si>
    <t>http://www.americanbanker.com/news/bank-technology/banks-can-cherry-pick-the-best-bits-from-bitcoin-report-1073642-1.html?utm_campaign=daily%20briefing-apr%208%202015&amp;utm_medium=email&amp;utm_source=newsletter&amp;ET=americanbanker%3Ae4149890%3A642307a%3A&amp;st=email</t>
  </si>
  <si>
    <t>http://www.reddit.com/r/Bitcoin/comments/31v1v4/banks_can_cherrypick_the_best_bits_from_bitcoin/</t>
  </si>
  <si>
    <t>April 08, 2015 at 06:21PM</t>
  </si>
  <si>
    <t>How to Buy Bitcoins with MoneyPak</t>
  </si>
  <si>
    <t>http://bit-post.com/players/how-to-buy-bitcoins-with-moneypak-5271</t>
  </si>
  <si>
    <t>http://www.reddit.com/r/Bitcoin/comments/31v15j/how_to_buy_bitcoins_with_moneypak/</t>
  </si>
  <si>
    <t>April 08, 2015 at 06:45PM</t>
  </si>
  <si>
    <t>The bitcoin community is like a chicken with its head cut off!</t>
  </si>
  <si>
    <t>Here we are 6 years in and the bitcoin community is running around like a chicken with no head. We have security issues all over the place companies going bankrupt no advertising no marketing no education outside of reddit. The occupy Wallstreet uneducated unshowered morons had more organization than the bitcoin community. Coinbase is sponsoring a fucking hackathon, hey Coinbase how about sponsoring something outside of fucking bitcoin so the world will know who the hell you are and what you do!I'm getting tired of supporting these companies and getting nothing back. Six years into this experiment and my brokerage firm still implies I'm a terrorist when I bring up bitcoin. The bitcoin foundation is to busy fighting corruption within its own organization to even be relevant to the community. This whole fucking community is crumbling to the ground goddammit can we do a better job educating the public on bitcoin so adoption doesn't remain stagnant!End rant!Off to buy some more bits, why? Cause apparently I'm to dumb to know when to hang em up and I'm addicted to this shit!</t>
  </si>
  <si>
    <t>http://www.reddit.com/r/Bitcoin/comments/31v31s/the_bitcoin_community_is_like_a_chicken_with_its/</t>
  </si>
  <si>
    <t>April 08, 2015 at 07:01PM</t>
  </si>
  <si>
    <t>Question: Arc Welder, Chrome and Android with mobile bitcoin wallets.</t>
  </si>
  <si>
    <t>Google has released BBC a tool that lets Android apps run on any machine that can run its Chrome browser. Called Arc Welder, the tool acts as a wrapper around Android apps so they can run on Windows, OSX and Linux machines.I was wondering if anyone can explain. Does this mean that wallet apps like Mycelium and other mobile wallets will now run on desktops/laptops. If so will they be as secure?</t>
  </si>
  <si>
    <t>http://www.reddit.com/r/Bitcoin/comments/31v4fd/question_arc_welder_chrome_and_android_with/</t>
  </si>
  <si>
    <t>April 08, 2015 at 06:59PM</t>
  </si>
  <si>
    <t>How many developers does the Bitcoin network have?</t>
  </si>
  <si>
    <t>Is Github a good indicator? Thanks for your feedback.</t>
  </si>
  <si>
    <t>http://www.reddit.com/r/Bitcoin/comments/31v4ay/how_many_developers_does_the_bitcoin_network_have/</t>
  </si>
  <si>
    <t>April 08, 2015 at 06:57PM</t>
  </si>
  <si>
    <t>sawatdeekhap</t>
  </si>
  <si>
    <t>Question about Paper Wallet Creation</t>
  </si>
  <si>
    <t>So I have read tutorials about cold storage and paper wallet creation, downloaded bitaddress.org, used a dumb printer etc.My (noob) question is, once I send Bitcoin to the public key address on the paper wallet, how can I make 100% sure the private key actually works to take control of the coins at a later date?Is there any way to test this without exposing the key? Or is it impossible that it doesn't work?</t>
  </si>
  <si>
    <t>http://www.reddit.com/r/Bitcoin/comments/31v448/question_about_paper_wallet_creation/</t>
  </si>
  <si>
    <t>April 08, 2015 at 06:56PM</t>
  </si>
  <si>
    <t>cryptuitive</t>
  </si>
  <si>
    <t>Cryptuitive - Free Real-Time Crypto Market Analysis on ALL Your Devices (over 880 markets!)</t>
  </si>
  <si>
    <t>https://cryptuitive.com/</t>
  </si>
  <si>
    <t>http://www.reddit.com/r/Bitcoin/comments/31v40t/cryptuitive_free_realtime_crypto_market_analysis/</t>
  </si>
  <si>
    <t>April 08, 2015 at 06:55PM</t>
  </si>
  <si>
    <t>Coinee</t>
  </si>
  <si>
    <t>My 3rd credit/debit card compromised in 1 year and the banks and card companies do NOT care...business as usual.</t>
  </si>
  <si>
    <t>Not one of these cards was ever lost or stolen. I suspect the latest breach was most likely from a compromised reader at a gas station.Sure, i will get reimbursed. Its a huge hassle. However, its outright negligent the banks and card companies continue to use 1960's tech including a plastic card w a private key plastered on the front w my name advertised w it. Really....??? Its 2015 Visa...Mastercard! Thats all you got to secure my transactions???Security starts w the card issuers and ends w the merchant w me stuck in the middle and unfortunately the merchant left to pay for the hack. There really is no incentive for the card issuers to change their ways.At the end of the day, you really cant blame the hackers when the card companies give you every opportunity to take money from their customers (the merchants and card holders). There are no consequences for the card companies.</t>
  </si>
  <si>
    <t>http://www.reddit.com/r/Bitcoin/comments/31v3wy/my_3rd_creditdebit_card_compromised_in_1_year_and/</t>
  </si>
  <si>
    <t>Have you met Albert? Maybe A Good Role Model for Bitcoin...?</t>
  </si>
  <si>
    <t>https://www.youtube.com/watch?v=ulI1nMe2H6M</t>
  </si>
  <si>
    <t>http://www.reddit.com/r/Bitcoin/comments/31v3w8/have_you_met_albert_maybe_a_good_role_model_for/</t>
  </si>
  <si>
    <t>April 08, 2015 at 07:21PM</t>
  </si>
  <si>
    <t>sebrandon1</t>
  </si>
  <si>
    <t>Bitcoin Foundation hit hard by big bitcoin losses</t>
  </si>
  <si>
    <t>http://www.pcworld.com/article/2907195/bitcoin-foundation-hit-by-big-bitcoin-losses.html</t>
  </si>
  <si>
    <t>http://www.reddit.com/r/Bitcoin/comments/31v67p/bitcoin_foundation_hit_hard_by_big_bitcoin_losses/</t>
  </si>
  <si>
    <t>April 08, 2015 at 07:45PM</t>
  </si>
  <si>
    <t>0l01o1ol0</t>
  </si>
  <si>
    <t>"Where is My Digital Cash?" - Slashdot article from 2002</t>
  </si>
  <si>
    <t>http://ask.slashdot.org/story/02/11/13/1247236/where-is-my-digital-cash</t>
  </si>
  <si>
    <t>http://www.reddit.com/r/Bitcoin/comments/31v8hv/where_is_my_digital_cash_slashdot_article_from/</t>
  </si>
  <si>
    <t>April 08, 2015 at 07:25PM</t>
  </si>
  <si>
    <t>40Monkeys</t>
  </si>
  <si>
    <t>Bitcoin Foundation proposal to split into moguls secretly controlling Bitcoin software, and the unwashed masses?</t>
  </si>
  <si>
    <t>Yes big money interests are attempting to take over the Bitcoin core software.</t>
  </si>
  <si>
    <t>http://www.reddit.com/r/Bitcoin/comments/31v6js/bitcoin_foundation_proposal_to_split_into_moguls/</t>
  </si>
  <si>
    <t>April 08, 2015 at 08:10PM</t>
  </si>
  <si>
    <t>The Bitcoin Debit MasterCard™</t>
  </si>
  <si>
    <t>http://www.reddit.com/r/Bitcoin/comments/31vb5z/the_bitcoin_debit_mastercard/</t>
  </si>
  <si>
    <t>April 08, 2015 at 08:09PM</t>
  </si>
  <si>
    <t>The Rand Paul bounce</t>
  </si>
  <si>
    <t>http://i.imgur.com/S2AKQob.jpg</t>
  </si>
  <si>
    <t>http://www.reddit.com/r/Bitcoin/comments/31vb11/the_rand_paul_bounce/</t>
  </si>
  <si>
    <t>April 08, 2015 at 08:03PM</t>
  </si>
  <si>
    <t>TheBuffDuck</t>
  </si>
  <si>
    <t>Could Bitcoin Fail?</t>
  </si>
  <si>
    <t>In the 1930's, the Federal Government made, "hoarding" gold illegal. Couldn't the US Gov. and other governments do this to bitcoin too? If bitcoin would last through something like this, how? Sorry if this is a bit (pun not intended) confusing. Thanks.</t>
  </si>
  <si>
    <t>http://www.reddit.com/r/Bitcoin/comments/31vacu/could_bitcoin_fail/</t>
  </si>
  <si>
    <t>April 08, 2015 at 08:18PM</t>
  </si>
  <si>
    <t>anywalker</t>
  </si>
  <si>
    <t>MinuteFaucet: Up To 100k Satoshi Every Minute!</t>
  </si>
  <si>
    <t>http://minutefaucet.com/</t>
  </si>
  <si>
    <t>http://www.reddit.com/r/Bitcoin/comments/31vc2o/minutefaucet_up_to_100k_satoshi_every_minute/</t>
  </si>
  <si>
    <t>April 08, 2015 at 08:16PM</t>
  </si>
  <si>
    <t>CuriousRift</t>
  </si>
  <si>
    <t>The Bitcoin Game #14 - Cryptocurrency Regulation Talk from the Texas Bitcoin Conference</t>
  </si>
  <si>
    <t>https://letstalkbitcoin.com/blog/post/the-bitcoin-game-14-cryptocurrency-regulation-talk-from-the-texas-bitcoin-conference</t>
  </si>
  <si>
    <t>http://www.reddit.com/r/Bitcoin/comments/31vbvb/the_bitcoin_game_14_cryptocurrency_regulation/</t>
  </si>
  <si>
    <t>ysegb10</t>
  </si>
  <si>
    <t>Microsoft Azure - Spare Cloud/VPS services anyone?</t>
  </si>
  <si>
    <t>https://bitcointalk.org/index.php?topic=1016253</t>
  </si>
  <si>
    <t>http://www.reddit.com/r/Bitcoin/comments/31vbu8/microsoft_azure_spare_cloudvps_services_anyone/</t>
  </si>
  <si>
    <t>kamenoccc</t>
  </si>
  <si>
    <t>weusecoins.com not accessible</t>
  </si>
  <si>
    <t>https://www.weusecoins.com/</t>
  </si>
  <si>
    <t>http://www.reddit.com/r/Bitcoin/comments/31vbrx/weusecoinscom_not_accessible/</t>
  </si>
  <si>
    <t>April 08, 2015 at 08:14PM</t>
  </si>
  <si>
    <t>redpistachios</t>
  </si>
  <si>
    <t>What can a Notary Public do with the Bitcoin Blockchain</t>
  </si>
  <si>
    <t>Quick question guys/gals. I am a Notary Public. How can I take advantage of the Blockchain? Is there an opportunity for a Notary Public to add the Bitcoin Blockchain into my "witness-service"?Any and all ideas welcome.Looking to expand what I do and be the first in my area.</t>
  </si>
  <si>
    <t>http://www.reddit.com/r/Bitcoin/comments/31vbku/what_can_a_notary_public_do_with_the_bitcoin/</t>
  </si>
  <si>
    <t>April 08, 2015 at 08:41PM</t>
  </si>
  <si>
    <t>oerwouter</t>
  </si>
  <si>
    <t>Intheoreum: New ultracentralised Bitcoin 2.0 project based on the Bobchain</t>
  </si>
  <si>
    <t>http://intheoreum.org/</t>
  </si>
  <si>
    <t>http://www.reddit.com/r/Bitcoin/comments/31venq/intheoreum_new_ultracentralised_bitcoin_20/</t>
  </si>
  <si>
    <t>April 08, 2015 at 08:52PM</t>
  </si>
  <si>
    <t>TheOneManBand</t>
  </si>
  <si>
    <t>Can I mine the same block from different computers?</t>
  </si>
  <si>
    <t>Hi, I was wondering if you can have more people mining the same block, at the same time, from different places in the world.For example if you create a software, where people connect and mine, then if someone else connect, he mines the same block. Or maybe that block becomes available when the person mining it, decides to leave.For example a student class. 20 people work on the same block. But eventually only one of them will be the one that breaks the code. Then it's sent to a place where everyone can access to his fair share. Otherwise I might work 50% of the block, and then you break it, and keep the BTC, it wouldn't be very fair.Is this possible? Thanks</t>
  </si>
  <si>
    <t>http://www.reddit.com/r/Bitcoin/comments/31vfy0/can_i_mine_the_same_block_from_different_computers/</t>
  </si>
  <si>
    <t>April 08, 2015 at 08:51PM</t>
  </si>
  <si>
    <t>Fireside Chat on Bitcoin and the Future of Payments Technology</t>
  </si>
  <si>
    <t>http://www.theopenledger.com/fireside-chat-on-bitcoin-and-the-future-of-payments-technology/</t>
  </si>
  <si>
    <t>http://www.reddit.com/r/Bitcoin/comments/31vfu4/fireside_chat_on_bitcoin_and_the_future_of/</t>
  </si>
  <si>
    <t>dublinjammers</t>
  </si>
  <si>
    <t>#BitcoinSurvey first interim report published</t>
  </si>
  <si>
    <t>https://bitcointalk.org/index.php?topic=1017295.msg11020556#msg11020556</t>
  </si>
  <si>
    <t>http://www.reddit.com/r/Bitcoin/comments/31vft6/bitcoinsurvey_first_interim_report_published/</t>
  </si>
  <si>
    <t>April 08, 2015 at 07:00PM</t>
  </si>
  <si>
    <t>rberrtus</t>
  </si>
  <si>
    <t>Facing Bankruptcy, Bitcoin Foundation Discloses Controversial Restructuring Proposal</t>
  </si>
  <si>
    <t>http://cointelegraph.com/news/113902/facing-bankruptcy-bitcoin-foundation-discloses-controversial-restructuring-proposal</t>
  </si>
  <si>
    <t>http://www.reddit.com/r/Bitcoin/comments/31v4c0/facing_bankruptcy_bitcoin_foundation_discloses/</t>
  </si>
  <si>
    <t>April 08, 2015 at 06:06PM</t>
  </si>
  <si>
    <t>Adam Draper, Fred Wilson and Gavin Andresen to judge bitcoin hackathon for the future of the blockchain</t>
  </si>
  <si>
    <t>http://upstart.bizjournals.com/companies/innovation/2015/04/07/fred-wilson-joins-bitcoin-hackathon.html</t>
  </si>
  <si>
    <t>http://www.reddit.com/r/Bitcoin/comments/31v02z/adam_draper_fred_wilson_and_gavin_andresen_to/</t>
  </si>
  <si>
    <t>April 08, 2015 at 09:21PM</t>
  </si>
  <si>
    <t>bitcoinlocalcoin</t>
  </si>
  <si>
    <t>It just happened: “The moment the United States lost its role . . .”</t>
  </si>
  <si>
    <t>https://www.linkedin.com/pulse/just-happened-moment-united-states-lost-its-role-keir-yorke?trk=hp-feed-article-title</t>
  </si>
  <si>
    <t>http://www.reddit.com/r/Bitcoin/comments/31vjmc/it_just_happened_the_moment_the_united_states/</t>
  </si>
  <si>
    <t>speckz</t>
  </si>
  <si>
    <t>Police chief: “Paying the Bitcoin ransom was the last resort”</t>
  </si>
  <si>
    <t>http://arstechnica.com/tech-policy/2015/04/police-chief-paying-the-bitcoin-ransom-was-the-last-resort/</t>
  </si>
  <si>
    <t>http://www.reddit.com/r/Bitcoin/comments/31vjm1/police_chief_paying_the_bitcoin_ransom_was_the/</t>
  </si>
  <si>
    <t>April 08, 2015 at 09:18PM</t>
  </si>
  <si>
    <t>doyourduty</t>
  </si>
  <si>
    <t>Pancakes and pizza in Aruba</t>
  </si>
  <si>
    <t>My friend and I are vacationing in Aruba. So we Google bitcoin in aruba and we found a place!Linda's Dutch Pancake House: http://www.lindas-aruba.com/First day we went it was very busy, but the food was worth the wait. Enjoyed it so much came back for pizza the next night for dinner.Payment with bitcoin was super easy. Talked with the owner who mentioned he has had about 10 bitcoin paying customers since January. He is pretty much the only one accepting bitcoin on the island.We talked a lot and we both agree Aruba has fantastic use cases for bitcoin. Pretty much anywhere with a large volume of tourists is fertile ground for bitcoin. Great place for an intrepid entrepreneur!</t>
  </si>
  <si>
    <t>http://www.reddit.com/r/Bitcoin/comments/31vj3v/pancakes_and_pizza_in_aruba/</t>
  </si>
  <si>
    <t>April 08, 2015 at 09:17PM</t>
  </si>
  <si>
    <t>Remember when...</t>
  </si>
  <si>
    <t>...big news used to produce wild swings in BTC value? Ahhh, those were the days. Now it seems the price, like gold or oil, is divorced from the news, positive or negative.Opinion: Unless some big country decides to switch to bitcoin completely, the price isn't gonna skyrocket again. The price isn't going to plummet again either without Satoshi waking up and dumping his entire stash.The only truth that we do know, is that Bitcoins are getting scarcer by the minute. Even after they stop being generated by mining, they will continue to get scarcer due to human error. (lost keys, forgot password, somebody thinking it was a good idea to burn bitcoins to make a shitcoin)At some point the startup excitement disappeared. Maybe that's a good thing, but I sure do miss it.</t>
  </si>
  <si>
    <t>http://www.reddit.com/r/Bitcoin/comments/31vj2n/remember_when/</t>
  </si>
  <si>
    <t>April 08, 2015 at 09:09PM</t>
  </si>
  <si>
    <t>bryanmicon</t>
  </si>
  <si>
    <t>Theymos &amp;amp; Friends as mods here</t>
  </si>
  <si>
    <t>Why do we have the same humans in control of r/bitcoin that are in control of bitcointalk?Decentralize IMO. We should not let the same personalities control both of these huge bitcoin media outlets.</t>
  </si>
  <si>
    <t>http://www.reddit.com/r/Bitcoin/comments/31vi0t/theymos_friends_as_mods_here/</t>
  </si>
  <si>
    <t>April 08, 2015 at 09:08PM</t>
  </si>
  <si>
    <t>rekedmir</t>
  </si>
  <si>
    <t>What is the best way to handle multiple wallets using a single bitcoind intance?</t>
  </si>
  <si>
    <t>A few friends and i want to store out wallets on a server. We do not want to put all coins in one wallet and write a front-end software that tells us our balances or anything like that. Is it possible to run one instance of the daemon that can handle multiple wallets?There's apparently some open source exchanges out there but I thought there's a more straight forward solution to this. Didn't want to start dissecting code from those exchange programs before asking you.</t>
  </si>
  <si>
    <t>http://www.reddit.com/r/Bitcoin/comments/31vhy0/what_is_the_best_way_to_handle_multiple_wallets/</t>
  </si>
  <si>
    <t>yashpkotak</t>
  </si>
  <si>
    <t>Igot Takes on Coinbase With Bitcoin Merchant Payment Launch</t>
  </si>
  <si>
    <t>Australian exchange Igot is aiming to rival bitcoin payment giants Coinbase and BitPay with the launch of its own international merchant solution. Igot's platform will enable e-commerce and brick-and-mortar merchants to integrate bitcoin payments in almost 40 countries and transact in 10 different fiat currencies. Full Article: http://www.coindesk.com/igot-takes-on-coinbase-with-bitcoin-merchant-payment-launch/ App to get summarized news on bitcoin: www.getshortrapp.com</t>
  </si>
  <si>
    <t>http://www.reddit.com/r/Bitcoin/comments/31vhxe/igot_takes_on_coinbase_with_bitcoin_merchant/</t>
  </si>
  <si>
    <t>April 08, 2015 at 08:59PM</t>
  </si>
  <si>
    <t>gotamd</t>
  </si>
  <si>
    <t>Former Goldman Exec Wants to Upend the Way the World Moves Money (6 years too late)</t>
  </si>
  <si>
    <t>http://www.bloomberg.com/news/articles/2015-04-07/former-goldman-exec-wants-to-upend-the-way-the-world-moves-money</t>
  </si>
  <si>
    <t>http://www.reddit.com/r/Bitcoin/comments/31vgsa/former_goldman_exec_wants_to_upend_the_way_the/</t>
  </si>
  <si>
    <t>April 08, 2015 at 10:01PM</t>
  </si>
  <si>
    <t>bitcoin-news</t>
  </si>
  <si>
    <t>New York based exchange Coinsetter has acquired the leading Canadian bitcoin exchange CAVIRTEX</t>
  </si>
  <si>
    <t>http://venturebeat.com/2015/04/08/bitcoin-exchange-coinsetter-acquires-canadian-exchange-cavirtex/</t>
  </si>
  <si>
    <t>http://www.reddit.com/r/Bitcoin/comments/31vouc/new_york_based_exchange_coinsetter_has_acquired/</t>
  </si>
  <si>
    <t>April 08, 2015 at 09:56PM</t>
  </si>
  <si>
    <t>Why cant I just download a ubuntu live CD</t>
  </si>
  <si>
    <t>https://bitcoinpaperwallet.com/ubuntu-linux-live-bootable-cd/That. Id order one, but I hate snail mail, and worry about the CD being intercepted and replaced.There are instructions on how to download your own, but I lave little technical knowledge. So why cant I just download a preconfigured version to my DVD? I would be more than happy to buy/ donate for the privilege.</t>
  </si>
  <si>
    <t>http://www.reddit.com/r/Bitcoin/comments/31vo7w/why_cant_i_just_download_a_ubuntu_live_cd/</t>
  </si>
  <si>
    <t>April 08, 2015 at 09:46PM</t>
  </si>
  <si>
    <t>goodmorningbitcoins</t>
  </si>
  <si>
    <t>Find a Bitcoin exchange for your currency. Filter 134 exchanges by 26 national currencies</t>
  </si>
  <si>
    <t>http://enjoybitcoins.com/listing-category/bitcoin-exchanges/</t>
  </si>
  <si>
    <t>http://www.reddit.com/r/Bitcoin/comments/31vmtk/find_a_bitcoin_exchange_for_your_currency_filter/</t>
  </si>
  <si>
    <t>April 08, 2015 at 09:36PM</t>
  </si>
  <si>
    <t>cqm</t>
  </si>
  <si>
    <t>Why are Shapeshift limits so low?</t>
  </si>
  <si>
    <t>Why are Shapeshift limits so low? XMR -&gt; BTC is basically limited to 1 bitcoin's worth of purchases</t>
  </si>
  <si>
    <t>http://www.reddit.com/r/Bitcoin/comments/31vlla/why_are_shapeshift_limits_so_low/</t>
  </si>
  <si>
    <t>April 08, 2015 at 09:33PM</t>
  </si>
  <si>
    <t>a_whistleblower</t>
  </si>
  <si>
    <t>There is a targeted attack on Bitcoin occurring right now, coordinated by national agencies. I know this because I am an insider with prior involvement in a key operation.</t>
  </si>
  <si>
    <t>OPERATION 'TIKI TAKA'OBJECTIVES:The A.B.C.s-ASSIMILATE - Integrate individuals associated with the Bitcoin payment system with further objective 3.C. (COMPROMISE) by means of methodology 1.E. (ENGAGE)BETRAY - Coerce individuals directly affiliated with the Bitcoin payment system to further objective 3.C. (COMPROMISE) by means of methodology 2.I. (INFILTRATE)COMPROMISE - Execute outlined procedures according to fluid situations by means of methodology 3.D. (DISRUPT)METHODOLOGY:ENGAGE - Initiate T.R.A.C. framework for developing participatory networks, relationships of trust, wedge and hammer leverage relationships.INFILTRATE - Coerce individuals directly affiliated with the Bitcoin payment system to act as participatory actors on behalf of COMMANDDISRUPT - Divide community consensus and steer towards Operational and COMMAND objectives by means of standard counter-actor and sabotage procedures.The above is a procedural outline of an operation that has been planned for over a year, and has been underway for months now.I formerly served a role in this operation, but my contract has now expired. Obviously I cannot give the specifics of the operation as it may reveal my role in it, which may lead to me being personally identified. The above is general brief of the operation all those involved have recieved. We were not told of how many people are working on the operation in total (or have worked on it), but from my personal observations, I would suspect there are at least several hundred people directly involved in any given month. I can only divulge this information to you because there are so many people who have been on short-term contracts that it would be impossible for them to determine which one I am.Ask the moderators of this subreddit if they have any prior knowledge of the above plan. Demand a 'yes' or 'no' answer. I guarantee you that all of them have been personally aware of the above exact plan for several months.I'd advise you not to ask this of 'Starmaged', 'Theymos' or 'Whollyhemp' however. All three have been subverted and they may lie to you.Please spread the word and repost this where-ever you can before this is removed and forgotten.</t>
  </si>
  <si>
    <t>http://www.reddit.com/r/Bitcoin/comments/31vl7q/there_is_a_targeted_attack_on_bitcoin_occurring/</t>
  </si>
  <si>
    <t>As much as i wish to thank Gavin for his work. Sonething must be done to decentralize the core development so it does not get taken over. I'm curious to what Gavin actually thinks about this.</t>
  </si>
  <si>
    <t>http://www.reddit.com/r/Bitcoin/comments/31vl6h/as_much_as_i_wish_to_thank_gavin_for_his_work/</t>
  </si>
  <si>
    <t>instrument6</t>
  </si>
  <si>
    <t>What is this $210 "Institutional Order Block"? Anyone have any idea where this info is from? Should I buy above that or wait for $165-180 again?</t>
  </si>
  <si>
    <t>https://www.tradingview.com/x/aNwWFLqc/</t>
  </si>
  <si>
    <t>http://www.reddit.com/r/Bitcoin/comments/31vl4v/what_is_this_210_institutional_order_block_anyone/</t>
  </si>
  <si>
    <t>April 08, 2015 at 10:15PM</t>
  </si>
  <si>
    <t>Insightful interview with BreadWallet creator Aaron Voisine</t>
  </si>
  <si>
    <t>https://www.youtube.com/watch?v=B0GLZOM6V4c</t>
  </si>
  <si>
    <t>http://www.reddit.com/r/Bitcoin/comments/31vqp6/insightful_interview_with_breadwallet_creator/</t>
  </si>
  <si>
    <t>April 08, 2015 at 10:11PM</t>
  </si>
  <si>
    <t>Whats up with my Mycelium watch only account.</t>
  </si>
  <si>
    <t>So I decided to try out a watch only account. I created a watch only account for my Coinbase account on my mycelium app. I sent .1BTC and after almost 20 minutes got my first confirmation. It showed in my CB account and my watch only account at first, but about 10 minutes later my watch only account showed a .1BTC withdrawal. The watch-only version of my CB account shows 0 bits, but when I log into my CB acocunt, it shows 0.1002 BTC (it had .0002 before this exparament.So... why does my watch only account show a balance different than my actual CB account, and why does it show a -.1 transaction that never happened?Here are the hashes for the transactions.https://blockchain.info/tx/4813cee1c4abb89fbecb4ab13d6ed445aac28a909f401564663e6fa3ff15b28bhttps://blockchain.info/tx/a3b69616d05c709514e04ccfc0c5ad25016681567259264d654b3f7150f44565</t>
  </si>
  <si>
    <t>http://www.reddit.com/r/Bitcoin/comments/31vq97/whats_up_with_my_mycelium_watch_only_account/</t>
  </si>
  <si>
    <t>April 08, 2015 at 10:06PM</t>
  </si>
  <si>
    <t>Let's talk about the Gavin Andresen personality cult.</t>
  </si>
  <si>
    <t>It seems this subreddit is now developing a personality cult around Gavin Andresen. With the bitcoin price declining 80% off it's high, people are now looking for leadership to inspire confidence.Let's look at reality.1) Gavin does not work for free. He receives $200k in income from an organization whose source funds included various scams. The bitcoin foundation founding members included 2 convicted felons, a shyster and a confidence artist. Gavin also held millions of dollars of bitcoin which he happily traded for fiat by his own admission. Where did that fiat come from folks? That's right, you.2) Gavin nearly ended Bitcoin in 2013 with piss poor testing. Gavin also dictated which version miners should use, completely debunking the "consensus defense mechanism".3) Gavin has solved none of the core problems with regards to the protocol. To this day the software remains sluggish.4) Gavin has no problems cooperating fully with government agencies, after all why would someone whose salary comes from scams(mt.gox, miners) really care?5) Gavin has no integrity whatsoever. Despite years of problems with his "employer", including members being jailed, Gavin has chosen to stay silent on the matter and happily accept the salary.</t>
  </si>
  <si>
    <t>http://www.reddit.com/r/Bitcoin/comments/31vpjp/lets_talk_about_the_gavin_andresen_personality/</t>
  </si>
  <si>
    <t>April 08, 2015 at 10:47PM</t>
  </si>
  <si>
    <t>Mr_Fignutz</t>
  </si>
  <si>
    <t>Anyone seen this monex Bitcoin bot thing? Does it work?</t>
  </si>
  <si>
    <t>http://imgur.com/KfNLQG6</t>
  </si>
  <si>
    <t>http://www.reddit.com/r/Bitcoin/comments/31vv1n/anyone_seen_this_monex_bitcoin_bot_thing_does_it/</t>
  </si>
  <si>
    <t>April 08, 2015 at 10:38PM</t>
  </si>
  <si>
    <t>acusticthoughts</t>
  </si>
  <si>
    <t>"Technology has advanced to the extent that people may not understand how a particular technology works, but they do assume that it will work. We found that people unconsciously associate technology with the notion of success, and this association influences decisions about things like..."</t>
  </si>
  <si>
    <t>http://www.eurekalert.org/pub_releases/2015-04/uom-oin040715.php</t>
  </si>
  <si>
    <t>http://www.reddit.com/r/Bitcoin/comments/31vtsc/technology_has_advanced_to_the_extent_that_people/</t>
  </si>
  <si>
    <t>April 08, 2015 at 10:33PM</t>
  </si>
  <si>
    <t>arpowe</t>
  </si>
  <si>
    <t>The truth about the Bitcoin Foundation - General</t>
  </si>
  <si>
    <t>http://www.reddit.com/r/Bitcoin/comments/31vt3j/the_truth_about_the_bitcoin_foundation_general/</t>
  </si>
  <si>
    <t>April 08, 2015 at 11:18PM</t>
  </si>
  <si>
    <t>sericatrading</t>
  </si>
  <si>
    <t>Introducing Serica. The rebranded and renamed DigitalTangible. What do you think?</t>
  </si>
  <si>
    <t>https://research.sericatrading.com/serica-the-journey-and-the-meaning-of-our-new-digital-identity/</t>
  </si>
  <si>
    <t>http://www.reddit.com/r/Bitcoin/comments/31vzfk/introducing_serica_the_rebranded_and_renamed/</t>
  </si>
  <si>
    <t>April 08, 2015 at 11:12PM</t>
  </si>
  <si>
    <t>Why don´t they use/accept Bitcoin?</t>
  </si>
  <si>
    <t>I don´t know guys. several days ago i had my first Bitcoin experience. Yes, i know i can´t call myself an "early-adopter" and this is not the point. I can´t stop thinking about the simplicity of it. Damn. Very nice. Days later, everywhere i go i see possibilities and wondering why the hell don´t they accept Bitcoin? Imagine paying cab with Bitcoin? Or buying a donut? Or or or. Thats basically what i wanted to say. Thanks for listening. Ignore it :)</t>
  </si>
  <si>
    <t>http://www.reddit.com/r/Bitcoin/comments/31vyna/why_dont_they_useaccept_bitcoin/</t>
  </si>
  <si>
    <t>April 08, 2015 at 11:08PM</t>
  </si>
  <si>
    <t>BitsparkHK</t>
  </si>
  <si>
    <t>Bitspark announces funding, 100% multisig, Prepaid remit card and new UI</t>
  </si>
  <si>
    <t>https://blog.bitspark.io/bitspark-closes-funding-round/We are excited to announce the closure of our funding round, our partnership with Bitgo, 100% multisig on all Bitcoin deposits, Pre-paid remittance card trial completion and a sneak peak at our new traders UI!....more to come soon :Dwww.bitspark.io</t>
  </si>
  <si>
    <t>http://www.reddit.com/r/Bitcoin/comments/31vy2z/bitspark_announces_funding_100_multisig_prepaid/</t>
  </si>
  <si>
    <t>April 08, 2015 at 11:02PM</t>
  </si>
  <si>
    <t>node-bot</t>
  </si>
  <si>
    <t>How to create a cheap and useable physical bitcoin</t>
  </si>
  <si>
    <t>http://n-o-d-e.net/post/115858381701/how-to-create-a-cheap-useable-physical-bitcoin</t>
  </si>
  <si>
    <t>http://www.reddit.com/r/Bitcoin/comments/31vx87/how_to_create_a_cheap_and_useable_physical_bitcoin/</t>
  </si>
  <si>
    <t>April 08, 2015 at 10:53PM</t>
  </si>
  <si>
    <t>Cryptocurrency Exchanges Emerge as Regulators Try to Keep Up</t>
  </si>
  <si>
    <t>http://www.scientificamerican.com/article/cryptocurrency-exchanges-emerge-as-regulators-try-to-keep-up/</t>
  </si>
  <si>
    <t>http://www.reddit.com/r/Bitcoin/comments/31vvyb/cryptocurrency_exchanges_emerge_as_regulators_try/</t>
  </si>
  <si>
    <t>CryptoSmith1950</t>
  </si>
  <si>
    <t>http://www.coindesk.com/igot-takes-on-coinbase-with-bitcoin-merchant-payment-launch/</t>
  </si>
  <si>
    <t>http://www.reddit.com/r/Bitcoin/comments/31vvws/igot_takes_on_coinbase_with_bitcoin_merchant/</t>
  </si>
  <si>
    <t>April 08, 2015 at 11:36PM</t>
  </si>
  <si>
    <t>How Bitcoin Became the Honey Badger of Money</t>
  </si>
  <si>
    <t>http://www.wired.com/2013/12/bitcoin_honey/</t>
  </si>
  <si>
    <t>http://www.reddit.com/r/Bitcoin/comments/31w23f/how_bitcoin_became_the_honey_badger_of_money/</t>
  </si>
  <si>
    <t>April 08, 2015 at 11:33PM</t>
  </si>
  <si>
    <t>MD5 - What prevents similar corruption to Sha-256 and RipeMD160?</t>
  </si>
  <si>
    <t>http://natmchugh.blogspot.com/2014/10/how-i-created-two-images-with-same-md5.html?m=1</t>
  </si>
  <si>
    <t>http://www.reddit.com/r/Bitcoin/comments/31w1ne/md5_what_prevents_similar_corruption_to_sha256/</t>
  </si>
  <si>
    <t>April 08, 2015 at 11:46PM</t>
  </si>
  <si>
    <t>Ripple Labs admits to California Finance Committee that the ability to track account holders makes Ripple superior to Bitcoin. (14m)</t>
  </si>
  <si>
    <t>http://www.reddit.com/r/Bitcoin/comments/31w3is/ripple_labs_admits_to_california_finance/</t>
  </si>
  <si>
    <t>April 08, 2015 at 11:40PM</t>
  </si>
  <si>
    <t>Government Trolls hired to spread Propaganda</t>
  </si>
  <si>
    <t>https://www.youtube.com/watch?v=aRGUjcEu_aY&amp;feature=em-uploademail</t>
  </si>
  <si>
    <t>http://www.reddit.com/r/Bitcoin/comments/31w2rz/government_trolls_hired_to_spread_propaganda/</t>
  </si>
  <si>
    <t>April 08, 2015 at 11:38PM</t>
  </si>
  <si>
    <t>wyrag</t>
  </si>
  <si>
    <t>Stellar Consensus Protocol: Proof and Code</t>
  </si>
  <si>
    <t>https://www.stellar.org/blog/stellar-consensus-protocol-proof-code/</t>
  </si>
  <si>
    <t>http://www.reddit.com/r/Bitcoin/comments/31w2d4/stellar_consensus_protocol_proof_and_code/</t>
  </si>
  <si>
    <t>elisa345</t>
  </si>
  <si>
    <t>The Bitcoin Foundation is essentially broke, says new board member</t>
  </si>
  <si>
    <t>http://www.geek.com/news/the-bitcoin-foundation-is-essentially-broke-says-new-board-member-1619795/</t>
  </si>
  <si>
    <t>http://www.reddit.com/r/Bitcoin/comments/31w25j/the_bitcoin_foundation_is_essentially_broke_says/</t>
  </si>
  <si>
    <t>April 09, 2015 at 12:13AM</t>
  </si>
  <si>
    <t>Money &amp;amp; Tech: {New York's BitLicense Update} Watch Full Video at MoneyandTech.com</t>
  </si>
  <si>
    <t>https://youtu.be/b18GaY0nZ6Q</t>
  </si>
  <si>
    <t>http://www.reddit.com/r/Bitcoin/comments/31w75k/money_tech_new_yorks_bitlicense_update_watch_full/</t>
  </si>
  <si>
    <t>April 09, 2015 at 12:12AM</t>
  </si>
  <si>
    <t>The Tipping Point of Bitcoin Micropayments. November 2014. 6 months later and we have an entirely different take on tipping. What will tipping look like in another 6 months?</t>
  </si>
  <si>
    <t>http://www.coindesk.com/tipping-point-bitcoin-micropayments/</t>
  </si>
  <si>
    <t>http://www.reddit.com/r/Bitcoin/comments/31w734/the_tipping_point_of_bitcoin_micropayments/</t>
  </si>
  <si>
    <t>April 09, 2015 at 12:09AM</t>
  </si>
  <si>
    <t>Engineers vs. Thugs: the Power of Bitcoin, Cryptography &amp;amp; Tech</t>
  </si>
  <si>
    <t>https://youtu.be/KybZAEm0stY</t>
  </si>
  <si>
    <t>http://www.reddit.com/r/Bitcoin/comments/31w6mm/engineers_vs_thugs_the_power_of_bitcoin/</t>
  </si>
  <si>
    <t>April 09, 2015 at 12:00AM</t>
  </si>
  <si>
    <t>What Bitcoin might tell us about market crashes - Business</t>
  </si>
  <si>
    <t>http://www.nzherald.co.nz/business/news/article.cfm?c_id=3&amp;objectid=11428930</t>
  </si>
  <si>
    <t>http://www.reddit.com/r/Bitcoin/comments/31w5cq/what_bitcoin_might_tell_us_about_market_crashes/</t>
  </si>
  <si>
    <t>April 09, 2015 at 12:53AM</t>
  </si>
  <si>
    <t>Xmrltc</t>
  </si>
  <si>
    <t>"There is a targeted attack on Bitcoin..." Thread....</t>
  </si>
  <si>
    <t>Confirmed truth. Mods got scared and removed it. Bye. This place sucks.</t>
  </si>
  <si>
    <t>http://www.reddit.com/r/Bitcoin/comments/31wcuc/there_is_a_targeted_attack_on_bitcoin_thread/</t>
  </si>
  <si>
    <t>April 09, 2015 at 12:52AM</t>
  </si>
  <si>
    <t>Bitcoin exchange Coinsetter acquires Canadian platform</t>
  </si>
  <si>
    <t>http://www.reuters.com/article/2015/04/08/us-bitcoin-exchange-coinsetter-idUSKBN0MZ1WD20150408?feedType=RSS&amp;feedName=technologyNews</t>
  </si>
  <si>
    <t>http://www.reddit.com/r/Bitcoin/comments/31wcp6/bitcoin_exchange_coinsetter_acquires_canadian/</t>
  </si>
  <si>
    <t>April 09, 2015 at 12:51AM</t>
  </si>
  <si>
    <t>gui77</t>
  </si>
  <si>
    <t>Given free electricity, are any miners still profitable?</t>
  </si>
  <si>
    <t>I've got free electricity and would like a little hands-on project for fun. Are any of the bitcoin miners (for sale) still profitable, even if just a tiny bit?</t>
  </si>
  <si>
    <t>http://www.reddit.com/r/Bitcoin/comments/31wcn4/given_free_electricity_are_any_miners_still/</t>
  </si>
  <si>
    <t>April 09, 2015 at 12:50AM</t>
  </si>
  <si>
    <t>bitchrome</t>
  </si>
  <si>
    <t>Tewskbury police pay bitcoin ransom to hackers holding data hostage</t>
  </si>
  <si>
    <t>http://www.whdh.com/story/28736428/tewskbury-police-pay-ransom-to-hackers-holding-data-hostage</t>
  </si>
  <si>
    <t>http://www.reddit.com/r/Bitcoin/comments/31wcfu/tewskbury_police_pay_bitcoin_ransom_to_hackers/</t>
  </si>
  <si>
    <t>April 09, 2015 at 12:48AM</t>
  </si>
  <si>
    <t>In response to #bitcoin video; the Honey Badger don't care... @BraveTheWorld</t>
  </si>
  <si>
    <t>https://twitter.com/CoinCadence/status/585861328730005504</t>
  </si>
  <si>
    <t>http://www.reddit.com/r/Bitcoin/comments/31wc46/in_response_to_bitcoin_video_the_honey_badger/</t>
  </si>
  <si>
    <t>April 09, 2015 at 12:43AM</t>
  </si>
  <si>
    <t>boostkey</t>
  </si>
  <si>
    <t>Keep New York a hub of innovation: remove the BitLicense barriers!</t>
  </si>
  <si>
    <t>https://www.change.org/p/ben-lawsky-andrew-cuomo-annette-robinson-keep-new-york-a-hub-of-innovation-remove-the-bitlicense-barriers</t>
  </si>
  <si>
    <t>http://www.reddit.com/r/Bitcoin/comments/31wbdh/keep_new_york_a_hub_of_innovation_remove_the/</t>
  </si>
  <si>
    <t>April 09, 2015 at 12:38AM</t>
  </si>
  <si>
    <t>russellreddit</t>
  </si>
  <si>
    <t>Is spreading Bitcoin hording good for Bitcoin?</t>
  </si>
  <si>
    <t>I''ve been lurking and watching Bitcoin for a number of years. Recently decided to buy a small fraction myself and I'm starting to encourage others that they 'might' want to do the same. Basically I talk about it in an investment punt sort of a way as getting into it in any other way makes it all sound a bit bonkers (it will save us from our government corporate overlords angle sounds a bit left of field anyway).My question is... Is the holding of small amounts of Bitcoin in diverse hands good for Bitcoin in the long run? Even if they don't really know what it is and won't actually spend it till Bitcoin becomes more mainstream and widely accepted?</t>
  </si>
  <si>
    <t>http://www.reddit.com/r/Bitcoin/comments/31war4/is_spreading_bitcoin_hording_good_for_bitcoin/</t>
  </si>
  <si>
    <t>April 09, 2015 at 12:36AM</t>
  </si>
  <si>
    <t>moh85</t>
  </si>
  <si>
    <t>If you could choose one event/invention/application/news/improvement to happen during this year what it would be?</t>
  </si>
  <si>
    <t>The one big thing you would love to see happen along this year! Only one! What it would be? And please, keep mind open and try to avoid overkill this!</t>
  </si>
  <si>
    <t>http://www.reddit.com/r/Bitcoin/comments/31wah3/if_you_could_choose_one/</t>
  </si>
  <si>
    <t>April 09, 2015 at 12:33AM</t>
  </si>
  <si>
    <t>What servers are running the software that determines difficulty of mining?</t>
  </si>
  <si>
    <t>In a lot of tutorials, the "bitcoin network" is referred to a lot. However, I'm curious as to what servers exactly are running this "network". Am I right in assuming that it's the systems running the bitcoind daemon that contain the software/algorithms that determine things like mining difficulty?</t>
  </si>
  <si>
    <t>http://www.reddit.com/r/Bitcoin/comments/31w9x9/what_servers_are_running_the_software_that/</t>
  </si>
  <si>
    <t>April 09, 2015 at 12:32AM</t>
  </si>
  <si>
    <t>ashod711</t>
  </si>
  <si>
    <t>Hmmm...please tell me why reading this article feels like I'm in an episode of the Twilight Zone!</t>
  </si>
  <si>
    <t>http://www.bloomberg.com/news/articles/2015-04-07/former-goldman-exec-wants-to-upend-the-way-the-world-moves-money﻿</t>
  </si>
  <si>
    <t>http://www.reddit.com/r/Bitcoin/comments/31w9sv/hmmmplease_tell_me_why_reading_this_article_feels/</t>
  </si>
  <si>
    <t>April 09, 2015 at 12:30AM</t>
  </si>
  <si>
    <t>This service allows for tips to be paid in credit card and collected via Bitcoin address</t>
  </si>
  <si>
    <t>http://www.coindesk.com/tibdit-launch-bitcoin-tipping-tool-publishers/</t>
  </si>
  <si>
    <t>http://www.reddit.com/r/Bitcoin/comments/31w9ln/this_service_allows_for_tips_to_be_paid_in_credit/</t>
  </si>
  <si>
    <t>voephilis</t>
  </si>
  <si>
    <t>Mind the Gap Virtual Seminar for Professionals in the banking and crypto industry</t>
  </si>
  <si>
    <t>http://blog.btcgermany.eu/mind-gap-virtual-seminar-professionals-banking-crypto-industry/</t>
  </si>
  <si>
    <t>http://www.reddit.com/r/Bitcoin/comments/31w9gv/mind_the_gap_virtual_seminar_for_professionals_in/</t>
  </si>
  <si>
    <t>April 09, 2015 at 12:29AM</t>
  </si>
  <si>
    <t>The Bitcoin Foundation</t>
  </si>
  <si>
    <t>http://i.imgur.com/gm4kDkE.gif</t>
  </si>
  <si>
    <t>http://www.reddit.com/r/Bitcoin/comments/31w9c8/the_bitcoin_foundation/</t>
  </si>
  <si>
    <t>April 09, 2015 at 01:09AM</t>
  </si>
  <si>
    <t>thisisfucked22</t>
  </si>
  <si>
    <t>"There is a targeted attack on Bitcoin.." Thread....</t>
  </si>
  <si>
    <t>Mods why do you strip freedom in the name of terrorism? That is for governments. All you have done is give the "troll" a hell of a lot more credibility and lose a lot of yours. There are many questions that need answering now.</t>
  </si>
  <si>
    <t>http://www.reddit.com/r/Bitcoin/comments/31wf6t/there_is_a_targeted_attack_on_bitcoin_thread/</t>
  </si>
  <si>
    <t>April 09, 2015 at 01:06AM</t>
  </si>
  <si>
    <t>darrenturn90</t>
  </si>
  <si>
    <t>Can I query an electrum server to get a list of uxtos for a public key?</t>
  </si>
  <si>
    <t>Like the txid and amounts?</t>
  </si>
  <si>
    <t>http://www.reddit.com/r/Bitcoin/comments/31wesa/can_i_query_an_electrum_server_to_get_a_list_of/</t>
  </si>
  <si>
    <t>April 09, 2015 at 01:03AM</t>
  </si>
  <si>
    <t>newmoney2014</t>
  </si>
  <si>
    <t>Coins4gold is scam</t>
  </si>
  <si>
    <t>IT IS A SCAM. I ORDER GOLD. I RECIEVED YELLOW IRON I WILL HUNT YOU. WHEN I FIND YOU I CUT OFF YOUR RIGHT HAND</t>
  </si>
  <si>
    <t>http://www.reddit.com/r/Bitcoin/comments/31weat/coins4gold_is_scam/</t>
  </si>
  <si>
    <t>April 09, 2015 at 01:22AM</t>
  </si>
  <si>
    <t>johnny_bitcoin</t>
  </si>
  <si>
    <t>I have a feeling that Chinese exchanges are lowering the price by fake trading, but I have zero proof and no concrete motive</t>
  </si>
  <si>
    <t>What the title says. I have no proof, but it seems like there are massive dumps on Chinese exchanges, and western exchanges just respond.Whenever the market tries to recover, some big Chinese guy dumps all his coins.... It just feels fake. Who would dump so much money at these prices? and what is their motive? can they even profit from it? Are they lowering the price to buy coins on western exchanges?I'm not sure that this is the case, just because its a very risky plan that can easily fail, and require a lot of money to execute and risk....maybe one of you got an idea for a motive? or a way a Chinese exchange would make money out of those dumps?</t>
  </si>
  <si>
    <t>http://www.reddit.com/r/Bitcoin/comments/31wh4f/i_have_a_feeling_that_chinese_exchanges_are/</t>
  </si>
  <si>
    <t>April 09, 2015 at 01:12AM</t>
  </si>
  <si>
    <t>Volatile? You mean that the market is like a roller coaster ride today?</t>
  </si>
  <si>
    <t>http://i.imgur.com/XcSipD5.png</t>
  </si>
  <si>
    <t>http://www.reddit.com/r/Bitcoin/comments/31wfp8/volatile_you_mean_that_the_market_is_like_a/</t>
  </si>
  <si>
    <t>April 09, 2015 at 01:41AM</t>
  </si>
  <si>
    <t>antimattero</t>
  </si>
  <si>
    <t>Scam e-mail from &amp;gt;&amp;gt;&amp;gt; news@coinbase.com &amp;lt;&amp;lt;&amp;lt; be careful!!!</t>
  </si>
  <si>
    <t>In This Issue: Get 150% profit with Coinbase Invest FundDear &lt;????my e-mail address????&gt;,We're happy to announce a new product - Coinbase Invest Fund, reliable platform for small and medium scale investments. Fund assets are diversified among emerging Forex positions at Coinbase Exchange. Deposits are risk-free insured by institutions such as the New York Stock Exchange.Want to become a professional investor? Our first short-term investment program starts today - GET 150% FOR A 10-DAY DEPOSIT.Investment offer is active from 20th of April 12:00 AM Pacific until 30th of April. Coinbase offers you a fixed return with a 50% growth for a 10 day period. You can deposit today from $100. Maximum deposit amount per one person or legal entity is 60 Bitcoins. That's an astonishing opportunity to earn up to $8,500 per 10 days!Investors who want to apply, please make a deposit to 13gEmbuBu8r5AAq7xB9GfiTkjDKe73ynyr or click the link below https://&lt;&lt;&lt;BetterDon'tClick&gt;&gt;&gt;blockchain.info/qr?data=13gEmbuBu8r5AAq7xB9GfiTkjDKe73ynyr&amp;size=400 Once a payment is made you will get an e-mail about successful participation. Please note: Initial deposit amounts exceeding +30 Bitcoins will qualify your membership for a 2nd level upgrade.We will return your initial deposit with dividends on 1st of May, 2015 12:00 AM Pacific Time. (for example: investing 10 Bitcoins today will return 15 Bitcoins in a 10 day period) Profits are withdrawn without any delay and Coinbase waives all fees for 1st level investments.Hurry up! This is a limited, one-time opportunity.Kind regards, The Coinbase Invest Fund TeamDo not reply to this e-mail</t>
  </si>
  <si>
    <t>http://www.reddit.com/r/Bitcoin/comments/31wjvu/scam_email_from_newscoinbasecom_be_careful/</t>
  </si>
  <si>
    <t>April 09, 2015 at 02:08AM</t>
  </si>
  <si>
    <t>Win Amazon Gift Cards in Poker! Play with friends, unlock badges and get FREE chips for sign up on BitGame</t>
  </si>
  <si>
    <t>http://www.reddit.com/r/Bitcoin/comments/31wns9/win_amazon_gift_cards_in_poker_play_with_friends/</t>
  </si>
  <si>
    <t>April 09, 2015 at 02:05AM</t>
  </si>
  <si>
    <t>btcenespanol</t>
  </si>
  <si>
    <t>Factom tutorial video (in spanish) by BTCenEspañol</t>
  </si>
  <si>
    <t>https://www.youtube.com/watch?v=iu2NyDdjw7E</t>
  </si>
  <si>
    <t>http://www.reddit.com/r/Bitcoin/comments/31wn86/factom_tutorial_video_in_spanish_by_btcenespa%C3%B1ol/</t>
  </si>
  <si>
    <t>April 09, 2015 at 02:04AM</t>
  </si>
  <si>
    <t>furuknap</t>
  </si>
  <si>
    <t>[SCAM WARNING] Coinbase does NOT have a message for you</t>
  </si>
  <si>
    <t>http://i.imgur.com/oIS7tY2.png</t>
  </si>
  <si>
    <t>http://www.reddit.com/r/Bitcoin/comments/31wn57/scam_warning_coinbase_does_not_have_a_message_for/</t>
  </si>
  <si>
    <t>April 09, 2015 at 02:29AM</t>
  </si>
  <si>
    <t>CC_EF_JTF</t>
  </si>
  <si>
    <t>"Get 150% profit with Coinbase Invest Fund" - Email scam</t>
  </si>
  <si>
    <t>http://i.imgur.com/VxJZ5hy.png</t>
  </si>
  <si>
    <t>http://www.reddit.com/r/Bitcoin/comments/31wqrp/get_150_profit_with_coinbase_invest_fund_email/</t>
  </si>
  <si>
    <t>April 09, 2015 at 02:27AM</t>
  </si>
  <si>
    <t>cryptoalchemist</t>
  </si>
  <si>
    <t>This subreddit needs these words more than ever today.</t>
  </si>
  <si>
    <t>http://www.bjornsolstad.com/wp-content/uploads/quote-gavin-andresen-bitcoin-developer.jpg</t>
  </si>
  <si>
    <t>http://www.reddit.com/r/Bitcoin/comments/31wqfd/this_subreddit_needs_these_words_more_than_ever/</t>
  </si>
  <si>
    <t>April 09, 2015 at 02:26AM</t>
  </si>
  <si>
    <t>ajsingh007</t>
  </si>
  <si>
    <t>I wonder how they make the Coinbase spam email appear to come from "news@coinbase.com"?</t>
  </si>
  <si>
    <t>http://i.imgur.com/LgDxHBH.png</t>
  </si>
  <si>
    <t>http://www.reddit.com/r/Bitcoin/comments/31wqdo/i_wonder_how_they_make_the_coinbase_spam_email/</t>
  </si>
  <si>
    <t>April 09, 2015 at 02:23AM</t>
  </si>
  <si>
    <t>Bitcoin and 1.618, the golden number. Can anything be solved with this?</t>
  </si>
  <si>
    <t>http://www.reddit.com/r/Bitcoin/comments/31wpy1/bitcoin_and_1618_the_golden_number_can_anything/</t>
  </si>
  <si>
    <t>April 09, 2015 at 02:21AM</t>
  </si>
  <si>
    <t>Follow The Coin Exclusive Interview With Adam Draper: Sign The Petition for a revised BitLicense without barriers</t>
  </si>
  <si>
    <t>https://www.youtube.com/attribution_link?a=frr4PDwpfZw&amp;u=%2Fwatch%3Fv%3D2WbPP1vbUDo%26feature%3Dshare</t>
  </si>
  <si>
    <t>http://www.reddit.com/r/Bitcoin/comments/31wpoc/follow_the_coin_exclusive_interview_with_adam/</t>
  </si>
  <si>
    <t>April 09, 2015 at 02:45AM</t>
  </si>
  <si>
    <t>nirvanist</t>
  </si>
  <si>
    <t>Bitcoin Fortune chrome extension</t>
  </si>
  <si>
    <t>https://chrome.google.com/webstore/detail/bitcoin-fortune/hgnbmlkfajbhddjgeinpnafaeobpibmk</t>
  </si>
  <si>
    <t>http://www.reddit.com/r/Bitcoin/comments/31wsx0/bitcoin_fortune_chrome_extension/</t>
  </si>
  <si>
    <t>April 09, 2015 at 02:42AM</t>
  </si>
  <si>
    <t>anothertimewaster</t>
  </si>
  <si>
    <t>Browser extensions stealing your bitcoin?</t>
  </si>
  <si>
    <t>The findings are due to be published in full in May at the IEEE Symposium on Security and Privacy.Some extensions were: obviously written to steal saleable data such as bitcoins</t>
  </si>
  <si>
    <t>http://www.reddit.com/r/Bitcoin/comments/31wsln/browser_extensions_stealing_your_bitcoin/</t>
  </si>
  <si>
    <t>April 09, 2015 at 02:58AM</t>
  </si>
  <si>
    <t>williamdunne</t>
  </si>
  <si>
    <t>International Law Office Banking doing research into Bitcoin "The brave new world of Bitcoin" making experts available to interested firms</t>
  </si>
  <si>
    <t>https://twitter.com/WilDunne/status/585894223477657600/photo/1</t>
  </si>
  <si>
    <t>http://www.reddit.com/r/Bitcoin/comments/31wuyv/international_law_office_banking_doing_research/</t>
  </si>
  <si>
    <t>April 09, 2015 at 03:18AM</t>
  </si>
  <si>
    <t>Had a weird idea....</t>
  </si>
  <si>
    <t>I noticed how lotteries incentivize those that sell lottery tickets by awarding them a very small of percentage of the jackpots. It would be interesting if a global currency system would award 1 of the thousands of merchants that take Bitcoin. Like a monthly drawing sponsored by one of the mining facilities or possibly a bitcoin merchant lottery pool. Just a thought to give an incentive to those who adopt it as a merchant(besides all of the other blatant uses and savings the blockchain provides).</t>
  </si>
  <si>
    <t>http://www.reddit.com/r/Bitcoin/comments/31wxs9/had_a_weird_idea/</t>
  </si>
  <si>
    <t>April 09, 2015 at 03:34AM</t>
  </si>
  <si>
    <t>Salanderson</t>
  </si>
  <si>
    <t>UK's Shambala Festival gets it.</t>
  </si>
  <si>
    <t>http://www.shambalafestival.org/product/shambala-festival-tickets-2015/?hc_location=ufi</t>
  </si>
  <si>
    <t>http://www.reddit.com/r/Bitcoin/comments/31x01w/uks_shambala_festival_gets_it/</t>
  </si>
  <si>
    <t>April 09, 2015 at 03:33AM</t>
  </si>
  <si>
    <t>REPOST: It just happened: “The moment the United States lost its role . . .”</t>
  </si>
  <si>
    <t>I am reposting it because it took two trolls to bring the article down! WOW. I posted article and not even 20 second later, Troll claims its garbage. I confronted him that he did not even had a chance to read it, and then boom - other troll down votes and good article is gone! This is the reason for repost.</t>
  </si>
  <si>
    <t>http://www.reddit.com/r/Bitcoin/comments/31wzxd/repost_it_just_happened_the_moment_the_united/</t>
  </si>
  <si>
    <t>April 09, 2015 at 03:32AM</t>
  </si>
  <si>
    <t>NikoK</t>
  </si>
  <si>
    <t>Best way to buy BTC with CC without ID verification?</t>
  </si>
  <si>
    <t>Please let me know. Person who helps me out will get some BTC sent to them as a thank you.</t>
  </si>
  <si>
    <t>http://www.reddit.com/r/Bitcoin/comments/31wzq8/best_way_to_buy_btc_with_cc_without_id/</t>
  </si>
  <si>
    <t>April 09, 2015 at 03:27AM</t>
  </si>
  <si>
    <t>diycoin</t>
  </si>
  <si>
    <t>Bitcoin Job Fair adds 21 Inc &amp;amp; Mirror: Get a Job in Bitcoin for Free on 4/18 + meet WSJ's Michael J. Casey &amp;amp; Paul Vigna, authors of "The Age of Cryptocurrency"</t>
  </si>
  <si>
    <t>https://twitter.com/TheScottRob/status/585843700422414337</t>
  </si>
  <si>
    <t>http://www.reddit.com/r/Bitcoin/comments/31wyzz/bitcoin_job_fair_adds_21_inc_mirror_get_a_job_in/</t>
  </si>
  <si>
    <t>April 09, 2015 at 03:25AM</t>
  </si>
  <si>
    <t>I'm cool with Bitcoin being digital gold and scarce enough not to be used for day to day transactions. I don't mind another altcoin propping up Bitcoin's value because I think Bitcoin has more wonderful uses we've yet to conceive and we'll need room yo accomodate those value transferences.</t>
  </si>
  <si>
    <t>http://www.reddit.com/r/Bitcoin/comments/31wypa/im_cool_with_bitcoin_being_digital_gold_and/</t>
  </si>
  <si>
    <t>April 09, 2015 at 03:22AM</t>
  </si>
  <si>
    <t>Why do Marc Andreessen and Jeremy Allaire look identical?</t>
  </si>
  <si>
    <t>Are we certain they're different people?https://www.cryptocoinsnews.com/wp-content/uploads/2014/10/Marc-Andreessen-Netscape-1024x676.jpghttp://media.coindesk.com/2013/10/jeremy-allaire-circle-interview-featured-600x370.jpg</t>
  </si>
  <si>
    <t>http://www.reddit.com/r/Bitcoin/comments/31wyet/why_do_marc_andreessen_and_jeremy_allaire_look/</t>
  </si>
  <si>
    <t>April 09, 2015 at 03:21AM</t>
  </si>
  <si>
    <t>Apnean</t>
  </si>
  <si>
    <t>TELSTRA, Australia's largest Telco considers bitcoin.</t>
  </si>
  <si>
    <t>https://www.google.com.au/url?sa=t&amp;rct=j&amp;q=&amp;esrc=s&amp;source=web&amp;cd=1&amp;cad=rja&amp;uact=8&amp;ved=0CDEQqQIwAA&amp;url=http%3A%2F%2Fwww.heraldsun.com.au%2Fbusiness%2Fbitcoin-may-get-telstras-call-as-telco-considers-digital-payments%2Fstory-fni0dcne-1227296101068&amp;ei=fI0lVYm4NJD18QXm1YGYCA&amp;usg=AFQjCNGeoqb5LrsoficwlNgA1ZRLP_9EAA&amp;bvm=bv.90237346,d.dGc</t>
  </si>
  <si>
    <t>http://www.reddit.com/r/Bitcoin/comments/31wy4v/telstra_australias_largest_telco_considers_bitcoin/</t>
  </si>
  <si>
    <t>April 09, 2015 at 03:48AM</t>
  </si>
  <si>
    <t>Silk Road: A Microcosm of How the War on Drugs is Destroying America | Lyn Ulbricht on Alex Jones' show</t>
  </si>
  <si>
    <t>https://www.youtube.com/watch?v=l4vVjCnsHlE</t>
  </si>
  <si>
    <t>http://www.reddit.com/r/Bitcoin/comments/31x24j/silk_road_a_microcosm_of_how_the_war_on_drugs_is/</t>
  </si>
  <si>
    <t>April 09, 2015 at 03:42AM</t>
  </si>
  <si>
    <t>When will we see bitcoin acquisitions happen?</t>
  </si>
  <si>
    <t>I believe there are many great acquisition targets that more established players would be interested in as they consider an entry strategy. Some of the prospective companies with commercial potential include:Changetip - probably the best target at the moment because if their unique position in internet tipping....CoinbaseBlockchain.infoCircle.com. and....BitpayProbably a few others as well.Mycelium is great but I actually want them to stay independent because I like their planned privacy features and I doubt the big players care much for that..Theore established players I referenced may include social media giants like twitter and Facebook, maybe Google as well..And of course traditional banking, exchanges, payment processors and finance companies that actually want to innovate..Other companies like microsoft, Ericsson, or mobile technology companies would have an interest too..Bitcoin technology merges so many sectors, technologies and applications that interest will start coming from so many areas all over the world.Isn't it exciting to be a part of such a profound technology during these early days?</t>
  </si>
  <si>
    <t>http://www.reddit.com/r/Bitcoin/comments/31x15h/when_will_we_see_bitcoin_acquisitions_happen/</t>
  </si>
  <si>
    <t>April 09, 2015 at 03:58AM</t>
  </si>
  <si>
    <t>EnglishBulldog</t>
  </si>
  <si>
    <t>Just a little reminder from a year ago: Things aren't much different now. If you're new around here, you should know our history.</t>
  </si>
  <si>
    <t>http://i.imgur.com/uDaZt0X</t>
  </si>
  <si>
    <t>http://www.reddit.com/r/Bitcoin/comments/31x3gl/just_a_little_reminder_from_a_year_ago_things/</t>
  </si>
  <si>
    <t>April 09, 2015 at 03:52AM</t>
  </si>
  <si>
    <t>Bitcoin hit $304.00 .......in Canada lol</t>
  </si>
  <si>
    <t>That's my positive for the day we still are over 300 eh, sorry if I tried to rub it in. Feels so good likes fresh cracked maple syrup in the morning drizzled over some flap jacks : )</t>
  </si>
  <si>
    <t>http://www.reddit.com/r/Bitcoin/comments/31x2lu/bitcoin_hit_30400_in_canada_lol/</t>
  </si>
  <si>
    <t>April 09, 2015 at 04:13AM</t>
  </si>
  <si>
    <t>EliptiBox</t>
  </si>
  <si>
    <t>Why all #Bitcoin in #cold-storage and not in use? #simplicity &amp;amp; #security, thats it! - EliptiBox 2015-Q4</t>
  </si>
  <si>
    <t>http://www.eliptibox.com/#!blog/c1yfl</t>
  </si>
  <si>
    <t>http://www.reddit.com/r/Bitcoin/comments/31x5m8/why_all_bitcoin_in_coldstorage_and_not_in_use/</t>
  </si>
  <si>
    <t>April 09, 2015 at 04:12AM</t>
  </si>
  <si>
    <t>wserd</t>
  </si>
  <si>
    <t>CoinPrices Bitcoin Weekly - France Implements Cash Restrictions • US Presidential Candidate Rand Paul Accepts Bitcoin • Bitcoin Foundation is Bankrupt</t>
  </si>
  <si>
    <t>http://us8.campaign-archive1.com/?u=f2f6292f3f915eb9b32a5fa49&amp;id=5545d8ca43</t>
  </si>
  <si>
    <t>http://www.reddit.com/r/Bitcoin/comments/31x5fm/coinprices_bitcoin_weekly_france_implements_cash/</t>
  </si>
  <si>
    <t>April 09, 2015 at 04:11AM</t>
  </si>
  <si>
    <t>Purplekeyboard</t>
  </si>
  <si>
    <t>A simple proposition</t>
  </si>
  <si>
    <t>These are dark days on r/bitcoin. Agents of the enemy walk among us, wolves in sheep's clothing. The scoundrel and vile heretic whollyhemp has been discovered, and burned at the stake, as God willed, but how many others are out there?I say to you, my brothers and sisters in Bitcoin, that we must not rest until every last heretic has been found and burned.Those who would dare speak against the holy blockchain, those who fraternize with the enemy, those who refuse to accept the sanctity of the sacred white paper, let them all be cast into the fire.Now let us pray together. Our founder, who art in hiding, Satoshi be thy name. Thy blockchain come, thy will be done, on earth as it is online. Give us this day our confirmed transactions, and forgive us our double spending, as we forgive those who have scammed against us. And lead us not to inflation, but deliver us from fiat.</t>
  </si>
  <si>
    <t>http://www.reddit.com/r/Bitcoin/comments/31x59r/a_simple_proposition/</t>
  </si>
  <si>
    <t>April 09, 2015 at 04:29AM</t>
  </si>
  <si>
    <t>Coinwelt</t>
  </si>
  <si>
    <t>Overview of the latest Bitcoin News - coinwelt.com</t>
  </si>
  <si>
    <t>http://coinwelt.de/international-news/</t>
  </si>
  <si>
    <t>http://www.reddit.com/r/Bitcoin/comments/31x7sj/overview_of_the_latest_bitcoin_news_coinweltcom/</t>
  </si>
  <si>
    <t>April 09, 2015 at 04:27AM</t>
  </si>
  <si>
    <t>jordanwpg</t>
  </si>
  <si>
    <t>Look what I found in Battlefield Hardline. When you unlock the Black Markets achievement.</t>
  </si>
  <si>
    <t>http://imgur.com/IB4h0Yq</t>
  </si>
  <si>
    <t>http://www.reddit.com/r/Bitcoin/comments/31x7k0/look_what_i_found_in_battlefield_hardline_when/</t>
  </si>
  <si>
    <t>April 09, 2015 at 04:23AM</t>
  </si>
  <si>
    <t>PublicTipStats</t>
  </si>
  <si>
    <t>Post Removed from /r/Bitcoin</t>
  </si>
  <si>
    <t>Posted a quote as the title: Sullivan said there was strong demand for a tool that displayed ChangeTip metrics publicly, and that his firm would release this offering in the first quarter of 2015. Coindesk.Posted this as text: The demand for a tool that displays Changetip Metrics publicly is higher than ever. Please release a public stat tool as promised. It is now 8 days into quarter 2 of 2015. This tool was promised by the end of the first quarter. Where is this stat tool?Post Removed: I know I'm new here, but what gives?</t>
  </si>
  <si>
    <t>http://www.reddit.com/r/Bitcoin/comments/31x70x/post_removed_from_rbitcoin/</t>
  </si>
  <si>
    <t>The only HW #Bitcoin/#Cryptocurrency Wallet that connects to #smartphones wirelessly and securely.</t>
  </si>
  <si>
    <t>http://www.eliptibox.com</t>
  </si>
  <si>
    <t>http://www.reddit.com/r/Bitcoin/comments/31x6yg/the_only_hw_bitcoincryptocurrency_wallet_that/</t>
  </si>
  <si>
    <t>theblogismine</t>
  </si>
  <si>
    <t>Coinspeaker is Launching Bitcoin Jobs Section</t>
  </si>
  <si>
    <t>http://www.coinspeaker.com/2015/04/08/coinspeaker-is-launching-bitcoin-jobs-section-7744/</t>
  </si>
  <si>
    <t>http://www.reddit.com/r/Bitcoin/comments/31x22l/coinspeaker_is_launching_bitcoin_jobs_section/</t>
  </si>
  <si>
    <t>April 09, 2015 at 04:39AM</t>
  </si>
  <si>
    <t>bigguwop919</t>
  </si>
  <si>
    <t>HELPPP Electrum wallet not opening</t>
  </si>
  <si>
    <t>About two days ago I stored some btc in my electrum wallet and saved the seed. While trying to open electrum today, this error pops up: cannot read wallet file 'C: /Users/Name/AppData/Roaming/Electrum/wallets/default_wallet'</t>
  </si>
  <si>
    <t>http://www.reddit.com/r/Bitcoin/comments/31x94z/helppp_electrum_wallet_not_opening/</t>
  </si>
  <si>
    <t>April 09, 2015 at 05:05AM</t>
  </si>
  <si>
    <t>Ripple: More efficient than technology from the 80s</t>
  </si>
  <si>
    <t>http://imgur.com/fx7MNqX</t>
  </si>
  <si>
    <t>http://www.reddit.com/r/Bitcoin/comments/31xcqe/ripple_more_efficient_than_technology_from_the_80s/</t>
  </si>
  <si>
    <t>April 09, 2015 at 05:23AM</t>
  </si>
  <si>
    <t>How do you use electrum to create paper wallets?</t>
  </si>
  <si>
    <t>So I downloaded [https://tails.boum.org](tales) because it comes preloaded with electrum, &amp; I was led to believe that that would allow me to easily create paper wallets offline. however, upon downloading electrum (I have never used it before) I have not been able to find out how to generate or create paper wallets.</t>
  </si>
  <si>
    <t>http://www.reddit.com/r/Bitcoin/comments/31xf12/how_do_you_use_electrum_to_create_paper_wallets/</t>
  </si>
  <si>
    <t>April 09, 2015 at 05:12AM</t>
  </si>
  <si>
    <t>ShatosiMakanoto</t>
  </si>
  <si>
    <t>I'd like to rig up the OTC Markets GBTC web page to alert me whenever the "Last Bid &amp;amp; Ask Update" changes... any ideas?</t>
  </si>
  <si>
    <t>Website is here.The "Last Bid &amp; Ask Update" is located right below the current price (which is currently "N/A"). That would tell me when a new bid or offer is made. I'd like to be sent a text message. Right now, it would generate a half-dozen texts per day.BTW, I already have my online broker set up to text-alert me if the price rises off of zero.</t>
  </si>
  <si>
    <t>http://www.reddit.com/r/Bitcoin/comments/31xdkl/id_like_to_rig_up_the_otc_markets_gbtc_web_page/</t>
  </si>
  <si>
    <t>April 09, 2015 at 05:55AM</t>
  </si>
  <si>
    <t>1Bitcoinco</t>
  </si>
  <si>
    <t>Current list of top exchanges? I want to pull the current exchange rates via API.</t>
  </si>
  <si>
    <t>Recently I've forced myself to take a 2 1/2 month break from reading /r/bitcoin multiple times a day, down to once a week, top stories.I'm now working on a WordPress bitcoin plugin, and want to offer exchange rates from the top active exchanges, but I'm a bit out of the loop. What are the top 5 or 10 sites/exchanges that I can pull a price from?Thanks!</t>
  </si>
  <si>
    <t>http://www.reddit.com/r/Bitcoin/comments/31xjel/current_list_of_top_exchanges_i_want_to_pull_the/</t>
  </si>
  <si>
    <t>April 09, 2015 at 05:48AM</t>
  </si>
  <si>
    <t>Electrum is not opening.</t>
  </si>
  <si>
    <t>I transferred some btc into my electrum wallet which was working fine a couple days ago. I went to open electrum to day to send the btc to another wallet and electrum wont even open, it displays this error: cannot read wallet file 'C: /Users/Name/AppData/Roaming/Electrum/wallets/default_wallet'Yes i have the seed words.</t>
  </si>
  <si>
    <t>http://www.reddit.com/r/Bitcoin/comments/31xijt/electrum_is_not_opening/</t>
  </si>
  <si>
    <t>April 09, 2015 at 05:47AM</t>
  </si>
  <si>
    <t>Bitcoin &amp;amp; 2FA - Clef CEO Brennen Byrne @ Texas Bitcoin Conference</t>
  </si>
  <si>
    <t>https://www.youtube.com/watch?v=22SicktTiX0&amp;feature=youtu.be</t>
  </si>
  <si>
    <t>http://www.reddit.com/r/Bitcoin/comments/31xial/bitcoin_2fa_clef_ceo_brennen_byrne_texas_bitcoin/</t>
  </si>
  <si>
    <t>April 09, 2015 at 05:34AM</t>
  </si>
  <si>
    <t>VanquishAudio</t>
  </si>
  <si>
    <t>What if years down the road, the biggest miners decided to pool together?</t>
  </si>
  <si>
    <t>I don't know much about mining so can you guys entertain these questions or if anyone has a question to add please doWhat's the likelihood of that happening?What can they do to the network? Is the fear that they fork it? What are other big concerns?How exactly do you initiate a fork and how do other miners get the option to update to the new version?Let's say a wealthy entity decides to build a massive mining operation that for the sake of discussion takes up 80% of the mining power of the network, if they fork do they need the rest of the network to follow or is their fork now the real Bitcoin.Where do people find out the real version they should update to, when/how often do updates happen?</t>
  </si>
  <si>
    <t>http://www.reddit.com/r/Bitcoin/comments/31xgkh/what_if_years_down_the_road_the_biggest_miners/</t>
  </si>
  <si>
    <t>April 09, 2015 at 05:30AM</t>
  </si>
  <si>
    <t>Bitcoin Africa conference confirms Erik Wilgenhof Plante as guest speaker</t>
  </si>
  <si>
    <t>http://memeburn.com/2015/04/bitcoin-africa-conference-confirms-erik-wilgenhof-plante-as-guest-speaker/</t>
  </si>
  <si>
    <t>http://www.reddit.com/r/Bitcoin/comments/31xg0g/bitcoin_africa_conference_confirms_erik_wilgenhof/</t>
  </si>
  <si>
    <t>April 09, 2015 at 05:26AM</t>
  </si>
  <si>
    <t>The Roman Empire and Bitcoin</t>
  </si>
  <si>
    <t>I believe the key to getting people to use Bitcoin is to look at the Roman Empire. Everybody here thinks that everyone in the world will eventually use Bitcoin, that may be true, but when?Most people are too lazy to try something new, and if there is some in place that is good enough, why should they switch to something that isn't popular yet?Here is where history comes in play. Why did the people of Rome use gold, silver, bronze, and copper coinage? Because it had value and...because Caeser had them minted and bascially forced the people to use them.That is what Bitcoin is missing. Something to force people to use the currency.What forces lots of people to switch? Stock Market Crashes, Banks Holding Money Hostage (Cyprus), ...bad circumstances.The other way to get lots of people to switch is with more acceptance in stores/businesses like what is happening right now, but this method is slow and not as dramatic as in something that is forced.All in all I see Bitcoin moving up in price only if more and more people move their money from banks to bitcoin wallets.Bitcoin was originally created to fight off the banks and give people their freedom back. What we need is to attack the Banks with Bitcoin. Put a Bitcoin ATM machine near your local bank. Put a download bitcoin wallet qr code sticker with some free Bitcoin on it on your local banks ATM machine. Get the idea?I want everybody posting Bitcoin Wallet QR codes(Free Bitcoin) on every ATM machine that they see. Keep a few stickers in your wallet. Imagine if this becomes a trend and lots of people start doing this, this is unstoppable!!!</t>
  </si>
  <si>
    <t>http://www.reddit.com/r/Bitcoin/comments/31xfj8/the_roman_empire_and_bitcoin/</t>
  </si>
  <si>
    <t>April 09, 2015 at 06:11AM</t>
  </si>
  <si>
    <t>DyslexicStoner240</t>
  </si>
  <si>
    <t>[Confession] I both Hoard AND Spend Bitcoin</t>
  </si>
  <si>
    <t>Hoarding and spending seem like mutually exclusive options. That is, until you stop being an idiot. But they aren't! :) Let me explain:I think bitcoin has a bright long term future; therefore, I want to accumulate bitcoin. A falling price means my holdings are now worth less, but my biweekly buy-in buys more. This only makes sense to do if you think the price will eventually rise. However, it makes little sense to spend that bitcoin that you purchased at a higher price on goods or services. If you take a loss in order to spend your bitcoin, what you are actually telling the market is: “I don’t want this, and I’m willing to pay a premium to get it off my hands.” It makes no sense if you’re claiming to be in bitcoin for the long haul.Instead, what I do is: I buy bitcoin every two weeks. When I buy it, I trade with it, until I get stuck up high. Then I send that coin to cold storage. I always keep a small sum of USD I.O.U.s on an exchange, and when I want to buy something with BTC, I time my buy, and then spend it. If I’m at work and I want to go to Starbucks I will log into the exchange, buy coin, send it to mycelium, load a gift card with BTC, and go to Starbucks.USE bitcoin to your advantage as best you can! This adds real scarcity and utility to the ecosystem.TL;DR: The debate that comes up occasionally about hoarders vs. spenders is really quite silly.</t>
  </si>
  <si>
    <t>http://www.reddit.com/r/Bitcoin/comments/31xlgm/confession_i_both_hoard_and_spend_bitcoin/</t>
  </si>
  <si>
    <t>April 09, 2015 at 06:04AM</t>
  </si>
  <si>
    <t>PoliticalDissidents</t>
  </si>
  <si>
    <t>Looking to run a Full Node in a cheap VPS for only $5/m</t>
  </si>
  <si>
    <t>Came across this and though you guys might like. Been messing around with Linux a lot more lately and was thinking about running a full node on a VPS. I want one of those $5/m VPSs. The huge dilemma that I keep coming across is that the blockchain is roughly 30 GB right now and all of the VPS plans I come across require you to upgrade to a higher end plan with more resources (RAM + CPU) in order to obtain enough storage space to store the block chain. This despite me not wanting to pay for the extra resources.Anyways just came across Virpus. They offer for $5/m a Xen paravirtualized VPS with 1 GB of RAM and 4 cores with 50 GB of storage. Plus they have a wider variety of distrobutions to choose from than most VPS. In addition to the standard offering of Debian, Ubuntu, and CentOS they also offer Slackware, Arch, Gentoo, and Scientific Linux and the storage is SSD Cached.</t>
  </si>
  <si>
    <t>http://www.reddit.com/r/Bitcoin/comments/31xkln/looking_to_run_a_full_node_in_a_cheap_vps_for/</t>
  </si>
  <si>
    <t>April 09, 2015 at 05:59AM</t>
  </si>
  <si>
    <t>jMyles</t>
  </si>
  <si>
    <t>In Montreal for PyCon: The only way I found to convert currency without paying a bank a largeish fee.</t>
  </si>
  <si>
    <t>https://twitter.com/jMylesHolmes/status/585857143229800448</t>
  </si>
  <si>
    <t>http://www.reddit.com/r/Bitcoin/comments/31xjwp/in_montreal_for_pycon_the_only_way_i_found_to/</t>
  </si>
  <si>
    <t>April 09, 2015 at 06:36AM</t>
  </si>
  <si>
    <t>The Famous "first Bitcoin transaction" is being talked about over in TIL. :)</t>
  </si>
  <si>
    <t>http://np.reddit.com/r/todayilearned/comments/31wpv1/til_that_in_the_first_realworld_transaction_with/</t>
  </si>
  <si>
    <t>http://www.reddit.com/r/Bitcoin/comments/31xoqo/the_famous_first_bitcoin_transaction_is_being/</t>
  </si>
  <si>
    <t>April 09, 2015 at 06:18AM</t>
  </si>
  <si>
    <t>The US Gov Can Download the Entire Contents of Your Computer at Border Crossings</t>
  </si>
  <si>
    <t>http://motherboard.vice.com/read/you-have-no-right-to-electronic-privacy-when-you-cross-the-us-border</t>
  </si>
  <si>
    <t>http://www.reddit.com/r/Bitcoin/comments/31xme0/the_us_gov_can_download_the_entire_contents_of/</t>
  </si>
  <si>
    <t>April 09, 2015 at 06:57AM</t>
  </si>
  <si>
    <t>fuckdaporeese</t>
  </si>
  <si>
    <t>Alan Turing - technically the world's first bitcoin miner.</t>
  </si>
  <si>
    <t>http://upload.wikimedia.org/wikipedia/commons/5/5c/Bombe-rebuild.jpg</t>
  </si>
  <si>
    <t>http://www.reddit.com/r/Bitcoin/comments/31xrcm/alan_turing_technically_the_worlds_first_bitcoin/</t>
  </si>
  <si>
    <t>April 09, 2015 at 06:51AM</t>
  </si>
  <si>
    <t>Cyber-Logic</t>
  </si>
  <si>
    <t>Zero confirmations on broadcasting transaction... Help?</t>
  </si>
  <si>
    <t>I tried sending USD 15.99 from my Electrum wallet to my Brawker order's BTC wallet address, but even after doing that my wallet balance is still the same.This is the destination address: https://blockchain.info/address/385iHtDadCWQ4138x6VD5sbS2fximJNRecAs soon as I clicked the "Broadcast" button, Electrum crashed. The destination address has received the funds but there have been no confirmations at all! And my Electrum wallet STILL shows the old balance and it doesn't show that USD 15.99 were sent in the wallet history either! What happens now?Screenshot of Electrum crashing as soon as I'd broadcast the transaction.BTW- My Electrum transaction fee was set as 0.0001 - could that have caused this?</t>
  </si>
  <si>
    <t>http://www.reddit.com/r/Bitcoin/comments/31xqn0/zero_confirmations_on_broadcasting_transaction/</t>
  </si>
  <si>
    <t>April 09, 2015 at 07:11AM</t>
  </si>
  <si>
    <t>7 days to go for ProTip! Why is no one talking about this project?</t>
  </si>
  <si>
    <t>http://www.indiegogo.com/projects/protip-peer-to-peer-tipping-for-the-web#activity</t>
  </si>
  <si>
    <t>http://www.reddit.com/r/Bitcoin/comments/31xt6k/7_days_to_go_for_protip_why_is_no_one_talking/</t>
  </si>
  <si>
    <t>April 09, 2015 at 07:47AM</t>
  </si>
  <si>
    <t>shadowscorrupt</t>
  </si>
  <si>
    <t>Bitcoin newbie</t>
  </si>
  <si>
    <t>I am interested in the world of bit coin. Could anyone help me get started. I've not been finding much in the way of help with this kind of thing.</t>
  </si>
  <si>
    <t>http://www.reddit.com/r/Bitcoin/comments/31xxl0/bitcoin_newbie/</t>
  </si>
  <si>
    <t>April 09, 2015 at 07:45AM</t>
  </si>
  <si>
    <t>TheBird47</t>
  </si>
  <si>
    <t>We just had a 7 second span between blocks.</t>
  </si>
  <si>
    <t>https://blockchain.info/block/00000000000000000d7e55c507ba1b82ffdf3bfdbb1c32713be5df6093ed36c57 seconds laterhttps://blockchain.info/block/000000000000000015af1a25f365325826990902eef0c115ef494896f8c30efd0 Bitcoins were sent during this time. I just thought it was pretty interesting.</t>
  </si>
  <si>
    <t>http://www.reddit.com/r/Bitcoin/comments/31xx93/we_just_had_a_7_second_span_between_blocks/</t>
  </si>
  <si>
    <t>April 09, 2015 at 07:39AM</t>
  </si>
  <si>
    <t>brighton36</t>
  </si>
  <si>
    <t>After Ross' case was bungled, let's see if Michel Espinoza fares any better. Seems like his attorney knows whats up!</t>
  </si>
  <si>
    <t>https://twitter.com/Pecuniology/status/585922351449055232</t>
  </si>
  <si>
    <t>http://www.reddit.com/r/Bitcoin/comments/31xwif/after_ross_case_was_bungled_lets_see_if_michel/</t>
  </si>
  <si>
    <t>April 09, 2015 at 07:21AM</t>
  </si>
  <si>
    <t>Payments VP: One Thing Stands Between Bitcoin and Mass Adoption | "Everyone thinks bitcoin is the currency of criminals.”</t>
  </si>
  <si>
    <t>http://www.coindesk.com/cardinalcommerce-bitcoin-mass-adoption/?utm_source=feedburner&amp;utm_medium=feed&amp;utm_campaign=Feed%3A+CoinDesk+%28CoinDesk+-+The+Voice+of+Digital+Currency%29</t>
  </si>
  <si>
    <t>http://www.reddit.com/r/Bitcoin/comments/31xudv/payments_vp_one_thing_stands_between_bitcoin_and/</t>
  </si>
  <si>
    <t>April 09, 2015 at 07:19AM</t>
  </si>
  <si>
    <t>itshyphy</t>
  </si>
  <si>
    <t>Is primedice legit? Trusted?</t>
  </si>
  <si>
    <t>Hello I recently learned about primedice. I was wondering if it's trust-worthy? Anyone experience gambling bitcoins on their site?</t>
  </si>
  <si>
    <t>http://www.reddit.com/r/Bitcoin/comments/31xu35/is_primedice_legit_trusted/</t>
  </si>
  <si>
    <t>April 09, 2015 at 07:58AM</t>
  </si>
  <si>
    <t>do appcoins dilute the value of btc?</t>
  </si>
  <si>
    <t>Im not talking about shitcoins, i'm talking about appcoins that run ontop of btc, for example Factoids where factom utilizes bitcoins blockchain for a major amount of applications but doesn't touch bitcoin, or StorjX coin where Storj's coin derives its security through the bitcoin blockchain via the use of counterparty but its platform doesn't touch bitcoin?My question is will the success of these platforms (if successful) have a positive effect on the price of btc or will they have zero effect on the price?Hypothetically could the success of counterparty, factom, storj etc combined mean the success of bitcoins blockchain without the price of bitcoin rising?</t>
  </si>
  <si>
    <t>http://www.reddit.com/r/Bitcoin/comments/31xyxw/do_appcoins_dilute_the_value_of_btc/</t>
  </si>
  <si>
    <t>April 09, 2015 at 07:56AM</t>
  </si>
  <si>
    <t>Quick question, don't upvote. Training for IMAZ, and would like a Bitcoin-themed jersey. Does anyone have experience designing bike jerseys?</t>
  </si>
  <si>
    <t>I'd really like an AZ and Bitcoin-themed jersey for the IMAZ but am not remotely an artist.</t>
  </si>
  <si>
    <t>http://www.reddit.com/r/Bitcoin/comments/31xyp8/quick_question_dont_upvote_training_for_imaz_and/</t>
  </si>
  <si>
    <t>April 09, 2015 at 07:49AM</t>
  </si>
  <si>
    <t>LeeWallis</t>
  </si>
  <si>
    <t>Just got this email from eToro :)</t>
  </si>
  <si>
    <t>http://links.tradonomi.mkt6950.com/servlet/MailView?ms=MTEwODk2NjMS1&amp;r=NDA0MTAzNzY3MzgS1&amp;j=NTIwNTQ4MTczS0&amp;mt=1&amp;rt=0</t>
  </si>
  <si>
    <t>http://www.reddit.com/r/Bitcoin/comments/31xxrk/just_got_this_email_from_etoro/</t>
  </si>
  <si>
    <t>April 09, 2015 at 08:19AM</t>
  </si>
  <si>
    <t>KrylonKid</t>
  </si>
  <si>
    <t>Why do Bitcoin transactions take so long?</t>
  </si>
  <si>
    <t>Having recently begun using bitcoin at the behest of a friend, I have found that unlike paying for things online with a credit card, sending or receiving bitcoin seems to take around 10 minutes to achieve. On one particular site it took over 45 minutes to verify the transfer.As much as the idea behind bitcoin sounds pretty fantastic, as a non-technical user of this service, the time it takes to send and receive it is a huge turn off.Why does it take this long? Will it get faster in the future? Will it ever be as quick as charging to a credit card?</t>
  </si>
  <si>
    <t>http://www.reddit.com/r/Bitcoin/comments/31y1ht/why_do_bitcoin_transactions_take_so_long/</t>
  </si>
  <si>
    <t>April 09, 2015 at 08:47AM</t>
  </si>
  <si>
    <t>has anyone used Fold? (20% off Starbucks w/ B)</t>
  </si>
  <si>
    <t>https://coffee.foldapp.com/</t>
  </si>
  <si>
    <t>http://www.reddit.com/r/Bitcoin/comments/31y4vr/has_anyone_used_fold_20_off_starbucks_w_b/</t>
  </si>
  <si>
    <t>Day_Rider</t>
  </si>
  <si>
    <t>Just saw a TIL on the frontpage about bitcoin.</t>
  </si>
  <si>
    <t>Why are there so many haters? It seems like a lot of people are so passionately against bitcoin. Why not just ignore it if you don't like it?</t>
  </si>
  <si>
    <t>http://www.reddit.com/r/Bitcoin/comments/31y4v7/just_saw_a_til_on_the_frontpage_about_bitcoin/</t>
  </si>
  <si>
    <t>April 09, 2015 at 08:45AM</t>
  </si>
  <si>
    <t>AdotBdot</t>
  </si>
  <si>
    <t>Bitcoin awareness project for university degree - Need your help!</t>
  </si>
  <si>
    <t>https://bitcointalk.org/index.php?topic=1012211.0</t>
  </si>
  <si>
    <t>http://www.reddit.com/r/Bitcoin/comments/31y4ne/bitcoin_awareness_project_for_university_degree/</t>
  </si>
  <si>
    <t>April 09, 2015 at 08:40AM</t>
  </si>
  <si>
    <t>Anyone on here use Brawker? I need some urgent help.</t>
  </si>
  <si>
    <t>Created this order: https://app.brawker.com/orders/Sw0TLw9Gbt8AThe shirt is 15.99USD after a 50% discount, but only for a few more hours, and the current bidder is unresponsive and not saying anything.Would any one of you be willing to do it instead? I'd really appreciate it. The discount expires in a few hours.</t>
  </si>
  <si>
    <t>http://www.reddit.com/r/Bitcoin/comments/31y452/anyone_on_here_use_brawker_i_need_some_urgent_help/</t>
  </si>
  <si>
    <t>April 09, 2015 at 08:57AM</t>
  </si>
  <si>
    <t>Overstock.com - “there will soon be Bitcoin-only sales and discounts”</t>
  </si>
  <si>
    <t>http://www.digitalcurrencycouncil.com/professional/overstock-coms-judd-bagley-tells-the-dcc-there-will-soon-be-bitcoin-only-sales-and-discounts/</t>
  </si>
  <si>
    <t>http://www.reddit.com/r/Bitcoin/comments/31y62w/overstockcom_there_will_soon_be_bitcoinonly_sales/</t>
  </si>
  <si>
    <t>April 09, 2015 at 09:38AM</t>
  </si>
  <si>
    <t>Reapsta</t>
  </si>
  <si>
    <t>Bitcoin article in the Herald Sun (AUS)</t>
  </si>
  <si>
    <t>http://m.imgur.com/orK6Zsa</t>
  </si>
  <si>
    <t>http://www.reddit.com/r/Bitcoin/comments/31yb6z/bitcoin_article_in_the_herald_sun_aus/</t>
  </si>
  <si>
    <t>April 09, 2015 at 09:26AM</t>
  </si>
  <si>
    <t>Bitcoin</t>
  </si>
  <si>
    <t>https://youtu.be/1eQvEdVBgrc?t=6s</t>
  </si>
  <si>
    <t>http://www.reddit.com/r/Bitcoin/comments/31y9oa/bitcoin/</t>
  </si>
  <si>
    <t>April 09, 2015 at 09:24AM</t>
  </si>
  <si>
    <t>Banks exploring blockchain technology is like saying the record industry is getting their feeds wet with Bittorrent!</t>
  </si>
  <si>
    <t>Have you seen lately all that hype news of banks trying out how they could benefit from blockchain technology.There isnt any benefit for Banks!The blockchain has been designed by Satoshi Nakamoto to bypass those institutions! This is the CORE idea behind the blockchain technology.Any bankers here to proof me wrong?</t>
  </si>
  <si>
    <t>http://www.reddit.com/r/Bitcoin/comments/31y9fi/banks_exploring_blockchain_technology_is_like/</t>
  </si>
  <si>
    <t>April 09, 2015 at 09:50AM</t>
  </si>
  <si>
    <t>Sovereign_Curtis</t>
  </si>
  <si>
    <t>BRING BACK PURSE MAGIC</t>
  </si>
  <si>
    <t>Seriously. Real funny joke and all that but if you don't make Purse Magic a real thing you're walking away from who knows how many btc. You guys already have the most knowledge when it comes to sourcing cheap Amazon credits. Give me that guaranteed 8% discount, make it ridiculously easy for me to order (by text), and REAP ALL THOSE ARBITRAGE REWARDS.OMG. SHUT UP AND TAKE MY BITCOIN.(all this because I tried to order a hat via Purse Magic on April 2nd. I WANT THAT HAT.)</t>
  </si>
  <si>
    <t>http://www.reddit.com/r/Bitcoin/comments/31ycqj/bring_back_purse_magic/</t>
  </si>
  <si>
    <t>April 09, 2015 at 09:41AM</t>
  </si>
  <si>
    <t>riceball036</t>
  </si>
  <si>
    <t>Top Sites To Get Free Bitcoins</t>
  </si>
  <si>
    <t>http://topfreebitcoins.com/</t>
  </si>
  <si>
    <t>http://www.reddit.com/r/Bitcoin/comments/31ybmk/top_sites_to_get_free_bitcoins/</t>
  </si>
  <si>
    <t>April 09, 2015 at 10:07AM</t>
  </si>
  <si>
    <t>The discount needs to be included automatically when paying in Bitcoin at checkout.</t>
  </si>
  <si>
    <t>Another reason why nobody (hardly anyone) pays in Bitcoin. Bitpay and other Bitcoin processor need to have an option to set-up Bitcoin Discounts at checkout. Plus, there needs to be an escrow account automatically built-in. Its still way to difficult for the average Joe to use it. He has little incentives too.</t>
  </si>
  <si>
    <t>http://www.reddit.com/r/Bitcoin/comments/31yepb/the_discount_needs_to_be_included_automatically/</t>
  </si>
  <si>
    <t>April 09, 2015 at 10:02AM</t>
  </si>
  <si>
    <t>Bitcoin Flaws Beckon Hackers</t>
  </si>
  <si>
    <t>http://www.infosecurity-magazine.com/news/bitcoin-flaws-beckon-hackers/</t>
  </si>
  <si>
    <t>http://www.reddit.com/r/Bitcoin/comments/31ye7s/bitcoin_flaws_beckon_hackers/</t>
  </si>
  <si>
    <t>ADDCA launches Bitcoin constitution</t>
  </si>
  <si>
    <t>http://www.theaustralian.com.au/business/latest/addca-launches-bitcoin-constitution/story-e6frg90f-1227295346970</t>
  </si>
  <si>
    <t>http://www.reddit.com/r/Bitcoin/comments/31ye5p/addca_launches_bitcoin_constitution/</t>
  </si>
  <si>
    <t>April 09, 2015 at 10:01AM</t>
  </si>
  <si>
    <t>BTCGaw is now buying Bitcoins with 11% more than Blockchain official rate</t>
  </si>
  <si>
    <t>http://www.prnewswire.com/news-releases/btcgaw-is-now-buying-bitcoins-with-11-more-than-blockchain-official-rate-300063216.html</t>
  </si>
  <si>
    <t>http://www.reddit.com/r/Bitcoin/comments/31ye1z/btcgaw_is_now_buying_bitcoins_with_11_more_than/</t>
  </si>
  <si>
    <t>April 09, 2015 at 10:19AM</t>
  </si>
  <si>
    <t>AdamSmith21c</t>
  </si>
  <si>
    <t>Bitcoin is the future of money. Is it?</t>
  </si>
  <si>
    <t>Before I go into my story let me introduce myself.I work in the financial services sector, live in New York and am new to Bitcoin. Recently, I’ve decided to give a try and buy some bitcoins. Everyone talks bitcoin so I wanted to evaluate the future of the currency for myself.First, I googled the most popular ways to buy bitcoins. Decided to start with the exchange.After reading numerous stories about Mt. Gox, bitstamp and other exchanges decided to register with Coinbase for the reasons you all probably know. The basic registration process was straightforward and simple. However, in order to buy bitcoins you have to go through verification procedure. You need to link your bank account to Coinbase, provide your billing address and in case if you want to make buying bitcoins instant you also need to link your credit card. So you provide the same information you need to provide to any US bank to be able to buy bitcoins. There is no anonymity or privacy. It’s a myth. Then you buy bitcoins. You would expect instant transaction but instead you have to wait 4-5 days for the transaction to complete. So if I need to buy something with bitcoins the same day – I can’t. Moreover, the worst part is that while you are waiting for the transaction to complete the price of bitcoin fluctuates. In my case, it fell 15 USD which was more or less equal to 10% of the price of btc on the day of purchase. So btc lost 10% value against USD while I was waiting for the transaction to complete. In addition, you also have limits. You cannot buy more than 1000 USD worth of btc in one week. I thought this was totally ridiculous. What was the reason for going through all these verification steps if you are still facing limits? However, as I am new to btc decided to give another try.This time I registered with Coinbase Exchange. Again, you have to provide your SSN and link with coinbase account. When you register with the exchange Coinbase opens so-called “USD Wallet”. You can now transfer USD to this wallet and then instantly transfer them to btc or trade in the Exchange. However, the transfer again takes 4/5 days.I was totally disappointed by how the whole system works. I thought bitcoin users were treated like some kind of criminals. I wasn’t simply asked to verify my identity by providing all the usual KYC information, but I also faced buy/sell limits (1000 USD a week), 4/5 delays in transaction completion. Moreover, I had to provide all my bank details to Coinbase. I felt like I had no other choice as to trust Coinbase despite the fact that they disclose very little information about security measures they implement to store my personal information. Moreover, Coinbase was not different from any bank around the corner with its KYC procedures.Anyway, I thought it was too early to give up. Decided to try localbitcoins. Unfortunately, I experienced another disappointment. Bitcoins are sold in average with 6-7% premium. And you have to pay this premium every single time you buy btc. You also have limited options for buying btc: Moneygram/WU transfers, national bank transfers, paypal transfers and gift codes. From all these options the only instant and acceptable option was paypal. However, the seller of btc requested my photo holding some ID for verification process. Here you are not dealing with Coinbase, which is supported by NYSE, but with some ordinary guy who God knows how treats and secures the information you provide to him. I understand the reasons why he/she asks for the verification but still find it irresponsible to trust this person. I have no idea who he/she is and how he/she handles the information I provide (in case of buying using paypal).Of course you can also buy with cash. I tried that option as well. Buying with cash involves arranging a meeting with some stranger somewhere in your town. So you have to arrange the time and place to meet and both of you should agree on this. Then you have to carry cash with you, which is another risk. And of course you wont carry over 1000 USD especially if this is your first transaction with some stranger. Finally, again you have to pay around 10% premium.Then I found out about guys from LibertyX. I read some of their interviews and thought they were trustworthy. They claimed that one could buy their so-called Qpins in big stores nationwide and redeem them for btc. However, when I visited their website it turned out that I had some outdated information. In reality it’s possible to buy Qpins only from small stores in Manhattan and Brooklyn. They recommend calling the stores before visiting them. I followed their advice, but not a single store in Manhattan answered my call. So I decided to try my luck and go there without speaking to them on the phone. One store was out of business. Another one claimed that it didn’t sell bitcoins. In such case LibertyX recommends calling them, as they know how to handle such situations. So right from the store I called LibertyX. Guess what? All their operators (probably 1 or 2 people) were busy to answer my call. So decided to go to Brooklyn. And again one store was closed and the other store manager didn’t know what I was talking about. However, after 30 minutes of explanation the store manager finally figured out how to find in their system Qpins and sell them to me. Overall, the whole process took 1.5 hours. I came home, logged in to LibertyX website to redeem the pins and receive btc. They also collect personal information. I entered my real name and address. Their system gave an error message saying that it couldn’t verify the information I provided and asked me to send verification information (scan of ID). In order not to lose my money, I had to provide them the scan of my ID. Then I had to wait a day for my account to get verified. Please, note that they also have 1500 USD weekly limit.I am a stubborn guy and I hate banks enough to give another chance for bitcoin to prove itself as future currency and therefore I decided to try bitcoin ATMs instead of all methods described above. I visited coinatmradar.com to locate the nearest ATM. I found three ATMs in Manhattan and two in Brooklyn. Visited all of them and didn’t find any ATM in any of these locations.Finally, decided to try to register with the European exchange to compare with the US one. I couldn’t even register with them because Europeans avoid providing financial services to the US citizens. My attempt failed. The same happened when I tried to buy bitcoins through VirWox.com.So here are my conclusions.Buying bitcoins is not anonymous.Unless you use cold storage/offline solution you do not hold bitcoins but some institution like Coinbase does.Buying bitcoins is not a straightforward process, is time consuming and requires risk acceptance.Buying bitcoins is expensive. You will normally pay 10% premium when buying for cash or paypal. This premium equals to a dream annual return of most hedge funds (and their investors accordingly).You have to verify your identity when buying btc through exchanges or companies like LibertyX. You go through the same procedure as when opening a bank account.There isn’t any operating ATM in New York. This is due to “bitlicense” uncertainty. However, even if bitlicense is implemented not a single ATM would operate profitably under money transmitter licensing.You face limits when buying bitcoins. Coinbase and Circle have 1000 USD weekly limits. LibertyX has 1500 USD limit. Localbitcoins doesn’t have limits but you cannot buy btc using debit/credit card. Moreover, when buying through localbitcoins you have to be aware of scammers.The high cost of buying btc can potentially offset the benefits of low transaction costs. It might be cheaper to use your debit card.Therefore I don’t see a single benefit of dealing with bitcoin instead of fiat (i.e. banks) in current environment. There is no “killer app” requiring you to go through all the above procedures to buy bitcoin. I think the only people who are willing to go through all this hell in order to buy btc are the ones who use them illegally in the dark market, some enthusiasts/revolutionists/anarchists who believe in the long run success of btc, hate banks and current financial system; and people who either trade btc or use it occasionally for some purchases online. I don’t see how mass adoption can happen if you cannot buy bitcoins with two-three clicks online. I don’t understand who would wait 4/5 days to get btc when the price fluctuates every 10 minutes.What I do now is I buy btc using Coinbase. Then I send them to bitreserve.org and hold them in different currencies. However, even if I want and need to buy btc instantly I simply cannot do this. If instant buying is possible then I have to pay high premium. I find it much cheaper to use my debit card and pay bank fees, which are nothing in comparison with the premium to buy btc.Please, prove me wrong or enlighten me. Maybe I am missing something.</t>
  </si>
  <si>
    <t>http://www.reddit.com/r/Bitcoin/comments/31yg78/bitcoin_is_the_future_of_money_is_it/</t>
  </si>
  <si>
    <t>April 09, 2015 at 10:56AM</t>
  </si>
  <si>
    <t>How are you teaching your kids about cryptocurrency?</t>
  </si>
  <si>
    <t>https://twitter.com/shit_rbtc_says/status/585399811257401344</t>
  </si>
  <si>
    <t>http://www.reddit.com/r/Bitcoin/comments/31ykdb/how_are_you_teaching_your_kids_about/</t>
  </si>
  <si>
    <t>April 09, 2015 at 10:52AM</t>
  </si>
  <si>
    <t>How I used my sister's Seattle trip to introduce her to Bitcoin.</t>
  </si>
  <si>
    <t>My sister recently called me and told me that she was going to Seattle to take part in a music event with her musical group. She is an up-and-coming artist who is trying to make a name for herself. For years, I have been trying to get her interested in Bitcoin by telling her how great it is. That failed miserably. Like most people that I try to get excited about Bitcoin, she would say that it sounds fascinating, but nothing more would come from our discussions.A couple of days ago, I decided to try a different approach. I called her and told her that Seattle is one of the most Bitcoin-friendly cities on the West Coast, along with San Francisco. I told her that I had a surprise for her: I would send her $400 worth of Bitcoin to spend in Seattle, but that it was up to her to figure out how and where to spend it. I FINALLY got her attention.She has an Android phone, so I recommend that she download the Mycelium wallet, and send me her Bitcoin address via email. Much to my surprise, she sent me her Bitcoin address within an hour, and when I called her, she had installed Mycelium, backed up her master key, and set up her pin. It is incredible to see how quickly people can learn technical aspects of accepting Bitcoin when there is a financial incentive to do so. The best part of the story comes next.My family and I were on a long road trip, and I stopped along the way to call her, and tell her that I was ready to send her the BTC. She opened up her Mycelium wallet while on the phone with me, and I hit "send" from my Mycelium wallet. A moment later, she got an "incoming transaction" message on her phone. She exclaimed "wow, this is absolutely amazing!"Not only did I introduce my sister to Bitcoin, I believe that she will tell her bandmates about the experience, and they will be with her as she spends the bitcoins. After years of preaching Bitcoin to her and failing, demonstrating the power of Bitcoin to her in a visceral way was $400 well spent!</t>
  </si>
  <si>
    <t>http://www.reddit.com/r/Bitcoin/comments/31yjxf/how_i_used_my_sisters_seattle_trip_to_introduce/</t>
  </si>
  <si>
    <t>April 09, 2015 at 10:51AM</t>
  </si>
  <si>
    <t>marcus_of_augustus</t>
  </si>
  <si>
    <t>Awesome, simple "What is bitcoin?" video.</t>
  </si>
  <si>
    <t>https://www.youtube.com/watch?v=p40NrHsDoxk</t>
  </si>
  <si>
    <t>http://www.reddit.com/r/Bitcoin/comments/31yjuy/awesome_simple_what_is_bitcoin_video/</t>
  </si>
  <si>
    <t>April 09, 2015 at 10:49AM</t>
  </si>
  <si>
    <t>braid_guy</t>
  </si>
  <si>
    <t>Living Room of Satoshi: What does that name mean? (CIO Magazine Interview)</t>
  </si>
  <si>
    <t>http://www.cio.com.au/article/572273/interview-daniel-alexiuc-living-room-satoshi/</t>
  </si>
  <si>
    <t>http://www.reddit.com/r/Bitcoin/comments/31yjlx/living_room_of_satoshi_what_does_that_name_mean/</t>
  </si>
  <si>
    <t>April 09, 2015 at 11:18AM</t>
  </si>
  <si>
    <t>Payments VP: One Thing Stands Between Bitcoin and Mass Adoption</t>
  </si>
  <si>
    <t>http://www.coindesk.com/cardinalcommerce-bitcoin-mass-adoption/</t>
  </si>
  <si>
    <t>http://www.reddit.com/r/Bitcoin/comments/31ymq1/payments_vp_one_thing_stands_between_bitcoin_and/</t>
  </si>
  <si>
    <t>April 09, 2015 at 11:17AM</t>
  </si>
  <si>
    <t>Bensonsamuel</t>
  </si>
  <si>
    <t>The Rise of Bitcoin &amp;amp; Technology in India</t>
  </si>
  <si>
    <t>http://bensonsamuel.com/2015/04/09/the-rise-of-bitcoin-technology-in-india/</t>
  </si>
  <si>
    <t>http://www.reddit.com/r/Bitcoin/comments/31ymni/the_rise_of_bitcoin_technology_in_india/</t>
  </si>
  <si>
    <t>April 09, 2015 at 11:10AM</t>
  </si>
  <si>
    <t>BitVestOnline</t>
  </si>
  <si>
    <t>Food final came for the Bitcoin Meet Up!</t>
  </si>
  <si>
    <t>http://imgur.com/wjq0jNG</t>
  </si>
  <si>
    <t>http://www.reddit.com/r/Bitcoin/comments/31yly0/food_final_came_for_the_bitcoin_meet_up/</t>
  </si>
  <si>
    <t>April 09, 2015 at 11:03AM</t>
  </si>
  <si>
    <t>This is what we need for AVERAGE JOE adaption.</t>
  </si>
  <si>
    <t>http://imgur.com/RCenOF1</t>
  </si>
  <si>
    <t>http://www.reddit.com/r/Bitcoin/comments/31yl4w/this_is_what_we_need_for_average_joe_adaption/</t>
  </si>
  <si>
    <t>April 09, 2015 at 11:00AM</t>
  </si>
  <si>
    <t>slimmtl</t>
  </si>
  <si>
    <t>Bitcoin to the rescue</t>
  </si>
  <si>
    <t>http://www.forbes.com/sites/haydnshaughnessy/2011/03/24/solving-the-190-billion-annual-fraud-scam-more-on-jumio/</t>
  </si>
  <si>
    <t>http://www.reddit.com/r/Bitcoin/comments/31ykqx/bitcoin_to_the_rescue/</t>
  </si>
  <si>
    <t>My sister recently called me and told me that she was going to Seattle to take part in a music event with her musical group. She is an up-and-coming artist who is trying to make a name for herself. For years, I have been trying to get her interested in Bitcoin by telling her how great it is. That failed miserably. Like most people that I try to get excited about Bitcoin, she would say that it sounds fascinating, but nothing more would come from our discussions.A couple of days ago, I decided to try a different approach. I called her and told her that Seattle is one of the most Bitcoin-friendly cities on the West Coast, along with San Francisco. I told her that I had a surprise for her: I would send her $400 worth of Bitcoin to spend in Seattle, but that it was up to her to figure out how and where to spend it. ($400 was a number that I picked aribitrarily: it was small enough that it would not take me a huge amount of time to recover my BTC balance, but it was large enough that it would make a significant psychological impact on my sister). I FINALLY got her attention.She has an Android phone, so I recommended that she download the Mycelium wallet, and send me her Bitcoin address via email. Much to my surprise, she sent me her Bitcoin address within an hour, and when I called her, she had installed Mycelium, backed up her master key, and set up her pin. It is incredible to see how quickly people can learn technical aspects of accepting Bitcoin when there is a financial incentive to do so. The best part of the story comes next.My family and I were on a long road trip, and I stopped along the way to call her, and tell her that I was ready to send her the BTC. She opened up her Mycelium wallet while on the phone with me, and I hit "send" from my Mycelium wallet. A moment later, she got an "incoming transaction" message on her phone. She exclaimed "wow, this is absolutely amazing!"Not only did I introduce my sister to Bitcoin, I believe that she will tell her bandmates about the experience, and they will be with her as she spends the bitcoins. After years of preaching Bitcoin to her and failing, demonstrating the power of Bitcoin to her in a visceral way was $400 well spent!</t>
  </si>
  <si>
    <t>April 09, 2015 at 11:57AM</t>
  </si>
  <si>
    <t>drapetomano</t>
  </si>
  <si>
    <t>eToro adding Bitcoin trading in real-time</t>
  </si>
  <si>
    <t>http://links.tradonomi.mkt6950.com/servlet/MailView?ms=MTEwODk2NjMS1&amp;r=Mjc1ODQ3NTE4MTgS1</t>
  </si>
  <si>
    <t>http://www.reddit.com/r/Bitcoin/comments/31yqld/etoro_adding_bitcoin_trading_in_realtime/</t>
  </si>
  <si>
    <t>April 09, 2015 at 12:10PM</t>
  </si>
  <si>
    <t>This law not only threatens Bitcoin significantly, but the Internet in general</t>
  </si>
  <si>
    <t>http://itlaw.wikia.com/wiki/Standard_Operating_Procedure_303</t>
  </si>
  <si>
    <t>http://www.reddit.com/r/Bitcoin/comments/31yrvq/this_law_not_only_threatens_bitcoin_significantly/</t>
  </si>
  <si>
    <t>April 09, 2015 at 12:49PM</t>
  </si>
  <si>
    <t>Bitcoin post in front page.</t>
  </si>
  <si>
    <t>https://np.reddit.com/r/todayilearned/comments/31wpv1/til_that_in_the_first_realworld_transaction_with/</t>
  </si>
  <si>
    <t>http://www.reddit.com/r/Bitcoin/comments/31yvc8/bitcoin_post_in_front_page/</t>
  </si>
  <si>
    <t>April 09, 2015 at 12:58PM</t>
  </si>
  <si>
    <t>aminok</t>
  </si>
  <si>
    <t>Since September 2014, with little notice from the Bitcoin community, Assembly.com has been using the Bitcoin blockchain to store digital assets that represent ownership in various apps</t>
  </si>
  <si>
    <t>https://assembly.com/guides#the-blockchain</t>
  </si>
  <si>
    <t>http://www.reddit.com/r/Bitcoin/comments/31yw2i/since_september_2014_with_little_notice_from_the/</t>
  </si>
  <si>
    <t>April 09, 2015 at 12:52PM</t>
  </si>
  <si>
    <t>blockstreet_ceo</t>
  </si>
  <si>
    <t>Coinbase Outgoing Email Hacked</t>
  </si>
  <si>
    <t>http://qntra.net/2015/04/coinbase-outgoing-email-hacked/</t>
  </si>
  <si>
    <t>http://www.reddit.com/r/Bitcoin/comments/31yvnl/coinbase_outgoing_email_hacked/</t>
  </si>
  <si>
    <t>April 09, 2015 at 01:33PM</t>
  </si>
  <si>
    <t>Brits Overseas.</t>
  </si>
  <si>
    <t>Hello all, I am trying to get an idea on the level of interest there would be if I was to offer my services, purchasing favourite brands and good from British shops and then shipping anywhere in the world for bitcoin. Pg Tips, Cadbury Chocolate, Stella Artois, Magazines etc. There is a website set up for this service www.britishcornershop.co.uk and you should see the price for shipping!!!. £2.80/for walkers crisps + £39.99 for shipping to Barbados. I propose that you can either specify what you want and pay that price, you can specify the address and pay the exact price. There would be the cost of packaging on top and if say, you wanted very specific item from a very specific shop that is not local to me, they will post to me but not overseas then that cost would have to be added on. I am trying to gauge what would be a reasonable fee but I imagine it would be.....10% maybe with a minimum charge of, say £1. It is very early days, I had an idea on the way into work and have wanted to get involved with bitcoin related business. So let me know what you think. Cheers</t>
  </si>
  <si>
    <t>http://www.reddit.com/r/Bitcoin/comments/31yyzg/brits_overseas/</t>
  </si>
  <si>
    <t>April 09, 2015 at 01:31PM</t>
  </si>
  <si>
    <t>bitpotluck</t>
  </si>
  <si>
    <t>Australia's largest telco, Telstra, "watching" Bitcoin</t>
  </si>
  <si>
    <t>http://www.heraldsun.com.au/business/bitcoin-may-get-telstras-call-as-telco-considers-digital-payments/story-fni0dcne-1227296101068</t>
  </si>
  <si>
    <t>http://www.reddit.com/r/Bitcoin/comments/31yysl/australias_largest_telco_telstra_watching_bitcoin/</t>
  </si>
  <si>
    <t>April 09, 2015 at 01:29PM</t>
  </si>
  <si>
    <t>jebusv20</t>
  </si>
  <si>
    <t>probably wrong sub - but i need help</t>
  </si>
  <si>
    <t>Hi there,cryptowall 3.0 ransom ends in 2 hours and I require 2.02 BTC before that point to get my clients data back. I have never bought BTC before, I have a credit card and live in Australia. What do I do.Yes this is time urgent</t>
  </si>
  <si>
    <t>http://www.reddit.com/r/Bitcoin/comments/31yynv/probably_wrong_sub_but_i_need_help/</t>
  </si>
  <si>
    <t>April 09, 2015 at 01:28PM</t>
  </si>
  <si>
    <t>BTC24org</t>
  </si>
  <si>
    <t>BTC24.org - English and German news in real time - *news ticker*</t>
  </si>
  <si>
    <t>Today I want to present to you the new project BTC24 (http://btc24.org/). This ticker collects english and german bitcoin news for all polyglot bitcoiners out there.In the near future there will be more pages available and some extra features, too.</t>
  </si>
  <si>
    <t>http://www.reddit.com/r/Bitcoin/comments/31yykc/btc24org_english_and_german_news_in_real_time/</t>
  </si>
  <si>
    <t>April 09, 2015 at 01:27PM</t>
  </si>
  <si>
    <t>SpizicusRex</t>
  </si>
  <si>
    <t>Are you a cult?</t>
  </si>
  <si>
    <t>http://www.reddit.com/r/Bitcoin/comments/31yyii/are_you_a_cult/</t>
  </si>
  <si>
    <t>Did drop today come from BTC Foundation news?</t>
  </si>
  <si>
    <t>Does this mean you can read it here and have a jump on people who don't?What "good" news was here today that will hit the "newspapers" in a couple day to justify buying?</t>
  </si>
  <si>
    <t>http://www.reddit.com/r/Bitcoin/comments/31yyhj/did_drop_today_come_from_btc_foundation_news/</t>
  </si>
  <si>
    <t>April 09, 2015 at 01:22PM</t>
  </si>
  <si>
    <t>dogedick_coffeetable</t>
  </si>
  <si>
    <t>Investment in Bitcoin: how do you do it?</t>
  </si>
  <si>
    <t>I would like to find out how people like to invest in bitcoin, and would particularly like to see discussions of long term investment strategies.Do you diversify your investments? Stick to bitcoin, gold or other commidities? Or spread your investments across a number of investment assets?What percentage of your annual income do you invest?</t>
  </si>
  <si>
    <t>http://www.reddit.com/r/Bitcoin/comments/31yy39/investment_in_bitcoin_how_do_you_do_it/</t>
  </si>
  <si>
    <t>April 09, 2015 at 01:21PM</t>
  </si>
  <si>
    <t>Pirate_Altoid</t>
  </si>
  <si>
    <t>Crave Makes Moves on the Crypto Scene</t>
  </si>
  <si>
    <t>http://www.coinssource.com/crave-price-soars/</t>
  </si>
  <si>
    <t>http://www.reddit.com/r/Bitcoin/comments/31yxzw/crave_makes_moves_on_the_crypto_scene/</t>
  </si>
  <si>
    <t>April 09, 2015 at 01:36PM</t>
  </si>
  <si>
    <t>Found an Mycellium open app pin bug</t>
  </si>
  <si>
    <t>After using the new feature of having a pin to open the app have noticed sometimes on my Samsung gs4 that if you open the app and click on the background the pin pad goes away and then after a small period of time around ten seconds you can click the back button on the phone and it will open the wallet... it doesnt always work though.</t>
  </si>
  <si>
    <t>http://www.reddit.com/r/Bitcoin/comments/31yz8i/found_an_mycellium_open_app_pin_bug/</t>
  </si>
  <si>
    <t>April 09, 2015 at 02:19PM</t>
  </si>
  <si>
    <t>Joint_Force</t>
  </si>
  <si>
    <t>The 420 Alliance Joint Force DAO</t>
  </si>
  <si>
    <t>Do you have bitcoins and love marijuana? If yes read this.Check this out. Convert your BTC into marijuana cryptocoins through a DAO http://crypto.care/investment_opportunities/the_420_alliance_joint_force/The marijuana coins communities together are really large but they are fragmented. This idea will be popular.This could be the first DAO ever..This will benefit BTC as it will be training users how to use BTC as the first step of the process.</t>
  </si>
  <si>
    <t>http://www.reddit.com/r/Bitcoin/comments/31z2f7/the_420_alliance_joint_force_dao/</t>
  </si>
  <si>
    <t>April 09, 2015 at 02:32PM</t>
  </si>
  <si>
    <t>Duck Duck Bitcoin</t>
  </si>
  <si>
    <t>https://duckduckgo.com/?q=bitcoin&amp;ia=answer</t>
  </si>
  <si>
    <t>http://www.reddit.com/r/Bitcoin/comments/31z3dw/duck_duck_bitcoin/</t>
  </si>
  <si>
    <t>April 09, 2015 at 03:09PM</t>
  </si>
  <si>
    <t>ImranRashid</t>
  </si>
  <si>
    <t>I know, I know, you probably get questions like this all the time, but I was wondering what the answers are.</t>
  </si>
  <si>
    <t>Hmm...how to word this best...here goes.I could be the average Joe. In fact when trying to understand how the average person thinks, I often use myself as an example.So I was wondering:A) Given that the primary purpose of money for me is the ability to spend it on things that I need, and that so far I have not experienced significant enough difficulty with using my own countries currency to do so, what motivation do I have to switch to another form of currency? If I have no difficulty spending money, why should I be spending some other money? (Which as far as I can tell, for the most part, requires the currency which I am comfortable using to acquire it)And if I am not similar to the average citizen in this regard, please explain why.B) Often I hear that Bitcoin is more secure than the currency with which I am comfortable using. But so far, my credit card has never been scammed, my bank accounts have remained secure, and I've never been robbed. In my limited knowledge of how banks and credit card companies work, if I can prove that I am a victim of some malicious activity towards some of my finances that I entrust to them, there is a way to seek compensation for my losses.On the other hand, I have this picture of Bitcoin being kind of wild-westy, where new scams pop up monthly (which you have to actively find out about vs. things like new credit card scams making news headlines), and where a myriad of different strategies with confusing sounding names exist to try and minimize the risk of being scammed. I had a friend explain to me that there is a spectrum of bitcoin storage that has high security on one end and ease of use on the other (is this wrong?). That sounds unappealing, because again with regular currency I have experienced little issue with security and little issue with ease of use. Regular currency seems to either have both ends of the spectrum or it sits perfectly in the middle, and it works for me.On top of that it sounds like many Bitcoin owners who have been scammed basically have no recourse to recovering their lost funds, and from time to time I read posts here where someone wonders how their secure methodology failed to keep them from being hacked.I thought maybe an answer to this would be to say, /u/ImranRashid, you just don't know enough about the system which you rely on and how fragile it is, but usually to get people to realize something is wrong with what they are comfortable with, something massively shocking has to jar their faith in that thing. Without making allusions to future massive financial collapse, what weaknesses exist in the current method by which I use my country's currency that are significant enough that I should be thinking of adopting another medium of exchange?If you believe that most people abide by "If it ain't broke, don't fix it," how do you convince people that it is broken?C) This one is the hardest to express, so if this just reads like mush, forgive me.I feel like regular currency (I guess you guys call it fiat, I see that word everywhere here) is like Facebook, and Bitcoin is like Google+. On the one hand you have a social media platform that massively, massively dominates the market. Everybody and their mothers use it. (I remember reading that middle aged women was the fastest growing Facebook demographic). In fact it seems like while older family members are hopping on the Facebook train, some of the young professionals are abandoning it (ostensibly as they've had it the longest, as it came out when they were in college and it was marketed towards them first).Anyway, then you have Google+ which comes along and is basically like, "Hmm, I bet we can get a slice of this pie," but they face a massive uphill battle, because the way that Facebook works is that you have enough people already using it that it motivates you to get it. If none of your friends have Google+, or the few that do still have Facebook, why would you want two separate social media accounts, especially when the perks that the second, newer one brings aren't enough to outweigh the fact that it doesn't fulfill it's primary function well enough (to keep you connected).So I hope this analogy has worked up to this point, because I'm going to tie it back to my other points.If the perks that Bitcoin offer versus regular currency aren't enough to outweigh the fact that it's adoption is lagging to the point where it's not as useful at functioning as another currency, does it really stand a chance at dethroning fiat?And I mean that right now, I can't go to the store and buy candy with Bitcoin. Or cigarettes. Or school supplies. Or college textbooks. Or shoes. Or a car Yes, I'm aware that you can probably pull up a website somewhere to allow me to do those things, but if you were the compare the volume of purchases I've made in the last year in person versus the internet, it's obvious which of them matters most to me (and that's even before I get into just how many more online stores take solely Credit Card/Paypal and have no Bitcoin option).One of the primary inspirations for a new invention is the idea that it makes something simpler or easier to do. So before this becomes abysmally long or I repeat myself one too many times-What does Bitcoin make easier for people? (And what does it make harder? How do they compare?)*I wrote this fairly free-thought, and very sleepy. Not intending it to be vitriolic, I'm just seeking further understanding. Thanks.</t>
  </si>
  <si>
    <t>http://www.reddit.com/r/Bitcoin/comments/31z5vu/i_know_i_know_you_probably_get_questions_like/</t>
  </si>
  <si>
    <t>April 09, 2015 at 03:08PM</t>
  </si>
  <si>
    <t>xdrpx</t>
  </si>
  <si>
    <t>ArteQuesta: Securing Art On The Blockchain</t>
  </si>
  <si>
    <t>http://bravenewcoin.com/news/artequesta-securing-art-on-the-blockchain/</t>
  </si>
  <si>
    <t>http://www.reddit.com/r/Bitcoin/comments/31z5u0/artequesta_securing_art_on_the_blockchain/</t>
  </si>
  <si>
    <t>April 09, 2015 at 03:05PM</t>
  </si>
  <si>
    <t>jeromanomic</t>
  </si>
  <si>
    <t>Bitcoin is not an Investment Bubble!!</t>
  </si>
  <si>
    <t>http://www.finance-guy.net/finblog/bitcoin-not-a-bubble</t>
  </si>
  <si>
    <t>http://www.reddit.com/r/Bitcoin/comments/31z5nb/bitcoin_is_not_an_investment_bubble/</t>
  </si>
  <si>
    <t>April 09, 2015 at 03:04PM</t>
  </si>
  <si>
    <t>Mind The Gap' Global Online Bitcoin, Cryptocurrency And Payments Seminar Launches April 10</t>
  </si>
  <si>
    <t>http://bitcoinprbuzz.com/mind-the-gap-global-online-bitcoin-cryptocurrency-and-payments-seminar-launches-april-10/</t>
  </si>
  <si>
    <t>http://www.reddit.com/r/Bitcoin/comments/31z5ju/mind_the_gap_global_online_bitcoin_cryptocurrency/</t>
  </si>
  <si>
    <t>April 09, 2015 at 03:03PM</t>
  </si>
  <si>
    <t>Chaosmusic</t>
  </si>
  <si>
    <t>Bitcoin for independent music</t>
  </si>
  <si>
    <t>I got involved in a discussion about Bitcoin and figured I would come here to get more information. I run a music distribution business for independent bands of all genres. I am always looking for ways to promote indie artists or find alternative revenue streams for them. I currently manage 4 bands, distribute for about 160, and have access to thousands more through musician communities that I deal with. The initial discussion was about adding a Bitcoin tip button for the artists, but I wanted to see what could potentially be done with Bitcoin that I and these artists could utilize. Thanks!</t>
  </si>
  <si>
    <t>http://www.reddit.com/r/Bitcoin/comments/31z5i4/bitcoin_for_independent_music/</t>
  </si>
  <si>
    <t>April 09, 2015 at 02:52PM</t>
  </si>
  <si>
    <t>HeroicLife</t>
  </si>
  <si>
    <t>Live tonight (Thurs) @ 9pm EST...Julia Tourianski on Bitcoin: The People's Money hosted by Tomas Forgac</t>
  </si>
  <si>
    <t>http://www.spreecast.com/events/the-people-s-money-3</t>
  </si>
  <si>
    <t>http://www.reddit.com/r/Bitcoin/comments/31z4qy/live_tonight_thurs_9pm_estjulia_tourianski_on/</t>
  </si>
  <si>
    <t>April 09, 2015 at 02:43PM</t>
  </si>
  <si>
    <t>We just had a 0.8125 MB block</t>
  </si>
  <si>
    <t>The block size limit currently is 1 MB. So I think now it should be increased.https://blockchain.info/block/00000000000000001246da72e1a85dea04574f6da0de565a109c13a1f1f5857eThis is one of the largest blocks, right?</t>
  </si>
  <si>
    <t>http://www.reddit.com/r/Bitcoin/comments/31z47l/we_just_had_a_08125_mb_block/</t>
  </si>
  <si>
    <t>April 09, 2015 at 03:21PM</t>
  </si>
  <si>
    <t>tsontar</t>
  </si>
  <si>
    <t>An appeal to end use of the word "hoarding" around here</t>
  </si>
  <si>
    <t>"Hoarding" is correctly applied to animals who collect food (or perhaps dragons who collect gold) driven by instinct. It's also correctly applied to humans who have a psychological disorder which causes them to collect junk.I deeply dislike the use of the pejorative term "hoarding" to refer to people collecting and saving bitcoin as it implies it is some sort of irrational behavior or complusivity disorder.If you collect money with the intent to spend it later on, the right word is "saving."Savers. Not hoarders.</t>
  </si>
  <si>
    <t>http://www.reddit.com/r/Bitcoin/comments/31z6mz/an_appeal_to_end_use_of_the_word_hoarding_around/</t>
  </si>
  <si>
    <t>April 09, 2015 at 03:34PM</t>
  </si>
  <si>
    <t>Bitcoin Lost Its Heart In The Netherlands (Digest)</t>
  </si>
  <si>
    <t>http://bit-post.com/players/bitcoin-lost-its-heart-in-the-netherlands-digest-5329</t>
  </si>
  <si>
    <t>http://www.reddit.com/r/Bitcoin/comments/31z7gl/bitcoin_lost_its_heart_in_the_netherlands_digest/</t>
  </si>
  <si>
    <t>April 09, 2015 at 03:53PM</t>
  </si>
  <si>
    <t>[Interview] IamSatoshi: The Dream of Opt-in Currencies and Governance [Toni Lane - CEO CoinTelegraph]</t>
  </si>
  <si>
    <t>https://www.youtube.com/attribution_link?a=yf0u862oQJk&amp;u=%2Fwatch%3Fv%3DcUgxjG55Xss%26feature%3Dshare</t>
  </si>
  <si>
    <t>http://www.reddit.com/r/Bitcoin/comments/31z8np/interview_iamsatoshi_the_dream_of_optin/</t>
  </si>
  <si>
    <t>April 09, 2015 at 03:48PM</t>
  </si>
  <si>
    <t>BTC Gaw scam is latest in long line of bitcoin scams with the name GAW in it</t>
  </si>
  <si>
    <t>http://www.maxkeiser.com/2015/04/btc-gaw-scam-is-latest-in-long-line-of-bitcoin-scams-with-the-name-gaw-in-it/</t>
  </si>
  <si>
    <t>http://www.reddit.com/r/Bitcoin/comments/31z8cs/btc_gaw_scam_is_latest_in_long_line_of_bitcoin/</t>
  </si>
  <si>
    <t>April 09, 2015 at 01:50PM</t>
  </si>
  <si>
    <t>Is it possible to get prepaid debit card from Bitcoin?</t>
  </si>
  <si>
    <t>I live in a country where international payments are heavily restricted and paypal etc are not allowed. The debit cards obtained here is only valid in this country.I work online in my free time and earn in Bitcoin. I am a programmer and want to buy things (like cloud space, vps etc) online. But most site only accept debit card's.I have made a paypal (i use heavy virwox fees to convert btc to paypal as this is my only way to spend in most sites) for myself using VPN+VCC , but is there any way i can get a debit card from bitcoin? (Payment Restrictions will be ok i just want to buy small things). I made a neteller accounted but they blocked deposit + wihdraw in my account due to some reasons (even before i could deposit anything). Other services i find in google are mostly scam. Any thing legit?Thanks</t>
  </si>
  <si>
    <t>http://www.reddit.com/r/Bitcoin/comments/31z09i/is_it_possible_to_get_prepaid_debit_card_from/</t>
  </si>
  <si>
    <t>April 09, 2015 at 04:05PM</t>
  </si>
  <si>
    <t>Meanwhile in the larger world of crypto...</t>
  </si>
  <si>
    <t>Non-Bitcoin cryptos are dead-dead-deadsky.Litecoin "the silver to Bitcoin's gold" which had been trading around 10% of Bitcoin's value is totally fucked.Ripple "the world's most popular centralized crypto" had also achieved 10% of Bitcoin's cap but has been losing ground.Flash in the pan coins like Doge etc have had their time in the sun and have fallen by the wayside.No new competitors have any traction at all.If you're long-term like me the pro-Bitcoin logic has never been better.Crypto isn't going away, folks.</t>
  </si>
  <si>
    <t>http://www.reddit.com/r/Bitcoin/comments/31z9ii/meanwhile_in_the_larger_world_of_crypto/</t>
  </si>
  <si>
    <t>April 09, 2015 at 04:27PM</t>
  </si>
  <si>
    <t>[GIVEAWAY] BIT-X Bitcoin Debit MasterCard_x0099_™</t>
  </si>
  <si>
    <t>https://bitcointalk.org/index.php?topic=1018534.0</t>
  </si>
  <si>
    <t>http://www.reddit.com/r/Bitcoin/comments/31zazy/giveaway_bitx_bitcoin_debit_mastercard/</t>
  </si>
  <si>
    <t>April 09, 2015 at 04:24PM</t>
  </si>
  <si>
    <t>willichmijaja</t>
  </si>
  <si>
    <t>Europol: Exposing the organized crime of tomorrow</t>
  </si>
  <si>
    <t>http://www.net-security.org/secworld.php?id=18026</t>
  </si>
  <si>
    <t>http://www.reddit.com/r/Bitcoin/comments/31zat5/europol_exposing_the_organized_crime_of_tomorrow/</t>
  </si>
  <si>
    <t>April 09, 2015 at 04:39PM</t>
  </si>
  <si>
    <t>mcrackin</t>
  </si>
  <si>
    <t>TIL USD volatility is around 8% while Bitcoin is around 80%</t>
  </si>
  <si>
    <t>USD vs BITEdit: Downvote if you love non-discussion and the impression that high volatility equals hate on bitcoin!</t>
  </si>
  <si>
    <t>http://www.reddit.com/r/Bitcoin/comments/31zbtd/til_usd_volatility_is_around_8_while_bitcoin_is/</t>
  </si>
  <si>
    <t>April 09, 2015 at 04:34PM</t>
  </si>
  <si>
    <t>PSA: Mullvad, the well-reputed, privacy-conscious VPN service from Sweden offers a discount for paying in Bitcoin (&amp;lt; $5/mo)</t>
  </si>
  <si>
    <t>www.mullvad.netSee TorrentFreak's privacy-related survey of all major VPN services that claim to keep no/minimal logs (Mullvad is the last one on the first page's list).I use them and they're pretty good. Connection is perfect. No user info required. You're just assigned a login ID.</t>
  </si>
  <si>
    <t>http://www.reddit.com/r/Bitcoin/comments/31zbho/psa_mullvad_the_wellreputed_privacyconscious_vpn/</t>
  </si>
  <si>
    <t>April 09, 2015 at 05:11PM</t>
  </si>
  <si>
    <t>APP195</t>
  </si>
  <si>
    <t>Orange Seeks to Invest in Bitcoin Startups in Silicon Valley</t>
  </si>
  <si>
    <t>http://www.bloomberg.com/news/articles/2015-04-09/orange-seeks-to-invest-in-bitcoin-startups-in-silicon-valley</t>
  </si>
  <si>
    <t>http://www.reddit.com/r/Bitcoin/comments/31zdzf/orange_seeks_to_invest_in_bitcoin_startups_in/</t>
  </si>
  <si>
    <t>April 09, 2015 at 05:04PM</t>
  </si>
  <si>
    <t>People are becoming ashamed to be associated with this community. Let's talk about it and change it for the better.</t>
  </si>
  <si>
    <t>https://np.reddit.com/r/BitcoinMarkets/comments/31u3g9/daily_discussion_wednesday_april_08_2015/cq5uahg</t>
  </si>
  <si>
    <t>http://www.reddit.com/r/Bitcoin/comments/31zdid/people_are_becoming_ashamed_to_be_associated_with/</t>
  </si>
  <si>
    <t>April 09, 2015 at 04:52PM</t>
  </si>
  <si>
    <t>djleo</t>
  </si>
  <si>
    <t>Bitcoin brochure, feedback welcome!</t>
  </si>
  <si>
    <t>http://i.imgur.com/PZIut0U.jpg</t>
  </si>
  <si>
    <t>http://www.reddit.com/r/Bitcoin/comments/31zcpi/bitcoin_brochure_feedback_welcome/</t>
  </si>
  <si>
    <t>bitRescue</t>
  </si>
  <si>
    <t>Open standard for pegging bitcoin tokens to national currencies, is it possible?</t>
  </si>
  <si>
    <t>I love bitcoins as much as the next geek, but after having been asking and observing what people around me really think about the whole thing, it seems that most of them simply don't want the extra burden that the volatility of bitcoin adds to the mix (in before "In time it will become stable"). They just want a simple to use payment solution that is secure and cheap to use, and if it isn't centrally controlled by some mega bank that is just an extra bonus.So my question is: Is it possible to use something like colored coins to create representations of national currencies, that one can then send and receive and convert to whatever you want instantly in your own wallet? And how would one go about doing something like that?Companies like bitreserve seems to be headed in that direction, but their "solution" is centralized and require you to place all your trust with them, so in my book that is not a viable solution.</t>
  </si>
  <si>
    <t>http://www.reddit.com/r/Bitcoin/comments/31ze0d/open_standard_for_pegging_bitcoin_tokens_to/</t>
  </si>
  <si>
    <t>April 09, 2015 at 05:10PM</t>
  </si>
  <si>
    <t>AvalonBTC</t>
  </si>
  <si>
    <t>Ngzhang, CEO of Avalon Team, is planning an AMA at 9am, April 9, AMA!!</t>
  </si>
  <si>
    <t>Hi ALL,Since the establishment of Avalon Project in 2012, Avalon team has successfully developed out the first ASIC chip for Bitcoin mining around the world, and successfully developed the ASIC Bitcoin miner in the same month as well. Based on the idea of P2P and the spirit of innovation and sharing, Avalon Project opens the source of miner to public in order to promote the popularization and application and make more people enjoy the achievements of technical progress today. Avalon Project is the biggest solution service provider for Bitcoin mining around the world. Up to January of 2014, the calculating ability has accounted for 30% worldwide with the chips provided by Avalon. Avalon Project is determined to provide the best mining hardware and software products with the lowest price all over the world.We will answer anything we know about the current status and trend of mining machines, farm and BTC adoption, etc. See you at the AMA!TIME: 9 am, April 9th, Eastern Standard TimeLINK: http://www.reddit.com/r/IAmA</t>
  </si>
  <si>
    <t>http://www.reddit.com/r/Bitcoin/comments/31zdxr/ngzhang_ceo_of_avalon_team_is_planning_an_ama_at/</t>
  </si>
  <si>
    <t>April 09, 2015 at 05:59PM</t>
  </si>
  <si>
    <t>Frankeh</t>
  </si>
  <si>
    <t>In 2014 the percentage of revenue lost across all industries due to card fraud was 0.68%. [Page 9]</t>
  </si>
  <si>
    <t>http://www.lexisnexis.com/risk/downloads/assets/true-cost-fraud-2014.pdf</t>
  </si>
  <si>
    <t>http://www.reddit.com/r/Bitcoin/comments/31zhbb/in_2014_the_percentage_of_revenue_lost_across_all/</t>
  </si>
  <si>
    <t>April 09, 2015 at 05:46PM</t>
  </si>
  <si>
    <t>Methylfenidaat</t>
  </si>
  <si>
    <t>Step inside a secret Chinese Bitcoin mine that nets $1.5 million a month</t>
  </si>
  <si>
    <t>http://www.lostateminor.com/2015/04/09/step-inside-a-secret-chinese-bitcoin-mine-that-nets-1-5-million-a-month/</t>
  </si>
  <si>
    <t>http://www.reddit.com/r/Bitcoin/comments/31zgdo/step_inside_a_secret_chinese_bitcoin_mine_that/</t>
  </si>
  <si>
    <t>April 09, 2015 at 06:34PM</t>
  </si>
  <si>
    <t>jelliousbt</t>
  </si>
  <si>
    <t>If buttcoiners are just jealous of people getting in why don't they buy now? The price is lower than the price most people on this forum bought at.</t>
  </si>
  <si>
    <t>Looking at the transaction volume it looks like the vast majority of buying was done after the price hit 250, so anyone could buy in at a lower price than most of the people in this forum.</t>
  </si>
  <si>
    <t>http://www.reddit.com/r/Bitcoin/comments/31zjz1/if_buttcoiners_are_just_jealous_of_people_getting/</t>
  </si>
  <si>
    <t>April 09, 2015 at 06:22PM</t>
  </si>
  <si>
    <t>Exploring the dark side of Bitcoin | Penn State University</t>
  </si>
  <si>
    <t>http://news.psu.edu/story/352074/2015/04/08/research/exploring-dark-side-bitcoin</t>
  </si>
  <si>
    <t>http://www.reddit.com/r/Bitcoin/comments/31zj18/exploring_the_dark_side_of_bitcoin_penn_state/</t>
  </si>
  <si>
    <t>April 09, 2015 at 06:17PM</t>
  </si>
  <si>
    <t>This Week On The TechCrunch Bitcoin Podcast: Rand Paul And Bitcoin’s Soul</t>
  </si>
  <si>
    <t>http://techcrunch.com/2015/04/08/this-week-on-the-techcrunch-bitcoin-podcast-rand-paul-and-bitcoins-soul/</t>
  </si>
  <si>
    <t>http://www.reddit.com/r/Bitcoin/comments/31zinu/this_week_on_the_techcrunch_bitcoin_podcast_rand/</t>
  </si>
  <si>
    <t>April 09, 2015 at 07:07PM</t>
  </si>
  <si>
    <t>Anyone still waiting for their Mycelium Entropy?</t>
  </si>
  <si>
    <t>I have seen that people have received their entropy as part of the Indiegogo campaign. I also contributed but haven't received one yet. Just wondering if I have been missed out because Indiegogo has emailed me for a survey of my experience in regards to this.</t>
  </si>
  <si>
    <t>http://www.reddit.com/r/Bitcoin/comments/31zmo7/anyone_still_waiting_for_their_mycelium_entropy/</t>
  </si>
  <si>
    <t>April 09, 2015 at 07:05PM</t>
  </si>
  <si>
    <t>StoryBit</t>
  </si>
  <si>
    <t>Pusre.io order from Canada doesn't work because buyers can't see my shipping address.</t>
  </si>
  <si>
    <t>The address is on my amazon account, but purse tells me it's not syncing with purse. They promised a fix a week ago, but still no go. In the meantime buyers who try to buy my order have to cancel because there's no shipping address. Does anyone else have the same issue?</t>
  </si>
  <si>
    <t>http://www.reddit.com/r/Bitcoin/comments/31zmji/pusreio_order_from_canada_doesnt_work_because/</t>
  </si>
  <si>
    <t>April 09, 2015 at 06:58PM</t>
  </si>
  <si>
    <t>minastirith1</t>
  </si>
  <si>
    <t>A Useful Clip From The Documentary "Four Horsemen" Explaining The Shortcomings &amp;amp; Problems of Fiat Currency</t>
  </si>
  <si>
    <t>https://youtu.be/5fbvquHSPJU?t=19m44s</t>
  </si>
  <si>
    <t>http://www.reddit.com/r/Bitcoin/comments/31zlwq/a_useful_clip_from_the_documentary_four_horsemen/</t>
  </si>
  <si>
    <t>April 09, 2015 at 07:21PM</t>
  </si>
  <si>
    <t>Ireland on the bitcoin wiki used to redirect to the UK. Not any more!</t>
  </si>
  <si>
    <t>It's been updated now with some local information at https://en.bitcoin.it/wiki/IrelandIf Irish /r/bitcoin readers want to add stuff, feel free!</t>
  </si>
  <si>
    <t>http://www.reddit.com/r/Bitcoin/comments/31znvl/ireland_on_the_bitcoin_wiki_used_to_redirect_to/</t>
  </si>
  <si>
    <t>April 09, 2015 at 07:38PM</t>
  </si>
  <si>
    <t>Researchers investigate how conflicting interests threaten to negatively impact the Bitcoin ecosystem</t>
  </si>
  <si>
    <t>http://phys.org/news/2015-04-conflicting-threaten-negatively-impact-bitcoin.html</t>
  </si>
  <si>
    <t>http://www.reddit.com/r/Bitcoin/comments/31zpek/researchers_investigate_how_conflicting_interests/</t>
  </si>
  <si>
    <t>April 09, 2015 at 07:34PM</t>
  </si>
  <si>
    <t>DoUHearThePeopleSing</t>
  </si>
  <si>
    <t>Police just arrested a guy who allegedly stole $20k in BTC from BitMarket.pl</t>
  </si>
  <si>
    <t>https://translate.google.com/translate?sl=auto&amp;tl=en&amp;js=y&amp;prev=_t&amp;hl=en&amp;ie=UTF-8&amp;u=http%3A%2F%2Fniebezpiecznik.pl%2Fpost%2Fpolicja-aresztowala-rafala-ktory-okradl-bitmarket-pl-na-85000-pln%2F&amp;edit-text=</t>
  </si>
  <si>
    <t>http://www.reddit.com/r/Bitcoin/comments/31zp1j/police_just_arrested_a_guy_who_allegedly_stole/</t>
  </si>
  <si>
    <t>April 09, 2015 at 07:32PM</t>
  </si>
  <si>
    <t>lawnmowerIO</t>
  </si>
  <si>
    <t>Beta's over - Lawnmower is now live and available on the App Store!</t>
  </si>
  <si>
    <t>After months of a closed beta, our public launch is finally here. We appreciate all the support and feedback we received from everyone who checked out our product in its infancy.If you haven't already, check out Lawnmower.io for a quick About, FAQ, etc., and our new listing in the App Store at https://itunes.apple.com/us/app/lawnmower-spare-change-into/id965079226?mt=8. Currently, you'll need to log into (or create) a Coinbase Account as well as a financial account at Citi, Chase, US Bank, BoA, or Wells to fully register and start converting your spare change into bitcoin, but we're testing Android and web versions now and are exploring integrations with more robust transaction data API providers to expand our supported banks.As always, please let us know what you think and thanks again.Lawnmower</t>
  </si>
  <si>
    <t>http://www.reddit.com/r/Bitcoin/comments/31zow7/betas_over_lawnmower_is_now_live_and_available_on/</t>
  </si>
  <si>
    <t>April 09, 2015 at 07:25PM</t>
  </si>
  <si>
    <t>SwC Poker Deals 1M+ hands</t>
  </si>
  <si>
    <t>https://swcpoker.eu/swc-poker-deals-1m-hands/</t>
  </si>
  <si>
    <t>http://www.reddit.com/r/Bitcoin/comments/31zo82/swc_poker_deals_1m_hands/</t>
  </si>
  <si>
    <t>April 09, 2015 at 07:24PM</t>
  </si>
  <si>
    <t>What is the current comparison of bitcoin price to Metcalfe's Law?</t>
  </si>
  <si>
    <t>About a year ago, right as the last bubble began to pop we saw a lot of comparisons between the price and Metcalfe's law, which had some eeries similarities.This lead to further discussion that led many to predict hyper-bitcoinization, etc.However I can't seem to find any updated figures. Obviously the chart has diverged, because bitcoin addresses / usage has undeniably been on the rise while the price has stagnated.Where do we sit on charts like this currently?https://i.imgur.com/AWEfTjZ.jpghttp://i.imgur.com/4qFxb3B.pngCan anyone provide updated charts?And here are some Bitcoin Talk links on the subject:https://bitcointalk.org/index.php?topic=655792.0https://bitcointalk.org/index.php?topic=366214.msg5919365#msg5919365https://bitcointalk.org/index.php?topic=400235.msg5882283#msg5882283Please note that the idea of Metcalfe's Law has facinated me and I am wondering how the eventual disconnect will manifest. I am imagining the mother of all bubbles will emerge at some point, likely powered by the barriers for money flow disappearing while the eventual technical dominance becomes apparent.</t>
  </si>
  <si>
    <t>http://www.reddit.com/r/Bitcoin/comments/31zo6d/what_is_the_current_comparison_of_bitcoin_price/</t>
  </si>
  <si>
    <t>April 09, 2015 at 07:55PM</t>
  </si>
  <si>
    <t>Onionbit</t>
  </si>
  <si>
    <t>Olivier Janssens and Jim Harper tried to make themselves Exec Director of the Bitcoin Foundation: mad they were outvoted, then voted AGAINST transparency &amp;amp; releasing minutes</t>
  </si>
  <si>
    <t>https://bitcoinfoundation.org/forum/index.php?app=core&amp;module=attach&amp;section=attach&amp;attach_id=150</t>
  </si>
  <si>
    <t>http://www.reddit.com/r/Bitcoin/comments/31zr4r/olivier_janssens_and_jim_harper_tried_to_make/</t>
  </si>
  <si>
    <t>April 09, 2015 at 07:47PM</t>
  </si>
  <si>
    <t>BTCGaw scam is the latest in long line • IHB News™</t>
  </si>
  <si>
    <t>https://ihb.io/2015-04-09/news/btcgaw-scam-16829</t>
  </si>
  <si>
    <t>http://www.reddit.com/r/Bitcoin/comments/31zqb4/btcgaw_scam_is_the_latest_in_long_line_ihb_news/</t>
  </si>
  <si>
    <t>April 09, 2015 at 07:45PM</t>
  </si>
  <si>
    <t>Telecom Giant Orange to Back Bitcoin in Silicon Valley</t>
  </si>
  <si>
    <t>http://www.coindesk.com/telecom-giant-orange-to-back-bitcoin-in-silicon-valley/</t>
  </si>
  <si>
    <t>http://www.reddit.com/r/Bitcoin/comments/31zq2c/telecom_giant_orange_to_back_bitcoin_in_silicon/</t>
  </si>
  <si>
    <t>April 09, 2015 at 08:11PM</t>
  </si>
  <si>
    <t>yoFinance</t>
  </si>
  <si>
    <t>Bitcoin Africa Speakers Announced</t>
  </si>
  <si>
    <t>http://disrupt-africa.com/2015/04/bitcoin-africa-speakers-announced/</t>
  </si>
  <si>
    <t>http://www.reddit.com/r/Bitcoin/comments/31zsq1/bitcoin_africa_speakers_announced/</t>
  </si>
  <si>
    <t>April 09, 2015 at 08:09PM</t>
  </si>
  <si>
    <t>ArtBits</t>
  </si>
  <si>
    <t>Girl with a #Bitcoin earring</t>
  </si>
  <si>
    <t>https://imgur.com/DnkCiyq</t>
  </si>
  <si>
    <t>http://www.reddit.com/r/Bitcoin/comments/31zslc/girl_with_a_bitcoin_earring/</t>
  </si>
  <si>
    <t>April 09, 2015 at 08:04PM</t>
  </si>
  <si>
    <t>subart</t>
  </si>
  <si>
    <t>Enjoy :)</t>
  </si>
  <si>
    <t>https://www.youtube.com/watch?v=JJXBpQ4tkdc</t>
  </si>
  <si>
    <t>http://www.reddit.com/r/Bitcoin/comments/31zrzd/enjoy/</t>
  </si>
  <si>
    <t>April 09, 2015 at 07:59PM</t>
  </si>
  <si>
    <t>Confirmed: Align Commerce 5% cheaper than Paypal in International Payments.</t>
  </si>
  <si>
    <t>They take care of any volatility risk and the receiver gets paid there currency of choice directly into their bank account. It sends out Bitcoin but converts to fiat. If you guys want mainstream adaption you need to embrace this new Bitcoin business models and tell others doing International business transactions. I have a transaction already in process with them and so far very impressed!</t>
  </si>
  <si>
    <t>http://www.reddit.com/r/Bitcoin/comments/31zrhu/confirmed_align_commerce_5_cheaper_than_paypal_in/</t>
  </si>
  <si>
    <t>muchwaoo</t>
  </si>
  <si>
    <t>(which countries) Sell Bitcoins as a BUSINESS without any licences needed?</t>
  </si>
  <si>
    <t>Are there any countries where you can sell Bitcoins as a BUSINESS without any licences needed or maybe only small hurdles which can be taken by startups?Thank you for every hint or link!</t>
  </si>
  <si>
    <t>http://www.reddit.com/r/Bitcoin/comments/31zrhi/which_countries_sell_bitcoins_as_a_business/</t>
  </si>
  <si>
    <t>April 09, 2015 at 08:59PM</t>
  </si>
  <si>
    <t>pardax</t>
  </si>
  <si>
    <t>We are only seeing the surface of the trolling campaign. They are on full force in other places, like /r/SubredditDrama.</t>
  </si>
  <si>
    <t>All of these are in their front page right now:https://np.reddit.com/r/SubredditDrama/comments/31w5nb/bitcoin_evangelist_attempts_to_send_30_worth_of/https://np.reddit.com/r/SubredditDrama/comments/31xfeu/rbitcoin_drama_goes_dark_as_one_of_their_mods/https://np.reddit.com/r/SubredditDrama/comments/31w0wg/rand_paul_is_first_presidential_candidate_to/Usernames like "KillSnowden" and flairs like "looking for full time shill job" are the rule over there.</t>
  </si>
  <si>
    <t>http://www.reddit.com/r/Bitcoin/comments/31zydn/we_are_only_seeing_the_surface_of_the_trolling/</t>
  </si>
  <si>
    <t>April 09, 2015 at 08:58PM</t>
  </si>
  <si>
    <t>nerwen_nyc</t>
  </si>
  <si>
    <t>bitLanders Donates Bitcoins for Every Ippon During Judo Championship</t>
  </si>
  <si>
    <t>http://digitalmoneytimes.com/crypto-news/bitlanders-donates-bitcoins-for-every-ippon-during-judo-championship/</t>
  </si>
  <si>
    <t>http://www.reddit.com/r/Bitcoin/comments/31zyas/bitlanders_donates_bitcoins_for_every_ippon/</t>
  </si>
  <si>
    <t>April 09, 2015 at 09:13PM</t>
  </si>
  <si>
    <t>Sigg3net</t>
  </si>
  <si>
    <t>ISOC sent out this survey to all their chapters to identify focus areas for 2015. Check out the first question!</t>
  </si>
  <si>
    <t>http://imgur.com/2CFwAJR</t>
  </si>
  <si>
    <t>http://www.reddit.com/r/Bitcoin/comments/320074/isoc_sent_out_this_survey_to_all_their_chapters/</t>
  </si>
  <si>
    <t>themusicgod1</t>
  </si>
  <si>
    <t>Bitstake - Innovative Staking Mechanism Platform</t>
  </si>
  <si>
    <t>https://bitstake.info/</t>
  </si>
  <si>
    <t>http://www.reddit.com/r/Bitcoin/comments/32005t/bitstake_innovative_staking_mechanism_platform/</t>
  </si>
  <si>
    <t>April 09, 2015 at 09:11PM</t>
  </si>
  <si>
    <t>Business 16pc of bitcoin owners lost money on crypto-currency – only 11pc of owners are female</t>
  </si>
  <si>
    <t>http://www.siliconrepublic.com/business/item/41528-16pc-of-bitcoin-owners-lost/</t>
  </si>
  <si>
    <t>http://www.reddit.com/r/Bitcoin/comments/31zzwe/business_16pc_of_bitcoin_owners_lost_money_on/</t>
  </si>
  <si>
    <t>April 09, 2015 at 09:01PM</t>
  </si>
  <si>
    <t>alpahbitcoin</t>
  </si>
  <si>
    <t>When bitcoin is 10 years old will it still be in beta? Is there even a process for which is could stop being in beta?</t>
  </si>
  <si>
    <t>Is the plan that bitcoin is going to eventually be 30 years old and stay in beta the whole time? Is there a roadmap for when version 1.0 will be out?Like I know everyone will say "version number doesn't matter" but if it doesn't matter why the avoidance of putting out a full release? Is there a particular milestone for when bitcoin software is no longer beta?</t>
  </si>
  <si>
    <t>http://www.reddit.com/r/Bitcoin/comments/31zynp/when_bitcoin_is_10_years_old_will_it_still_be_in/</t>
  </si>
  <si>
    <t>Cracking the Cryptocurrency Commerce Code - PSFK</t>
  </si>
  <si>
    <t>http://www.psfk.com/2015/04/cryptocurrencies-omni-currency-exchange-bitcoin-mobile-commerce-shift-fastacash.html</t>
  </si>
  <si>
    <t>http://www.reddit.com/r/Bitcoin/comments/31zygj/cracking_the_cryptocurrency_commerce_code_psfk/</t>
  </si>
  <si>
    <t>April 09, 2015 at 09:31PM</t>
  </si>
  <si>
    <t>Buy Information for Bitcoin</t>
  </si>
  <si>
    <t>http://bit-post.com/players/darkleaks-marketization-of-information-5348</t>
  </si>
  <si>
    <t>http://www.reddit.com/r/Bitcoin/comments/3202l6/buy_information_for_bitcoin/</t>
  </si>
  <si>
    <t>April 09, 2015 at 09:21PM</t>
  </si>
  <si>
    <t>Is this Rand Paul's bitcoin address for donations?</t>
  </si>
  <si>
    <t>I recently made a small bitcoin donation to test it out, and I came back another day to see where the transaction was sent to. It finally ended up here:https://blockchain.info/address/1KWhnnF22q9gqde33mLtgVrci9kri3YJ5ACurrently there is 657.92509186 BTC at the address. None of the coins have been spent, so makes me think this is it, which also means he isn't liquidating them (yet). I guess ultimately we won't know for sure, but I wanted to share.</t>
  </si>
  <si>
    <t>http://www.reddit.com/r/Bitcoin/comments/3201ac/is_this_rand_pauls_bitcoin_address_for_donations/</t>
  </si>
  <si>
    <t>April 09, 2015 at 10:01PM</t>
  </si>
  <si>
    <t>brovbro</t>
  </si>
  <si>
    <t>Driving mods out of r/bitcoin is NOT good for Bitcoin.</t>
  </si>
  <si>
    <t>Good God, people. Even if you assume that u/whollyhemp is an evil shill dickbag bankster the pitchfork waving that happened when he became a mod for r/buttcoin was embarassing at best and destructive at worst. It is totally possible to love Bitcoin and be active in r/buttcoin. In fact, increasingly r/buttcoin is becoming a superior venue for intelligent Bitcoin discussion. Fewer mods is not the answer. TO ANYTHING.To u/whollyhemp, I am sorry to see you go but I can't say as I blame you. Godspeed in your future endeavors.</t>
  </si>
  <si>
    <t>http://www.reddit.com/r/Bitcoin/comments/32068v/driving_mods_out_of_rbitcoin_is_not_good_for/</t>
  </si>
  <si>
    <t>April 09, 2015 at 09:56PM</t>
  </si>
  <si>
    <t>16% of bitcoin owners lost money on crypto-currency – only 11% of owners are female</t>
  </si>
  <si>
    <t>http://www.reddit.com/r/Bitcoin/comments/3205lh/16_of_bitcoin_owners_lost_money_on_cryptocurrency/</t>
  </si>
  <si>
    <t>April 09, 2015 at 10:18PM</t>
  </si>
  <si>
    <t>Relax everybody. Morgan Stanley's got it under control!</t>
  </si>
  <si>
    <t>http://www.bloomberg.com/news/articles/2015-04-07/morgan-stanley-here-s-how-the-s-p-500-could-get-to-3000-by-the-year-2020</t>
  </si>
  <si>
    <t>http://www.reddit.com/r/Bitcoin/comments/3208hh/relax_everybody_morgan_stanleys_got_it_under/</t>
  </si>
  <si>
    <t>April 09, 2015 at 10:16PM</t>
  </si>
  <si>
    <t>szautke</t>
  </si>
  <si>
    <t>Another nail in the fiat coffin???</t>
  </si>
  <si>
    <t>http://www.wsj.com/articles/switzerland-first-with-10-year-bond-at-negative-yield-1428489209</t>
  </si>
  <si>
    <t>http://www.reddit.com/r/Bitcoin/comments/32087t/another_nail_in_the_fiat_coffin/</t>
  </si>
  <si>
    <t>April 09, 2015 at 10:08PM</t>
  </si>
  <si>
    <t>ScientistBlockchains</t>
  </si>
  <si>
    <t>BTC GAW: The scam is a catastrophe waiting to happen. Buying bitcoins for more than market value?</t>
  </si>
  <si>
    <t>http://www.reddit.com/r/Bitcoin/comments/320767/btc_gaw_the_scam_is_a_catastrophe_waiting_to/</t>
  </si>
  <si>
    <t>April 09, 2015 at 10:29PM</t>
  </si>
  <si>
    <t>adamusina</t>
  </si>
  <si>
    <t>Thoughts about Russia</t>
  </si>
  <si>
    <t>Russia has very advanced payment infrastructure. If U.S. has strictly controled by bankers chargeback system, in Russia there is a freedom: no chargebacks, only 1 middleman - the bank itself, no fees, services accessible 24/7 - all transactions are irreverisble &amp; supported by the most popular systems:QIWI: Quantity of ATMs: 181,000. reference Quantity of online wallet users: 17.2 million users reference. Service for ISP/Mobile/Other Services top-up. 0% fee User-To-User payments.Sberbank.Online: Quantity of ATMs: 34,486 reference. Quantity of online wallet users 6 million users reference. Debit/Credit Cards. Banking for ISP/Mobile/Other payments. 1% fee User-To-User payments.WebMoney - Quantity of ATMs: 0 Quantity of online wallet users 52 million users Debit/Credit Cards. Banking for ISP/Mobile/Other payments. 1% fee User-To-User payments.Yandex.Money - Quantity of ATMs: 0 Quantity of online wallet users 39 million users Debit/Credit Cards. Banking for ISP/Mobile/Other payments. 1% fee User-To-User payments.Each users of these systems are having access to unregulated by government quick payments, which is irreversible, immediate &amp; fast. And almost 80% of Russian citizens know how to use at least 1 of these systems.So basically what Andreas Antonopoulos spoke about developing countries isn't touching Russia. Here's a challenge for you - for my 5 years experience with Bitcoin, I've never heard any criticism related to this systems. In other words I never heard why Bitcoin is better than QIWI/SBERBANK/WEBMONEY/YANDEXMONEY. WebMoney even has their WMX Bitcoin wallets integrated, all the other systems oriented on using fiat, but the fiat is pretty quick in Russia.My basical thought is that Bitcoin community have at least 130 million users in Russia who don't know that they are already using Bitcoin, by using those systems. How? Each of these systems are connect users with simple ability - to send money to each other in the matter of milliseconds. These opens the ability for true P2P exchanges with escrow contracts, since there's no ability to chargebacks (i.e. Multisig).Think of Bitcoin like any of the language. Cash is face-to-face language - you can talk with people when you approach them face-to-face. QIWI/Sberbank/YM/WM are our electronic languages, basically its a chat system for money in Russia, so yes I'm also considering the money as a content type. So when you're asking Russian - why you start accepting Bitcoin, is the same as asking Russian "Why don't you speak English?". Because they don't want to learn language. Basically this point is valid only because, you should agree with the fact that Bitcoin is also programming language (Bitcoin is a programmable money, it is a digital money, so Bitcoin is programming language, and only after that it is a currency - right?)So since people can easily talk Russian between each other in Russian (the same way as they can easily talk QIWI/Sberbank/YM/WM) why they need Bitcoin?. Here's my answer. They need Bitcoin, because Bitcoin is an International language. The arguments here goes the same as with an English.Hidden message to watchmybits: Guys, I really appreciate your project, but you better think multidimentionally, QIWI/Sberbank/YM/WM also offering microtransactions with 0% fee, quick, irreversible, unregulated payments, moreover if you would offer your users to pay for videos using rubles through this system, this wouldn't be really challenging technical task, but in exchange you would get 100 millions of Russians who already know how to use QIWI/SBERBANK/YM/WM. I have another idea for watchmybits: why don't create some PHP-scripts encrypted by zend/whatever (or even opensource), which could help Russian users using QIWI/Sberbank/YM/WM to receive microdonations for their videos.Let's say you want to help Russian YouTube content creator sell their video to a user for $0.49. All you need to do is to offer them php-script which that YouTube content creator can upload to their official web-site (why someone should upload video on WatchMyBit, when they don't know this platform - its almost like uploading your video on some unknown web-site &amp; then advertising that unknown web-site which even don't speaks Russian).Appeal to Bitcoin community: you may not speak our national language (Russian) and you may not share our values. But understand that for total success, you have to learn how to speak our Marketing language &amp; our Payment language. Most people don't get Bitcoin, don't teach them. Build your gateways through QIWI/SBERBANK/YM/WM, and penetrate into Russia by introducing services upon QIWI/SBERBANK/YM/WM - that's what Russians expect you to do.</t>
  </si>
  <si>
    <t>http://www.reddit.com/r/Bitcoin/comments/3209yz/thoughts_about_russia/</t>
  </si>
  <si>
    <t>April 09, 2015 at 10:26PM</t>
  </si>
  <si>
    <t>bwrt</t>
  </si>
  <si>
    <t>Josh Garza: "Its unfortunate this was handled this way......I am sory to say, but it is likely this will be the end of paycoin."</t>
  </si>
  <si>
    <t>https://hashtalk.org/topic/36012/http-paycoinfoundation-org-2015-04-09-declaration-of-paycoins-independence/</t>
  </si>
  <si>
    <t>http://www.reddit.com/r/Bitcoin/comments/3209oa/josh_garza_its_unfortunate_this_was_handled_this/</t>
  </si>
  <si>
    <t>April 09, 2015 at 10:49PM</t>
  </si>
  <si>
    <t>eBay Shut Down Charlie Shrem's Robot - Take II</t>
  </si>
  <si>
    <t>http://www.ebay.com/itm/191554522899?ssPageName=STRK:MESELX:IT&amp;_trksid=p3984.m1555.l2649</t>
  </si>
  <si>
    <t>http://www.reddit.com/r/Bitcoin/comments/320crw/ebay_shut_down_charlie_shrems_robot_take_ii/</t>
  </si>
  <si>
    <t>April 09, 2015 at 10:40PM</t>
  </si>
  <si>
    <t>Where could I go to find people that know mining inside and out to pick their brains on some ideas I have?</t>
  </si>
  <si>
    <t>If there's anyone here that has that expertise please pm me.</t>
  </si>
  <si>
    <t>http://www.reddit.com/r/Bitcoin/comments/320bif/where_could_i_go_to_find_people_that_know_mining/</t>
  </si>
  <si>
    <t>April 09, 2015 at 11:04PM</t>
  </si>
  <si>
    <t>fearofthedark1</t>
  </si>
  <si>
    <t>Bitstamp adds 85 technical indicators to their trading interface.</t>
  </si>
  <si>
    <t>https://twitter.com/Bitstamp/status/586191317140692992</t>
  </si>
  <si>
    <t>http://www.reddit.com/r/Bitcoin/comments/320ew7/bitstamp_adds_85_technical_indicators_to_their/</t>
  </si>
  <si>
    <t>April 09, 2015 at 11:02PM</t>
  </si>
  <si>
    <t>BTCJerk</t>
  </si>
  <si>
    <t>IT'S OFFICIAL: You have to pay the Swiss government to take your money for the next 10 years</t>
  </si>
  <si>
    <t>http://finance.yahoo.com/news/official-pay-swiss-government-money-171953000.html</t>
  </si>
  <si>
    <t>http://www.reddit.com/r/Bitcoin/comments/320eiy/its_official_you_have_to_pay_the_swiss_government/</t>
  </si>
  <si>
    <t>April 09, 2015 at 11:00PM</t>
  </si>
  <si>
    <t>Implementing 'The Blockchain' into your product does not make it inherently better - what we mean when we say 'Bitcoin and the blockchain are not separable'</t>
  </si>
  <si>
    <t>http://thethug.life/no-blockchain-for-you/</t>
  </si>
  <si>
    <t>http://www.reddit.com/r/Bitcoin/comments/320e84/implementing_the_blockchain_into_your_product/</t>
  </si>
  <si>
    <t>April 09, 2015 at 10:55PM</t>
  </si>
  <si>
    <t>KushtrimThaqi</t>
  </si>
  <si>
    <t>For you who happen to be interested in the Moonstone Wallet, just wanted to inform you that the fundraising has just started. Let me know what you think of it!</t>
  </si>
  <si>
    <t>https://moonstone.io/</t>
  </si>
  <si>
    <t>http://www.reddit.com/r/Bitcoin/comments/320dkr/for_you_who_happen_to_be_interested_in_the/</t>
  </si>
  <si>
    <t>Can you please help convince me why or why not I should donate some Bitcoin to Rand Paul for his 2016 election?</t>
  </si>
  <si>
    <t>Hi Community,30 something year old guy here. Around 2007 I started getting really interested in Politics/Economics. Then when the 2008 crisis hit I was REALLY into this stuff.Fast forward to today where I'm busier with life, prioritizing what I want to focus my attention on during this short life, etc. The past few years I've just gotten annoyed by the Politics of late and honestly have taken the mindset of "opting out of the system."By saying "opting out" I mean disregarding old ways of thinking or taking new routes that I deem necessary.All that being said, back in the day I did really have a lot of respect for Ron Paul. I didn't agree with everything he said but I TRULY felt that when he spoke to us he wasn't just BSing us...you know what I mean? I even spoke with him on the phone once when I called his office in 2009~, he was really nice and we chatted for a couple minutes about the political landscape, federal reserve, etc.So I have to ask since I've "been out of the game": Is Rand Paul a legit person that sincerely is trying to help us in our best interests? What are good and bad things about him?This will help my decision on if I donate Bitcoin to him.Thank you for reading.</t>
  </si>
  <si>
    <t>http://www.reddit.com/r/Bitcoin/comments/320dkc/can_you_please_help_convince_me_why_or_why_not_i/</t>
  </si>
  <si>
    <t>April 09, 2015 at 11:59PM</t>
  </si>
  <si>
    <t>ice2257</t>
  </si>
  <si>
    <t>Lawnmower on Product Hunt</t>
  </si>
  <si>
    <t>http://www.producthunt.com/posts/lawnmower</t>
  </si>
  <si>
    <t>http://www.reddit.com/r/Bitcoin/comments/320mm8/lawnmower_on_product_hunt/</t>
  </si>
  <si>
    <t>April 09, 2015 at 11:52PM</t>
  </si>
  <si>
    <t>rezzme</t>
  </si>
  <si>
    <t>The second biggest virtual currency? Dollar’s buying power plummets in first day of “official” WoW gold trading</t>
  </si>
  <si>
    <t>http://arstechnica.com/gaming/2015/04/price-of-wow-gold-plummets-in-first-day-of-official-trading/</t>
  </si>
  <si>
    <t>http://www.reddit.com/r/Bitcoin/comments/320ljd/the_second_biggest_virtual_currency_dollars/</t>
  </si>
  <si>
    <t>April 09, 2015 at 11:46PM</t>
  </si>
  <si>
    <t>lgfinish720</t>
  </si>
  <si>
    <t>BitQuick.CO Fastest Buying of Bitcoin</t>
  </si>
  <si>
    <t>https://www.bitquick.co?a=83532</t>
  </si>
  <si>
    <t>http://www.reddit.com/r/Bitcoin/comments/320kqn/bitquickco_fastest_buying_of_bitcoin/</t>
  </si>
  <si>
    <t>All these posts saying you can't separate bitcoin from the blockchain are wrong</t>
  </si>
  <si>
    <t>To be clear, I'm one of the biggest supporters of bitcoin. I love the technology and the currency. I'm a long term holder and a short term user. I buy some bitcoin every paycheck and use it for online purchases and even some IRL transactions as often as possible.There is no alt-coin based on another blockchain that I am interested in investing in, and I doubt there ever will be.It is quite true that with a trustless, fully public, blockchain based currency the token issued is the fuel that is needed to incentivize the miners to participate and give the network enough value to be useful.All that is quite true.However...there is nothing keeping a consortium of businesses from creating an alternate blockchain where the token represents fiat and the miners are vetted participants acting as trusted parties in data centers spread around the world. Ripple today already works like this. Or did I miss it and just anyone can run their own Ripple server? Yeah, I didn't think so.Such a blockchain could be completely open to many users to conduct transactions, but only the vetted participants would be allowed to validate them.Now, some might say, how is this any different than just using a global shared database if everyone trusts each other?Well, obviously, everyone doesn't fully trust each other. It's more like 'trust but verify'. If someone tried to hack a data-center, since it would be backed by the same security principles provided by the bitcoin blockchain, they could not take over control; unless they hacked more than 51% of the data centers all around the world; something which would be practically impossible to do. Vetted participants would be validated by cryptographic signatures so that third parties could not just fire up their own servers and jump onto the network and take it over.Using a cryptographically secured ledger does, in fact, have value for existing businesses without the need to allow the general public to operate as the miners.Just because bitcoin works this way does not mean it is the only valid way to use a blockchain.I don't consider any of these systems as a 'threat' to bitcoin. To me, bitcoin is a vastly superior form of money than fiat, simply because it cannot be printed at will.However, systems like this will be able to fix problems in the existing payments space; such as security and speed of transactions. In other words, you don't need to use bitcoin as a currency to gain some of its technical benefits. A digital fiat based blockchain could provide all of the security, privacy protection, and speed of transactions, as bitcoin does today. In fact it would almost certainly be able to improve on it.</t>
  </si>
  <si>
    <t>http://www.reddit.com/r/Bitcoin/comments/320kq6/all_these_posts_saying_you_cant_separate_bitcoin/</t>
  </si>
  <si>
    <t>April 10, 2015 at 12:33AM</t>
  </si>
  <si>
    <t>The more I think about it, the more convinced I become there may not be another bubble. The price may well remain stagnant until full blown hyperbitcoinization.</t>
  </si>
  <si>
    <t>In every movement like this there is a tipping point, a moment of explosive growth and no looking back, where the 'bubble' doesn't have time to retract because each nuclear explosion of technology that advances it only serves to propel the 'bubble' faster until it's such a facet of our daily life that there is no bubble to retreat from.The item in question is now just a part of daily life.For example, the 'car' bubble that never happened, or the 'personal computer' bubble, or the 'internet' bubble... or most recently the 'cell phone' bubble. None of these were bubbles because humans piled on in a massive rush that seemed totally natural in retrospect.Everyone has a cell phone and is texting these days... of course you have to buy the latest cell phone so you can text too... oh look, Apple just came out with a shiny one.Yes, there was a 'dot-com' bubble, but only because humanity started going log-log with technology and got ahead of itself.With bitcoin, we aren't ahead of ourself; we're right where we should be. I thought about this today at work... every 10 year period for many decades now saw a technology that was introduced in previous years become a massive mainstay and foundation of modern life.1975 - 1985: Color television, introduced in previous years finally reaches it's tipping point and explodes in popularity, becoming a constant in modern life.1985 - 1995: The home computer, introduced in previous years finally reaches it's tipping point and explodes in popularity, becoming a constant in modern life.1995 - 2005: The internet, introduced in previous years finally reaches it's tipping point and explodes in popularity, becoming a constant in modern life.2005 - 2015: Cell phones, introduced in previous years finally reaches it's tipping point and explodes in popularity, becoming a constant in modern life.2015 - 2025: #Bitcoin, introduced in previous years finally reaches it's tipping point and explodes in popularity, becoming a constant in modern life.A fool looks at the four men dancing on the hill and concludes at the current rate of adoption, one new person should join the dance every few minutes until everyone is dancing in a few hours.But that's not what happens. Call it the network effect, call it the tipping point, call it Metcalfe, call it hippity-jippity-hama-jama-Alabama.Mother fuckers be crowded and shit.It's a certified lemming rush at a certain point, and it takes everyone by surprise, every time. Apple perfectly timed its cell phone release for the lemming rush to adopt smartphone technology, and for nearly this sole reason it resurrected its company into one of the most valuable in the world. The most important part is that up until they launched they were laughed at and derided.Hell, even I'm guilty... though I was quickly won over. (Yes, I was one of those magical people with a $600 iPhone One)Bitcoin is the same.Plebs are predictable. They fail to see the potential of new technology until you package it so it's shiny, easy to use, and most importantly: makes them feel important.Once you can leverage bitcoin to make the average person feel important, it's game over bro.And it will happen.We have seen the birth of bitcoin in recent years, but the next 10 years are the mass adoption phase. And yes, as a side effect of the mass adoption, all those holding significant amounts of bitcoin right now are going to be filthy, filthy fucking rich (assuming they are still holding those magical imaginary numbers in ten years).It's not fair. It's not right. Maybe we don't deserve it, but that doesn't make it any less true.If you hold a lot of bitcoin right now, you are going to be rich as fuck in ten years. Done. Halas. Kaput. Epilogue, asshole.And bitcoin will not be adding a rational new dancer every rational time-period.There will come a time when all the pieces will be set, and the future of the technology will become evident, and the barriers for fiat purchase will be low, and the stage will be just right... and we are gonna see a crowd of a thousand mob a few guys dancing on a hill.It might look something like the famous PID controller prediction:https://bitcointalk.org/index.php?topic=800330.0Or an entirely different shape.All I know is that at the dawn of 2025, bitcoin will be such an integral part of the average person's life that they won't be able to imagine what life was like before it...And will wish they could come back to now with all their heart... but they can't. You can't go back to 2005 and buy Apple stock. Sorry, but you had your chance. All the warning signs were there. Cell phones were exploding, Apple was making a shiny and revolutionary one, and everyone was laughing at any idiot who bought Apple stock.Well, guess what? It's 2015.Digital money is on the tip of everyone's tongue. Blockchain technology is being discussed everywhere and many prominent bankers and tech enthusiasts are leaving their old jobs to pursue careers and positions in bitcoin... and people are laughing and mocking anyone 'stupid' enough to buy bitcoin.My best guess is sometime around late 2016 - 2018... but that's just a guess. I would bet that 2015 is somewhat lackluster (no one expects it), but after that we see full blown hyperbitcoinization (which also no one expects)... and that movement carries us through to the early 2020's.The future is certain. Your part in it is not.</t>
  </si>
  <si>
    <t>http://www.reddit.com/r/Bitcoin/comments/320rf1/the_more_i_think_about_it_the_more_convinced_i/</t>
  </si>
  <si>
    <t>xinthislifex</t>
  </si>
  <si>
    <t>In Accepting Bitcoin, Rand Paul Raises Money and Questions</t>
  </si>
  <si>
    <t>http://www.nytimes.com/2015/04/10/us/politics/in-accepting-bitcoin-rand-paul-raises-money-and-questions.html</t>
  </si>
  <si>
    <t>http://www.reddit.com/r/Bitcoin/comments/320rbw/in_accepting_bitcoin_rand_paul_raises_money_and/</t>
  </si>
  <si>
    <t>April 10, 2015 at 12:26AM</t>
  </si>
  <si>
    <t>dzeros</t>
  </si>
  <si>
    <t>CryptoSplit - 1% Interest Per Hour - The Most Advanced Crypto Currency Investment Platform on the Internet (13000+ Payouts)</t>
  </si>
  <si>
    <t>https://cryptosplit.com?347142</t>
  </si>
  <si>
    <t>http://www.reddit.com/r/Bitcoin/comments/320qcw/cryptosplit_1_interest_per_hour_the_most_advanced/</t>
  </si>
  <si>
    <t>April 10, 2015 at 12:23AM</t>
  </si>
  <si>
    <t>Printing bulk paper wallets with copies.</t>
  </si>
  <si>
    <t>So I am looking to print 100+ paper wallets, wit a copy of each paper wallet on each page. Neither bitcoinpaperwallet.com or bitaddress.org seem to offer this... This is the main appeal for piper to me.Having at least one copy of each paper wallet is pretty important IMO. It allows you to have a secondary storage place, and also is ideal for gifting, as you can give some a paper wallet who is not yet interested in bitcoin. This way, if they lose it or the paper is not enough to peak their interest, you can just swipe your copy 6 months later without having lost coin.So... Thats my idea. I think I will just print 100 wallets on bit address.org twice and manually combine them together, but it would be much eaisier it it just had the option to print two copies right next to eachother. I mean... There is room.</t>
  </si>
  <si>
    <t>http://www.reddit.com/r/Bitcoin/comments/320q2v/printing_bulk_paper_wallets_with_copies/</t>
  </si>
  <si>
    <t>b1bl3</t>
  </si>
  <si>
    <t>Looking for partners to finish SyncBit project.Details inside.</t>
  </si>
  <si>
    <t>Im selling half of the project http://syncbit.io and http://69btc.comSyncBit.IO is a BTC Network where we want to bring all cryptocurrencies in one place for chat,posts,video chat,casino games,exchange tipping systemWe want to launch and use a coin in future only on SyncBit BTC Network. The idea is why to wait for the biggest social networks to add crypto coins when we can create a biggest BTC network and to spread the words.69BTC.COM is The Biggest BTC Adult Video Chat where users can tip girls by BTC in private area.So the profit will come from casino games,exchange,advertise and adult videochat...Half of the SyncBit project is ready but we need to raise more founds to finish it and to promote it. That's why we are looking for partners.So if you want to be a part of a future BTC project now is time to invest with us.You can visit the project http://syncbit.io and http://69btc.comThere is no risk to lose !!!You can buy 1% at 0.58139535 BTC : http://syncbit.io/investors/index.html for more details or PM us.</t>
  </si>
  <si>
    <t>http://www.reddit.com/r/Bitcoin/comments/320q2c/looking_for_partners_to_finish_syncbit/</t>
  </si>
  <si>
    <t>Stronghodler</t>
  </si>
  <si>
    <t>Bitcoin in 10 years...</t>
  </si>
  <si>
    <t>http://i.ytimg.com/vi/X_B7DKQ1a-0/maxresdefault.jpg</t>
  </si>
  <si>
    <t>http://www.reddit.com/r/Bitcoin/comments/320q29/bitcoin_in_10_years/</t>
  </si>
  <si>
    <t>April 10, 2015 at 12:49AM</t>
  </si>
  <si>
    <t>primaldrew</t>
  </si>
  <si>
    <t>Things could and/or should get a little more intricate around here.</t>
  </si>
  <si>
    <t>Ultimately, there are thousands of different individuals, scattered with thousands of bots, hundreds of trolls, and it's pretty damn interesting for everyone to watch.I am busy as funk with a start up, do not have time to do the research but need it soon, so I'll give 20,000 bits to the first person that posts the requested info and a source for each.1) Best estimate of bitcoin users globally.2) Most recent/best estimate of merchants online accepting BTC.3) Most recent/best estimate of brick and mortar stores accepting BTC.4) Largest brick and mortar chain accepting BTC, and how many locations they accept BTC at.I have been around here for quite a while and look forward to contributing a lot more with the position I am about to acquire...Also, 10,000 bits for the most upvoted comment after 3 hours in this post that has nothing to do with the questions asked.Hope your day is comparably excellent.http://tip.me/once/7KkD-PnFsp4uE</t>
  </si>
  <si>
    <t>http://www.reddit.com/r/Bitcoin/comments/320tqh/things_could_andor_should_get_a_little_more/</t>
  </si>
  <si>
    <t>April 10, 2015 at 12:48AM</t>
  </si>
  <si>
    <t>rakster</t>
  </si>
  <si>
    <t>Noob advice - bought my first bitcoin via coinbase</t>
  </si>
  <si>
    <t>Any advice for a noob?</t>
  </si>
  <si>
    <t>http://www.reddit.com/r/Bitcoin/comments/320tn3/noob_advice_bought_my_first_bitcoin_via_coinbase/</t>
  </si>
  <si>
    <t>April 10, 2015 at 12:45AM</t>
  </si>
  <si>
    <t>ajwest</t>
  </si>
  <si>
    <t>What's the best way to make a short private key?</t>
  </si>
  <si>
    <t>I have a bunch of popsicle sticks. I'd like to give the sticks to some friends and family with a private key on them, like a bitcoin 'gift certificate.' I understand the privacy and security implications of writing a bunch of private keys on, well anything.I'm wondering, is there anyway to 'shorten' a private key for a paper wallet? Is there a best practice or some kind of trick to making keys with less characters, or are they all the necessarily the same length?TL;DR: I want to write private keys onto popsicle sticks but the keys are too many characters and I'm fishing for ideas to shrink them.</t>
  </si>
  <si>
    <t>http://www.reddit.com/r/Bitcoin/comments/320t41/whats_the_best_way_to_make_a_short_private_key/</t>
  </si>
  <si>
    <t>April 10, 2015 at 12:43AM</t>
  </si>
  <si>
    <t>FreeNoahJ</t>
  </si>
  <si>
    <t>It's Shady for Politicians to Accept Bitcoin? No, Bitcoin is Not Untraceable!</t>
  </si>
  <si>
    <t>http://www.nytimes.com/2015/04/10/us/politics/in-accepting-bitcoin-rand-paul-raises-money-and-questions.html?_r=0</t>
  </si>
  <si>
    <t>http://www.reddit.com/r/Bitcoin/comments/320stb/its_shady_for_politicians_to_accept_bitcoin_no/</t>
  </si>
  <si>
    <t>April 10, 2015 at 12:42AM</t>
  </si>
  <si>
    <t>jonstern</t>
  </si>
  <si>
    <t>Could this be the future of Bitcoin wallets?</t>
  </si>
  <si>
    <t>http://www.ibtimes.co.uk/michigan-micro-mote-worlds-smallest-computer-powered-by-ambient-light-1495631</t>
  </si>
  <si>
    <t>http://www.reddit.com/r/Bitcoin/comments/320spo/could_this_be_the_future_of_bitcoin_wallets/</t>
  </si>
  <si>
    <t>April 10, 2015 at 12:41AM</t>
  </si>
  <si>
    <t>Freesal</t>
  </si>
  <si>
    <t>Africa May Leapfrog Traditional Banking</t>
  </si>
  <si>
    <t>https://www.youtube.com/watch?v=p7JRKykUmtA</t>
  </si>
  <si>
    <t>http://www.reddit.com/r/Bitcoin/comments/320skt/africa_may_leapfrog_traditional_banking/</t>
  </si>
  <si>
    <t>April 10, 2015 at 12:39AM</t>
  </si>
  <si>
    <t>valentin_ruhry</t>
  </si>
  <si>
    <t>This is footage from a panel at the MAK, Austria´s biggest Art Museum. It was about blockchain and digital ownership.</t>
  </si>
  <si>
    <t>https://www.youtube.com/watch?v=LQOiXZZKJf4</t>
  </si>
  <si>
    <t>http://www.reddit.com/r/Bitcoin/comments/320s7h/this_is_footage_from_a_panel_at_the_mak_austrias/</t>
  </si>
  <si>
    <t>April 10, 2015 at 12:36AM</t>
  </si>
  <si>
    <t>Rasmuss09</t>
  </si>
  <si>
    <t>Bitcoin per SMS - Cool</t>
  </si>
  <si>
    <t>http://insidebitcoins.com/news/coinkite-now-enables-you-send-bitcoin-via-sms-worldwide/31522</t>
  </si>
  <si>
    <t>http://www.reddit.com/r/Bitcoin/comments/320rvh/bitcoin_per_sms_cool/</t>
  </si>
  <si>
    <t>In every movement like this there is a tipping point, a moment of explosive growth and no looking back, where the 'bubble' doesn't have time to retract because each nuclear explosion of technology that advances it only serves to propel the 'bubble' faster until it's such a facet of our daily life that there is no bubble to retreat from.The item in question is now just a part of daily life.For example, the 'car' bubble that never happened, or the 'personal computer' bubble, or the 'internet' bubble... or most recently the 'cell phone' bubble. None of these were bubbles because humans piled on in a massive rush that seemed totally natural in retrospect.Everyone has a cell phone and is texting these days... of course you have to buy the latest cell phone so you can text too... oh look, Apple just came out with a shiny one.Yes, there was a 'dot-com' bubble, but only because humanity started going log-log with technology and got ahead of itself.With bitcoin, we aren't ahead of ourself; we're right where we should be. I thought about this today at work... every 10 year period for many decades now saw a technology that was introduced in previous years become a massive mainstay and foundation of modern life.1975 - 1985: Color television, introduced in previous years finally reaches it's tipping point and explodes in popularity, becoming a constant in modern life.1985 - 1995: The home computer, introduced in previous years finally reaches it's tipping point and explodes in popularity, becoming a constant in modern life.1995 - 2005: The internet, introduced in previous years finally reaches it's tipping point and explodes in popularity, becoming a constant in modern life.2005 - 2015: Cell phones, introduced in previous years finally reaches it's tipping point and explodes in popularity, becoming a constant in modern life.2015 - 2025: Bitcoin, introduced in previous years finally reaches it's tipping point and explodes in popularity, becoming a constant in modern life.A fool looks at the four men dancing on the hill and concludes at the current rate of adoption, one new person should join the dance every few minutes until everyone is dancing in a few hours.But that's not what happens. Call it the network effect, call it the tipping point, call it Metcalfe, call it hippity-jippity-hama-jama-Alabama.Mother fuckers be moshpitting and shit.It's a certified lemming rush at a certain point, and it takes everyone by surprise, every time. Apple perfectly timed its cell phone release for the lemming rush to adopt smartphone technology, and for nearly this sole reason it resurrected its company into one of the most valuable in the world. The most important part is that up until they launched they were laughed at and derided.Hell, even I'm guilty... though I was quickly won over. (Yes, I was one of those magical people with a $600 iPhone One)Bitcoin is the same.Plebs are predictable. They fail to see the potential of new technology until you package it so it's shiny, easy to use, and most importantly: makes them feel important.Once you can leverage bitcoin to make the average person feel important, it's game over bro.And it will happen.We have seen the birth of bitcoin in recent years, but the next 10 years are the mass adoption phase. And yes, as a side effect of the mass adoption, all those holding significant amounts of bitcoin right now are going to be filthy, filthy fucking rich (assuming they are still holding those magical imaginary numbers in ten years).It's not fair. It's not right. Maybe we don't deserve it, but that doesn't make it any less true.If you hold a lot of bitcoin right now, you are going to be rich as fuck in ten years. Done. Halas. Kaput. Epilogue, asshole.And bitcoin will not be adding a rational new dancer every rational time-period.There will come a time when all the pieces will be set, and the future of the technology will become evident, and the barriers for fiat purchase will be low, and the stage will be just right... and we are gonna see a crowd of a thousand mob a few guys dancing on a hill.It might look something like the famous PID controller prediction:https://bitcointalk.org/index.php?topic=800330.0Or an entirely different shape.All I know is that at the dawn of 2025, bitcoin will be such an integral part of the average person's life that they won't be able to imagine what life was like before it...And will wish they could come back to now with all their heart... but they can't. You can't go back to 2005 and buy Apple stock. Sorry, but you had your chance. All the warning signs were there. Cell phones were exploding, Apple was making a shiny and revolutionary one, and everyone was laughing at any idiot who bought Apple stock.Well, guess what? It's 2015.Digital money is on the tip of everyone's tongue. Blockchain technology is being discussed everywhere and many prominent bankers and tech enthusiasts are leaving their old jobs to pursue careers and positions in bitcoin... and people are laughing and mocking anyone 'stupid' enough to buy bitcoin.My best guess is sometime around late 2016 - 2018... but that's just a guess. I would bet that 2015 is somewhat lackluster (no one expects it), but after that we see full blown hyperbitcoinization (which also no one expects)... and that movement carries us through to the early 2020's.The future is certain. Your part in it is not.As I said in my previous article, bitcoin is a financial virus that will consume all value on Earth.Now you either lead, follow, or get out of the way.</t>
  </si>
  <si>
    <t>April 10, 2015 at 01:06AM</t>
  </si>
  <si>
    <t>Overstock's Patrick Byrne on Bitcoin, Net Neutrality, and Mixed Martial Arts</t>
  </si>
  <si>
    <t>https://youtu.be/tCU6jX9OBiI</t>
  </si>
  <si>
    <t>http://www.reddit.com/r/Bitcoin/comments/320w6n/overstocks_patrick_byrne_on_bitcoin_net/</t>
  </si>
  <si>
    <t>April 10, 2015 at 01:25AM</t>
  </si>
  <si>
    <t>Fight215.org - Stop the Patriot Act's Mass Surveillance. Took me less than 2 minutes.</t>
  </si>
  <si>
    <t>https://fight215.org/</t>
  </si>
  <si>
    <t>http://www.reddit.com/r/Bitcoin/comments/320yua/fight215org_stop_the_patriot_acts_mass/</t>
  </si>
  <si>
    <t>April 10, 2015 at 01:20AM</t>
  </si>
  <si>
    <t>PurseIO</t>
  </si>
  <si>
    <t>1% Initiative: Bitcoin donations at no cost to you!</t>
  </si>
  <si>
    <t>https://purse.io/blog/post/111292060218/purse-1-initiative</t>
  </si>
  <si>
    <t>http://www.reddit.com/r/Bitcoin/comments/320y3m/1_initiative_bitcoin_donations_at_no_cost_to_you/</t>
  </si>
  <si>
    <t>April 10, 2015 at 01:11AM</t>
  </si>
  <si>
    <t>Bitcoin and Remittance... why do people insist it has to be better?</t>
  </si>
  <si>
    <t>Bitcoin is its own fully functional currency (and distribution network etc etc).If someone wants Euros from Dollars (or Pesos from Yen or whatever) - how logically can requiring the conversion to an additional currency actually be cheaper?Usd -&gt; BTC -&gt; Eur is surely more complicated than just Usd to Eur. And this will always hold true.Using BTC in America and using BTC in Europe and therefore no need for Any Conversion Rates or Charges - is How bitcoin is cheaper.But not as a conversion token... logically it doesn't seem to make any sense how it could work out cheaper?Can someone please explain this to me?</t>
  </si>
  <si>
    <t>http://www.reddit.com/r/Bitcoin/comments/320wvx/bitcoin_and_remittance_why_do_people_insist_it/</t>
  </si>
  <si>
    <t>April 10, 2015 at 01:42AM</t>
  </si>
  <si>
    <t>Bitt.com now offers Spanish customer support for the Caribbean</t>
  </si>
  <si>
    <t>https://www.bitt.com/contact</t>
  </si>
  <si>
    <t>http://www.reddit.com/r/Bitcoin/comments/32114n/bittcom_now_offers_spanish_customer_support_for/</t>
  </si>
  <si>
    <t>April 10, 2015 at 01:37AM</t>
  </si>
  <si>
    <t>Let's refine: You can't have a decentralized authority blockchain without a currency. If you have a centralized authority blockchain it's just a ledger.</t>
  </si>
  <si>
    <t>I believe this is a more factually accurate statement than "You can't have a blockchain without bitcoin" for a number of reasons.Bitcoin isn't the only cryptocurrency with a decentralized authority blockchain. Litecoin is just one example. Use the term "currency" instead.You can have a centralized authority blockchain without a currency. It's called a digital ledger and there are lots of centralized digital ledgers that have been in use for decades.The words "distributed" or "decentralized" on their own can be interpreted to mean "multiple copies". Distributing copies of a digital ledger around the internet doesn't make it special. A decentralized authority blockchain allows anyone to verify which copy is legitimate without consulting a 3rd party.</t>
  </si>
  <si>
    <t>http://www.reddit.com/r/Bitcoin/comments/3210fu/lets_refine_you_cant_have_a_decentralized/</t>
  </si>
  <si>
    <t>April 10, 2015 at 01:32AM</t>
  </si>
  <si>
    <t>Posternut</t>
  </si>
  <si>
    <t>Bitcoin Fungibility</t>
  </si>
  <si>
    <t>Can someone explain the step by step process of how a block of 25 bitcoins can be found by miners and traced since birth? Also those 25 bitcoins were mined by pools and payouts are split across the board. Then most likely sold to cover expenses for the most part. Let's say I purchased 0.25 today is it possible to trace that percentage all the way back to original birth? Or can the opposite be said. Can a miner actually follow the coin from birth or even a percentage of Satoshi?I'm a believer this is not the easiest thing to accomplish or if at all possible. If it is possible can I get a step by step walk through on how it is possible?</t>
  </si>
  <si>
    <t>http://www.reddit.com/r/Bitcoin/comments/320zup/bitcoin_fungibility/</t>
  </si>
  <si>
    <t>April 10, 2015 at 01:53AM</t>
  </si>
  <si>
    <t>um_ya</t>
  </si>
  <si>
    <t>Can you use a multisig address to sign another multisig address?</t>
  </si>
  <si>
    <t>If I have a 2-3 multisig address, can I have one of those 3 signatures be another multisig address that requires 2-3?</t>
  </si>
  <si>
    <t>http://www.reddit.com/r/Bitcoin/comments/3212ml/can_you_use_a_multisig_address_to_sign_another/</t>
  </si>
  <si>
    <t>April 10, 2015 at 02:14AM</t>
  </si>
  <si>
    <t>zooitjezooitje</t>
  </si>
  <si>
    <t>Can someone ELI5 this company's products and services?</t>
  </si>
  <si>
    <t>https://thelonious.io/</t>
  </si>
  <si>
    <t>http://www.reddit.com/r/Bitcoin/comments/3215s4/can_someone_eli5_this_companys_products_and/</t>
  </si>
  <si>
    <t>April 10, 2015 at 02:12AM</t>
  </si>
  <si>
    <t>Somebody please code this uploadbox</t>
  </si>
  <si>
    <t>Whenever, and I mean whenever a person uploads any artifact - be it audio, image, anything - the uploadbox must immediately return the person a string "Here is your patent number! " followed by the private key made out of the hash of the document uploaded, while on the backend it sends a satoshi to that address and watermarks(in the code) the artifact with the public address, to which anyone can send money to donate!</t>
  </si>
  <si>
    <t>http://www.reddit.com/r/Bitcoin/comments/3215cx/somebody_please_code_this_uploadbox/</t>
  </si>
  <si>
    <t>April 10, 2015 at 02:00AM</t>
  </si>
  <si>
    <t>All TREZOR users should update their firmware for protection against a physical attack - Extracting the Private Key from a TREZOR with a $70 Oscilloscope</t>
  </si>
  <si>
    <t>http://johoe.mooo.com/trezor-power-analysis/</t>
  </si>
  <si>
    <t>http://www.reddit.com/r/Bitcoin/comments/3213nc/all_trezor_users_should_update_their_firmware_for/</t>
  </si>
  <si>
    <t>April 10, 2015 at 02:41AM</t>
  </si>
  <si>
    <t>Money &amp;amp; Tech's Weekly News Update: Janssens Slams Bitcoin Foundation, Rand Paul Accepts Bitcoin Donations, Australia Decides Against Regulation, &amp;amp; BitHack v2.</t>
  </si>
  <si>
    <t>http://moneyandtech.com/april-9-news-update/</t>
  </si>
  <si>
    <t>http://www.reddit.com/r/Bitcoin/comments/3219j4/money_techs_weekly_news_update_janssens_slams/</t>
  </si>
  <si>
    <t>April 10, 2015 at 02:37AM</t>
  </si>
  <si>
    <t>I always missed btc.to since it disappeared, so here's a new take on bitcoin-adress-shortening and I want you to use it. More in comments.</t>
  </si>
  <si>
    <t>http://myb.tc</t>
  </si>
  <si>
    <t>http://www.reddit.com/r/Bitcoin/comments/3218zo/i_always_missed_btcto_since_it_disappeared_so/</t>
  </si>
  <si>
    <t>Bitcoinqzzz</t>
  </si>
  <si>
    <t>Honestly. What are we waiting for. With so much good news, why is the price still depressed?</t>
  </si>
  <si>
    <t>It just seems like there is nothing but positive coverage everywhere you look. Everyone is saying that Wall Street is getting excited too.I don't have enough money to own much bitcoin but wish I did.People talk about regulation. Well, let's be honest with ourselves. When is that likely to happen? I remember reading about the bit license in 2013 and we're approaching the middle of 2015 now.Excuse the frustration, I got hit with another bank charge again today. The sooner I can completely rid myself from the legacy financial system the better. With a market cap of $3.5bn, I just can't see that happening.So without people getting all arsy, what is it going to take for bitcoin to take off?</t>
  </si>
  <si>
    <t>http://www.reddit.com/r/Bitcoin/comments/3218vs/honestly_what_are_we_waiting_for_with_so_much/</t>
  </si>
  <si>
    <t>April 10, 2015 at 02:36AM</t>
  </si>
  <si>
    <t>RyanTOL</t>
  </si>
  <si>
    <t>Not What You Wanna Hear</t>
  </si>
  <si>
    <t>http://imgur.com/mzBcCly</t>
  </si>
  <si>
    <t>http://www.reddit.com/r/Bitcoin/comments/3218s7/not_what_you_wanna_hear/</t>
  </si>
  <si>
    <t>April 10, 2015 at 02:23AM</t>
  </si>
  <si>
    <t>cryptohammer</t>
  </si>
  <si>
    <t>Canadian Bitcoin Exchange Cavirtex to Reopen Following Coinsetter Acquisition</t>
  </si>
  <si>
    <t>http://www.coindesk.com/canadian-bitcoin-exchange-cavirtex-reopens-following-coinsetter-acquisition/</t>
  </si>
  <si>
    <t>http://www.reddit.com/r/Bitcoin/comments/3216xd/canadian_bitcoin_exchange_cavirtex_to_reopen/</t>
  </si>
  <si>
    <t>April 10, 2015 at 02:22AM</t>
  </si>
  <si>
    <t>Satoshiminers</t>
  </si>
  <si>
    <t>Satoshi Mines! Best Bitcoin Mining Game!</t>
  </si>
  <si>
    <t>http://satoshimines.co/</t>
  </si>
  <si>
    <t>http://www.reddit.com/r/Bitcoin/comments/3216tm/satoshi_mines_best_bitcoin_mining_game/</t>
  </si>
  <si>
    <t>April 10, 2015 at 02:16AM</t>
  </si>
  <si>
    <t>jayneknowscoins</t>
  </si>
  <si>
    <t>Bitcoin In 2015: Riches Ahead, Or OVER?!!</t>
  </si>
  <si>
    <t>https://youtube.com/watch?v=Y43WWq2qPjE</t>
  </si>
  <si>
    <t>http://www.reddit.com/r/Bitcoin/comments/3215zl/bitcoin_in_2015_riches_ahead_or_over/</t>
  </si>
  <si>
    <t>billium28</t>
  </si>
  <si>
    <t>Are there sites dedicated to bitcoin ATM's, specifically about purchasing and operating my own?</t>
  </si>
  <si>
    <t>http://www.reddit.com/r/Bitcoin/comments/3215zj/are_there_sites_dedicated_to_bitcoin_atms/</t>
  </si>
  <si>
    <t>April 10, 2015 at 02:50AM</t>
  </si>
  <si>
    <t>D-U-WHY</t>
  </si>
  <si>
    <t>Replacement for GreenDotMoneyPacs and Vanilla Reload cards for buy bitcoin anonymously?</t>
  </si>
  <si>
    <t>No that GDMP and Vanilla cards have been phased out, what is another good way to buy bitcoin anonymously? Preferably through local bitcoin.</t>
  </si>
  <si>
    <t>http://www.reddit.com/r/Bitcoin/comments/321asu/replacement_for_greendotmoneypacs_and_vanilla/</t>
  </si>
  <si>
    <t>April 10, 2015 at 03:15AM</t>
  </si>
  <si>
    <t>krhedwards</t>
  </si>
  <si>
    <t>Xapo is giving away free bitcoins here!</t>
  </si>
  <si>
    <t>https://cevo.com/xapo</t>
  </si>
  <si>
    <t>http://www.reddit.com/r/Bitcoin/comments/321e9q/xapo_is_giving_away_free_bitcoins_here/</t>
  </si>
  <si>
    <t>April 10, 2015 at 04:17AM</t>
  </si>
  <si>
    <t>BobBTC</t>
  </si>
  <si>
    <t>Bitnational bitcoin services disapointment</t>
  </si>
  <si>
    <t>Has anyone else used bitnational in Edmonton Alberta? I have been to the Robocoin ATM in West Edmonton mall four times and each time its down, frozen or not selling Bitcoins. I email and text the number on the website but get nothing... Are these guys legit? Anyone else having issues?</t>
  </si>
  <si>
    <t>http://www.reddit.com/r/Bitcoin/comments/321mtf/bitnational_bitcoin_services_disapointment/</t>
  </si>
  <si>
    <t>cryptopoker</t>
  </si>
  <si>
    <t>Cryptopoker.eu | 2 BTC Deposit Bonus | Ranked Top 3 Bitcoin Poker Rooms!</t>
  </si>
  <si>
    <t>Hello All!We have just added some excellent new features to our site and was just rated the 3rd Best Bitcoin Poker Room! We wanted to celebrate by offering the first 18 Players to make a 1 BTC Deposit A Private Freeroll with 1,000 Chips Up For Grabs!!We Are Offering a 100% Match Deposit Bonus Up To 2 BTC!!This private tournament is limited to the first 18 players only!1st Place - 500 mBit 2nd Place - 300 mBit 3rd place - 100 mBit 4th Place - 50 mBit 5th Place - 35 mBit 6th Place - 15 mBitWe Just Added A Awesome Dice Side Game Also where you can even be the Banker / House!www.cryptopoker.euPlease PM Support On The Site For The Password!!www.cryptopoker.eu</t>
  </si>
  <si>
    <t>http://www.reddit.com/r/Bitcoin/comments/321msl/cryptopokereu_2_btc_deposit_bonus_ranked_top_3/</t>
  </si>
  <si>
    <t>April 10, 2015 at 04:16AM</t>
  </si>
  <si>
    <t>A dark knight is better than no knight at all: Why we need Bitcoin despite its flaws</t>
  </si>
  <si>
    <t>http://suitpossum.blogspot.com/2015/03/bitcoin-power-dynamics.html</t>
  </si>
  <si>
    <t>http://www.reddit.com/r/Bitcoin/comments/321mog/a_dark_knight_is_better_than_no_knight_at_all_why/</t>
  </si>
  <si>
    <t>April 10, 2015 at 04:13AM</t>
  </si>
  <si>
    <t>Cryptolution</t>
  </si>
  <si>
    <t>Looking at the recent problems with the bitcoin foundation, I am reminded of the far seeing wisdom of Cypherpunk Vinay Gupta, in which he discusses the very problems we are having today in this 2014 interview...</t>
  </si>
  <si>
    <t>https://bitcoinmagazine.com/18000/bitcoin-is-teaching-realism-to-libertarians-an-interview-with-old-school-cypherpunk-vinay-gupta/</t>
  </si>
  <si>
    <t>http://www.reddit.com/r/Bitcoin/comments/321mak/looking_at_the_recent_problems_with_the_bitcoin/</t>
  </si>
  <si>
    <t>April 10, 2015 at 04:11AM</t>
  </si>
  <si>
    <t>joe-murray</t>
  </si>
  <si>
    <t>The drama continues: Josh Garza being sued for HALF A MILLION DOLLARS for unpaid power bill from his bitcoin mining operation</t>
  </si>
  <si>
    <t>https://bitcointalk.org/index.php?topic=857670.msg11036137#msg11036137</t>
  </si>
  <si>
    <t>http://www.reddit.com/r/Bitcoin/comments/321lye/the_drama_continues_josh_garza_being_sued_for/</t>
  </si>
  <si>
    <t>April 10, 2015 at 04:02AM</t>
  </si>
  <si>
    <t>Land of Bitcoin: Free Bitcoins for Small Tasks</t>
  </si>
  <si>
    <t>https://www.landofbitcoin.com/?r=CKblM5ifLGzLQuEf</t>
  </si>
  <si>
    <t>http://www.reddit.com/r/Bitcoin/comments/321ksx/land_of_bitcoin_free_bitcoins_for_small_tasks/</t>
  </si>
  <si>
    <t>April 10, 2015 at 03:54AM</t>
  </si>
  <si>
    <t>BigFPS</t>
  </si>
  <si>
    <t>What is the best place for me to buy Amazon gift cards for a discount? What is the discount?</t>
  </si>
  <si>
    <t>I see gyft has them for 3% off, but I already get 3% off with my Amazon card. Is there anything out there offering more of a discount if I use Bitcoin?</t>
  </si>
  <si>
    <t>http://www.reddit.com/r/Bitcoin/comments/321jo4/what_is_the_best_place_for_me_to_buy_amazon_gift/</t>
  </si>
  <si>
    <t>April 10, 2015 at 03:37AM</t>
  </si>
  <si>
    <t>nofishme</t>
  </si>
  <si>
    <t>ZeroNet decentralized web platform: Namecoin .bit domain and BIP32 based authorization support added</t>
  </si>
  <si>
    <t>https://github.com/HelloZeroNet/ZeroNet</t>
  </si>
  <si>
    <t>http://www.reddit.com/r/Bitcoin/comments/321hdt/zeronet_decentralized_web_platform_namecoin_bit/</t>
  </si>
  <si>
    <t>April 10, 2015 at 03:32AM</t>
  </si>
  <si>
    <t>badwolf42</t>
  </si>
  <si>
    <t>What are everyone's thoughts on bitcoin entropy.</t>
  </si>
  <si>
    <t>A little more info. The basic idea of never more than X bitcoin in the world creates scarcity yes, but it seems that there will always be a rate of loss of the overall volume. People will lose their thumb drives or phones, lose their data in a fire, etc. Even if it is a slow rate, one day there will be far fewer bitcoin to trade, and eight decimals may no longer be enough if a subdivision for a global currency with a decreased overall volume.Has anyone addressed this bittropy over time outside the FAQ acknowledging that it may exist? It seems critical to the long haul. Looking for any solid or practical signs of it happening.Edit: Had there been any concern over coins becoming too concentrated in a few users wallets, making them less useful to the masses over time?</t>
  </si>
  <si>
    <t>http://www.reddit.com/r/Bitcoin/comments/321gop/what_are_everyones_thoughts_on_bitcoin_entropy/</t>
  </si>
  <si>
    <t>April 10, 2015 at 02:49AM</t>
  </si>
  <si>
    <t>Meet iGot: Coinbase and BitPay Bitcoin Payment Processors Competitor</t>
  </si>
  <si>
    <t>http://www.coinspeaker.com/2015/04/09/meet-igot-coinbase-and-bitpay-bitcoin-payment-processors-competitor-8596/</t>
  </si>
  <si>
    <t>http://www.reddit.com/r/Bitcoin/comments/321aqp/meet_igot_coinbase_and_bitpay_bitcoin_payment/</t>
  </si>
  <si>
    <t>April 10, 2015 at 04:49AM</t>
  </si>
  <si>
    <t>misterigl</t>
  </si>
  <si>
    <t>So what's the current prediction?</t>
  </si>
  <si>
    <t>http://m.nzherald.co.nz/business/news/article.cfm?c_id=3&amp;objectid=11428930</t>
  </si>
  <si>
    <t>http://www.reddit.com/r/Bitcoin/comments/321r7u/so_whats_the_current_prediction/</t>
  </si>
  <si>
    <t>April 10, 2015 at 04:35AM</t>
  </si>
  <si>
    <t>bitking74</t>
  </si>
  <si>
    <t>Paypal just filed this document to the SEC stating that Paypal merchants can begin accepting Bitcoins</t>
  </si>
  <si>
    <t>http://www.sec.gov/Archives/edgar/data/1633917/000119312515124337/d877527dex991.htm</t>
  </si>
  <si>
    <t>http://www.reddit.com/r/Bitcoin/comments/321pb3/paypal_just_filed_this_document_to_the_sec/</t>
  </si>
  <si>
    <t>April 10, 2015 at 05:05AM</t>
  </si>
  <si>
    <t>ezview</t>
  </si>
  <si>
    <t>Watch video and sign Adam Drapers petition.</t>
  </si>
  <si>
    <t>https://www.change.org/p/ben-lawsky-andrew-cuomo-annette-robinson-keep-new-york-a-hub-of-innovation-remove-the-bitlicense-barriers?just_created=true</t>
  </si>
  <si>
    <t>http://www.reddit.com/r/Bitcoin/comments/321tdu/watch_video_and_sign_adam_drapers_petition/</t>
  </si>
  <si>
    <t>April 10, 2015 at 05:02AM</t>
  </si>
  <si>
    <t>Brace Yourselves... [OPENBAZAAR] 0.4 is coming.</t>
  </si>
  <si>
    <t>http://np.reddit.com/r/OpenBazaar/comments/31tf4i/brace_yourselves_04_is_coming/</t>
  </si>
  <si>
    <t>http://www.reddit.com/r/Bitcoin/comments/321sx0/brace_yourselves_openbazaar_04_is_coming/</t>
  </si>
  <si>
    <t>April 10, 2015 at 05:01AM</t>
  </si>
  <si>
    <t>The Evolution of Mining Pools</t>
  </si>
  <si>
    <t>http://bit-post.com/education/the-evolution-of-mining-pools-5350</t>
  </si>
  <si>
    <t>http://www.reddit.com/r/Bitcoin/comments/321ssx/the_evolution_of_mining_pools/</t>
  </si>
  <si>
    <t>April 10, 2015 at 04:52AM</t>
  </si>
  <si>
    <t>glamox</t>
  </si>
  <si>
    <t>Guy who last had to dealt with bitcoins when they were 1,000USD+ here, what happened to the price?</t>
  </si>
  <si>
    <t>Can someone tell me what exactly happened here? I didn't really bother to check the price for quite awhile and I just wonder how this happened. No raging over it, I am just curious.*Edit: DEAL with bitcoins, DEAL, not dealt.</t>
  </si>
  <si>
    <t>http://www.reddit.com/r/Bitcoin/comments/321rje/guy_who_last_had_to_dealt_with_bitcoins_when_they/</t>
  </si>
  <si>
    <t>April 10, 2015 at 05:30AM</t>
  </si>
  <si>
    <t>Anyone know of a script to disable BTC faucet timers?</t>
  </si>
  <si>
    <t>Would be a great way to get some free bitcoin. Lost all my coin on EVO and don't get paid for three weeks so I've been running like 20 faucets and letting it accumulate lmfao</t>
  </si>
  <si>
    <t>http://www.reddit.com/r/Bitcoin/comments/321wlu/anyone_know_of_a_script_to_disable_btc_faucet/</t>
  </si>
  <si>
    <t>April 10, 2015 at 05:25AM</t>
  </si>
  <si>
    <t>Number of full nodes...</t>
  </si>
  <si>
    <t>Hi all,I stumbled upon the site getaddr.bitnodes.io today and was surprised that there are only about 6400 full nodes running globally. This of course means there are only 6400 up-to-date copies of the blockchain in existence. I expected this number would be much higher.I also found this reddit post from a year ago where the poster noted there were 7400 full nodes at the time, meaning we're down by ~1000 full nodes over the span of 11-12 months (not accounting for daily fluctuations).I suspect the increasing number of transactions and the sheer size of the blockchain are limiting factors for many people such as myself who want to contribute by running Bitcoin Core but have monthly bandwidth caps. I do recall hearing about an initiative to enable blockchain compression, but not sure how it's progressing. In the meantime, just a reminder to anyone who has a high, or unlimited bandwidth cap, that running a full node is easy and helps decentralize and add robustness to the network.How much of a concern is the number of full nodes on the network?TL DR: Number of full nodes is down. Consider running Bitcoin Core if you have bandwidth to spare.</t>
  </si>
  <si>
    <t>http://www.reddit.com/r/Bitcoin/comments/321vvh/number_of_full_nodes/</t>
  </si>
  <si>
    <t>April 10, 2015 at 05:54AM</t>
  </si>
  <si>
    <t>How to make paper wallets?</t>
  </si>
  <si>
    <t>What's the fastest way to make many paper wallets. I plan to give them out during a presentation.</t>
  </si>
  <si>
    <t>http://www.reddit.com/r/Bitcoin/comments/321zkb/how_to_make_paper_wallets/</t>
  </si>
  <si>
    <t>April 10, 2015 at 06:07AM</t>
  </si>
  <si>
    <t>JP Morgan CEO [Jamie Dimon] mentions Bitcoin as a competitor in his annual letter to shareholders. (Page 29)</t>
  </si>
  <si>
    <t>http://files.shareholder.com/downloads/ONE/15660259x0x820077/8af78e45-1d81-4363-931c-439d04312ebc/JPMC-AR2014-LetterToShareholders.pdf</t>
  </si>
  <si>
    <t>http://www.reddit.com/r/Bitcoin/comments/3221al/jp_morgan_ceo_jamie_dimon_mentions_bitcoin_as_a/</t>
  </si>
  <si>
    <t>April 10, 2015 at 06:05AM</t>
  </si>
  <si>
    <t>llortoftrolls</t>
  </si>
  <si>
    <t>Worst idea ever: Amway should accept Bitcoin</t>
  </si>
  <si>
    <t>Imagine the possibilities. Global distribution, $11.8 in revenue. 13,000 employees preaching the trickle down benefits of MLM.http://en.wikipedia.org/wiki/Amway</t>
  </si>
  <si>
    <t>http://www.reddit.com/r/Bitcoin/comments/32212j/worst_idea_ever_amway_should_accept_bitcoin/</t>
  </si>
  <si>
    <t>AlphaPoint</t>
  </si>
  <si>
    <t>Exchange technology company AlphaPoint is one of AlwaysOn's first annual OnFinance 50 Companies to Watch!</t>
  </si>
  <si>
    <t>http://www.aonetwork.com/blogs/Unveiling-the-OnFinance-50-Companies-Watch</t>
  </si>
  <si>
    <t>http://www.reddit.com/r/Bitcoin/comments/321zmt/exchange_technology_company_alphapoint_is_one_of/</t>
  </si>
  <si>
    <t>April 10, 2015 at 06:11AM</t>
  </si>
  <si>
    <t>chrisrico</t>
  </si>
  <si>
    <t>FYI: Gyft now requires one confirmation before delivering gift cards</t>
  </si>
  <si>
    <t>Something to keep in mind before trying to buy a gift card at a cash register.Does anyone know if eGifter has the same restriction? Hopefully Gyft will reverse this change to their system, at least for long time users (I can see how it would be a vulnerability for new accounts).</t>
  </si>
  <si>
    <t>http://www.reddit.com/r/Bitcoin/comments/3221tj/fyi_gyft_now_requires_one_confirmation_before/</t>
  </si>
  <si>
    <t>April 10, 2015 at 06:38AM</t>
  </si>
  <si>
    <t>harveytent</t>
  </si>
  <si>
    <t>CAVIRTEX has started trades again</t>
  </si>
  <si>
    <t>It would appear Cavirtex started allowing trades this morning. Just incase any canadians are in need i don't know much about them but good to see a canadian market reopen.</t>
  </si>
  <si>
    <t>http://www.reddit.com/r/Bitcoin/comments/32258n/cavirtex_has_started_trades_again/</t>
  </si>
  <si>
    <t>Plumbum27</t>
  </si>
  <si>
    <t>CC processor withholding $14,000 due to $675 in chargebacks. Things like this really hurt small businesses and in the end we all pay.</t>
  </si>
  <si>
    <t>http://www.np.reddit.com/r/smallbusiness/comments/320bbd/my_merchant_account_provider_is_holding_over/</t>
  </si>
  <si>
    <t>http://www.reddit.com/r/Bitcoin/comments/32257b/cc_processor_withholding_14000_due_to_675_in/</t>
  </si>
  <si>
    <t>April 10, 2015 at 07:07AM</t>
  </si>
  <si>
    <t>marchofcoins</t>
  </si>
  <si>
    <t>Betcoin.ag Casino has a 100% bonus up to 1 BTC (1,000 credits) + 1 free spin - Get 100% immediate bonus on your first deposit and receive an additional 1 free spin.</t>
  </si>
  <si>
    <t>http://bitcoinpokernews.com/betcoin-ag-1btc/</t>
  </si>
  <si>
    <t>http://www.reddit.com/r/Bitcoin/comments/3228vv/betcoinag_casino_has_a_100_bonus_up_to_1_btc_1000/</t>
  </si>
  <si>
    <t>April 10, 2015 at 07:04AM</t>
  </si>
  <si>
    <t>Akilou</t>
  </si>
  <si>
    <t>what is "transaction confirming" and how long does it take?</t>
  </si>
  <si>
    <t>I just paid for a service that I'd like to use right now (streaming a baseball game that started an hour ago), but I've been waiting for at least an hour or more (like, before the game started). It says, "Transaction confirming... 5/10 confirmations".How long do I have to wait to get 10/10.You're not going to like hearing this, but I'm honestly wishing I paid with my credit card. This wouldn't have been a problem.</t>
  </si>
  <si>
    <t>http://www.reddit.com/r/Bitcoin/comments/3228g9/what_is_transaction_confirming_and_how_long_does/</t>
  </si>
  <si>
    <t>April 10, 2015 at 07:02AM</t>
  </si>
  <si>
    <t>Factom is Bitcoin 2.0</t>
  </si>
  <si>
    <t>https://buyabitcoin.com.au/blog/everything-you-need-to-know-about-factom/</t>
  </si>
  <si>
    <t>http://www.reddit.com/r/Bitcoin/comments/32288w/factom_is_bitcoin_20/</t>
  </si>
  <si>
    <t>Just a quick reminder why bitcoins limited supply, deflationary monetary system is superior.</t>
  </si>
  <si>
    <t>To all the so called 'smart economists' who believe we cannot have a limited supply monetary system due to CPI deflation leading to a lack of consumer spending.If that were true there wouldn't be any demand at all for smart phones, because why would you pay $1000 today for a smart phone when you can pay $1000 in a year for a better smart phone..That is essentially the same concept as saying "people wont buy something today because it will be 5% cheaper in a year".. that thought process is flawed and the fact we have huge demand for smart phones is the proof.Even better though is an iphone 5s compared to an iphone 6 equates to more than a gain of 5% in value, its closer to 30%. Which means even if a product would be 30% cheaper in a year people would still buy it today!Deflation inherent within a monetary model instead of inflation is a good thing, it provides the reward for a productive and innovative society. A divisible form of money is superior to an expansionary or aggregate form of money.however we have a debt based inflationary monetary system today, and deflation in this model means credit contraction, the shrinking of our monetary base, and the collapse of our stock market and property bubbles and no body wants to bare the responsibility of that event.TL;DR: Deflation is good! except when you are in an economic anomoly of a system which is what we are in today, 1971-present is the exception to the monetary rule, a complete experiment!</t>
  </si>
  <si>
    <t>http://www.reddit.com/r/Bitcoin/comments/32285s/just_a_quick_reminder_why_bitcoins_limited_supply/</t>
  </si>
  <si>
    <t>April 10, 2015 at 07:25AM</t>
  </si>
  <si>
    <t>Camp_Lazlo</t>
  </si>
  <si>
    <t>[DISCUSSION] Need advice on my new iOS App for earning bitcoins.</t>
  </si>
  <si>
    <t>I have nearly finished my latest iOS app which lets people earn bitcoins.TLDR:The way it works is that it uses the number of steps taken by the user, through HealthKit, and converts them to micro-Bitcoin. The idea is that it inspires people to get in better shape while at the same time spreading the word of bitcoin. To fund it, I plan on starting with some of my own bitcoin in order to fund it, or seek others interested in becoming partners in this venture. As well as that, the app will display ads in several places.Also, it runs using HealthKit so it does not waste any battery.The Process of Earning:• User opens app, enters Bitcoin address• User walks places, gains steps• Steps are converted into Microbitcoin• User can withdraw these once they get to at least 1 mBTC, which is 5000 steps (Will probably increase this)• Once withdrawn, user has to wait 24 hours before they can withdraw again so as to prevent people from using the same steps twice.How it lookshttp://imgur.com/T3bE3XDI'm looking for any feedback, any suggestions, any questions, anything to help, Thanks</t>
  </si>
  <si>
    <t>http://www.reddit.com/r/Bitcoin/comments/322axr/discussion_need_advice_on_my_new_ios_app_for/</t>
  </si>
  <si>
    <t>April 10, 2015 at 07:21AM</t>
  </si>
  <si>
    <t>helghardt</t>
  </si>
  <si>
    <t>Cool directory of ecommerce sites that accept bitcoin.</t>
  </si>
  <si>
    <t>https://www.zapgo.co/app_shop/</t>
  </si>
  <si>
    <t>http://www.reddit.com/r/Bitcoin/comments/322ajh/cool_directory_of_ecommerce_sites_that_accept/</t>
  </si>
  <si>
    <t>April 10, 2015 at 07:46AM</t>
  </si>
  <si>
    <t>If Bitcoin was a land rush, 1BTC = 2,583 acres or 4.03 square miles (10.43 square kilometers). Hitch up yer wagons.</t>
  </si>
  <si>
    <t>Approximately 36,677,592,320 square miles of land on Earth's surface / approx. 14,200,000 BTC total in circulation equals 2,583 acres per BTC. This is total land surface area and is not limited to arable or habitable land. By contrast, if the surface area of the Earth were divided evenly between all 7.2B inhabitants, each would be represented by 5.09 acres (.02 km2).</t>
  </si>
  <si>
    <t>http://www.reddit.com/r/Bitcoin/comments/322dfp/if_bitcoin_was_a_land_rush_1btc_2583_acres_or_403/</t>
  </si>
  <si>
    <t>April 10, 2015 at 08:21AM</t>
  </si>
  <si>
    <t>fullthrottle1903</t>
  </si>
  <si>
    <t>What is a "business day" for coinbase?</t>
  </si>
  <si>
    <t>Hello r/bitcoin! I bought some bitcoin on Sunday night and was wondering when the latest hours are on a day that a purchase will usually confirm? I know they usually take 3-4 business days so I was wondering if they might still go through today but at this point is it more likely that I should expect them tomorrow?Thanks!</t>
  </si>
  <si>
    <t>http://www.reddit.com/r/Bitcoin/comments/322hl0/what_is_a_business_day_for_coinbase/</t>
  </si>
  <si>
    <t>nullname</t>
  </si>
  <si>
    <t>New App automatically buys Bitcoin with change leftover from your everyday transactions</t>
  </si>
  <si>
    <t>https://lawnmower.io</t>
  </si>
  <si>
    <t>http://www.reddit.com/r/Bitcoin/comments/322hky/new_app_automatically_buys_bitcoin_with_change/</t>
  </si>
  <si>
    <t>April 10, 2015 at 08:12AM</t>
  </si>
  <si>
    <t>DBS Bank To Host Blockchain Hackathon</t>
  </si>
  <si>
    <t>http://bravenewcoin.com/news/dbs-bank-to-host-blockchain-hackathon/</t>
  </si>
  <si>
    <t>http://www.reddit.com/r/Bitcoin/comments/322gj7/dbs_bank_to_host_blockchain_hackathon/</t>
  </si>
  <si>
    <t>April 10, 2015 at 08:05AM</t>
  </si>
  <si>
    <t>xangto</t>
  </si>
  <si>
    <t>Last Week Tonight with John Oliver: Edward Snowden on Passwords</t>
  </si>
  <si>
    <t>https://www.youtube.com/watch?v=yzGzB-yYKcc</t>
  </si>
  <si>
    <t>http://www.reddit.com/r/Bitcoin/comments/322fr0/last_week_tonight_with_john_oliver_edward_snowden/</t>
  </si>
  <si>
    <t>April 10, 2015 at 07:54AM</t>
  </si>
  <si>
    <t>KimJongPhil4</t>
  </si>
  <si>
    <t>Any way to get Blizzard talking about Bitcoin......</t>
  </si>
  <si>
    <t>http://www.bbc.co.uk/news/technology-32232608</t>
  </si>
  <si>
    <t>http://www.reddit.com/r/Bitcoin/comments/322ecy/any_way_to_get_blizzard_talking_about_bitcoin/</t>
  </si>
  <si>
    <t>April 10, 2015 at 08:47AM</t>
  </si>
  <si>
    <t>An interesting merchant experience with the card payment industry</t>
  </si>
  <si>
    <t>http://np.reddit.com/r/smallbusiness/comments/320bbd/my_merchant_account_provider_is_holding_over/cq6wrkn</t>
  </si>
  <si>
    <t>http://www.reddit.com/r/Bitcoin/comments/322kpt/an_interesting_merchant_experience_with_the_card/</t>
  </si>
  <si>
    <t>April 10, 2015 at 08:35AM</t>
  </si>
  <si>
    <t>QuitGame</t>
  </si>
  <si>
    <t>FaucetBanks.com Up To 10,000 Satoshis Per Hour!</t>
  </si>
  <si>
    <t>[center] [color=blue][size=14pt]Hello, Introducing to you my [btc]Faucet: [/size][/color] [font=Verdana][size=16pt][b]http://faucetbanks.com/ [/b][/size][/font] [img]http://i57.tinypic.com/22eqdw.png[/img][color=green][b][size=12pt]500 (90.9%), 750 (9%), 1000 (1.8%), 2500 (0.6%), 10000 (0.4%) satoshi every 60 minutes.[/size][/b][/color][b][color=red] Refferals earnings is set to 30%![/color][/b][/center]</t>
  </si>
  <si>
    <t>http://www.reddit.com/r/Bitcoin/comments/322jbb/faucetbankscom_up_to_10000_satoshis_per_hour/</t>
  </si>
  <si>
    <t>April 10, 2015 at 09:35AM</t>
  </si>
  <si>
    <t>timittothe</t>
  </si>
  <si>
    <t>If the price goes up, REALLY UP, is any exchange at all trustworthy?</t>
  </si>
  <si>
    <t>Right now most exchanges hold a few million dollars. Say the price went up 10x or 100x in a few years. Is there even a single exchange that is set up that could handle BILLIONS of dollars? or even TRILLIONS of dollars? Not even just holding that amount, but even having that amount pass through the rinky dink sites with have seems crazy. It seems like it puts a hard limit on how fast bitcoin could grow.</t>
  </si>
  <si>
    <t>http://www.reddit.com/r/Bitcoin/comments/322qg1/if_the_price_goes_up_really_up_is_any_exchange_at/</t>
  </si>
  <si>
    <t>April 10, 2015 at 09:14AM</t>
  </si>
  <si>
    <t>It turns out Purse.io also uses siftscience.com</t>
  </si>
  <si>
    <t>Be sure to block it to protect your privacy. screenshot - This post is in reference to this post</t>
  </si>
  <si>
    <t>http://www.reddit.com/r/Bitcoin/comments/322nus/it_turns_out_purseio_also_uses_siftsciencecom/</t>
  </si>
  <si>
    <t>April 10, 2015 at 09:13AM</t>
  </si>
  <si>
    <t>WHAG-TV (NBC affiliate in D.C.) "Digital Currency 101" interview with Perianne Boring</t>
  </si>
  <si>
    <t>https://youtu.be/o7drV83MdzU</t>
  </si>
  <si>
    <t>http://www.reddit.com/r/Bitcoin/comments/322nr7/whagtv_nbc_affiliate_in_dc_digital_currency_101/</t>
  </si>
  <si>
    <t>April 10, 2015 at 09:01AM</t>
  </si>
  <si>
    <t>BitcoinAddress</t>
  </si>
  <si>
    <t>Scope of Bitcoin Public Keys?</t>
  </si>
  <si>
    <t>It is often quoted that bitcoin's private key space is vast at 2256, and therefore secure.Isn't it more appropriate to quantify this keyspace in terms of the scope of the public key? I state this, because the blockchain only stores value to keys in this space (ignoring MultiSig).Can anyone provide the math to estimate the number of possible public keys that have a valid ECDSA secp256k1 private key solution?Logically it has to be smaller than 2256, right? My question is, by how much?</t>
  </si>
  <si>
    <t>http://www.reddit.com/r/Bitcoin/comments/322mdj/scope_of_bitcoin_public_keys/</t>
  </si>
  <si>
    <t>April 10, 2015 at 09:40AM</t>
  </si>
  <si>
    <t>mohrt</t>
  </si>
  <si>
    <t>If bitcoins were the same marketcap as gold, they would be worth $421,600.</t>
  </si>
  <si>
    <t>Estimating that the total amount of above-ground gold is 171,300 metric tonnes valued at 6.7 trillion, there are 14,250,000 bitcoins mined and none are lost.</t>
  </si>
  <si>
    <t>http://www.reddit.com/r/Bitcoin/comments/322qyx/if_bitcoins_were_the_same_marketcap_as_gold_they/</t>
  </si>
  <si>
    <t>April 10, 2015 at 10:13AM</t>
  </si>
  <si>
    <t>PlayMusicBTCsale</t>
  </si>
  <si>
    <t>PlayMusic.com (1995) Bitcoin Only Auction</t>
  </si>
  <si>
    <t>Right now being auctioned at BitcoinTalk: https://bitcointalk.org/index.php?topic=1019305 In a Bitcoin-only auction.</t>
  </si>
  <si>
    <t>http://www.reddit.com/r/Bitcoin/comments/322urh/playmusiccom_1995_bitcoin_only_auction/</t>
  </si>
  <si>
    <t>April 10, 2015 at 10:10AM</t>
  </si>
  <si>
    <t>eliooses</t>
  </si>
  <si>
    <t>Is bitcoin going up or down?</t>
  </si>
  <si>
    <t>http://imgur.com/gallery/Fnd7kbr/new</t>
  </si>
  <si>
    <t>http://www.reddit.com/r/Bitcoin/comments/322ug6/is_bitcoin_going_up_or_down/</t>
  </si>
  <si>
    <t>April 10, 2015 at 10:39AM</t>
  </si>
  <si>
    <t>davidbaileybtcmedia</t>
  </si>
  <si>
    <t>HBO Silicon Valley Season 2 premier "Do you know how much bitcoin they're worth?"... awesome!</t>
  </si>
  <si>
    <t>https://www.youtube.com/watch?v=TCPLag9ZM5Q</t>
  </si>
  <si>
    <t>http://www.reddit.com/r/Bitcoin/comments/322xp3/hbo_silicon_valley_season_2_premier_do_you_know/</t>
  </si>
  <si>
    <t>April 10, 2015 at 10:33AM</t>
  </si>
  <si>
    <t>Mind The Gap' Global Online Bitcoin, Cryptocurrency And Payments Seminar Launches April 10 - Press Release</t>
  </si>
  <si>
    <t>http://www.digitaljournal.com/pr/2517330</t>
  </si>
  <si>
    <t>http://www.reddit.com/r/Bitcoin/comments/322wzs/mind_the_gap_global_online_bitcoin_cryptocurrency/</t>
  </si>
  <si>
    <t>April 10, 2015 at 10:31AM</t>
  </si>
  <si>
    <t>Devonshire Manager Supports Blockchain Technology in Settlement Process</t>
  </si>
  <si>
    <t>http://www.waterstechnology.com/sell-side-technology/analysis/2403410/devonshire-manager-supports-blockchain-technology-in-settlement-process</t>
  </si>
  <si>
    <t>http://www.reddit.com/r/Bitcoin/comments/322wsg/devonshire_manager_supports_blockchain_technology/</t>
  </si>
  <si>
    <t>pashakun</t>
  </si>
  <si>
    <t>Samsung and IBM Team Up on Bitcoin</t>
  </si>
  <si>
    <t>http://www.bloomberg.com/news/articles/2015-04-10/samsung-plans-to-take-bitcoin-technology-beyond-virtual-currency</t>
  </si>
  <si>
    <t>http://www.reddit.com/r/Bitcoin/comments/322wpk/samsung_and_ibm_team_up_on_bitcoin/</t>
  </si>
  <si>
    <t>April 10, 2015 at 10:30AM</t>
  </si>
  <si>
    <t>Ciphrex Co-CEO, Blockchain Technology Expert to Lead Workshop on Cryptocurrency Security at Inside Bitcoins NYC Conference</t>
  </si>
  <si>
    <t>http://www.businesswire.com/news/home/20150409005293/en/Ciphrex-Co-CEO-Blockchain-Technology-Expert-Lead-Workshop#.VSdDumZLO1o</t>
  </si>
  <si>
    <t>http://www.reddit.com/r/Bitcoin/comments/322wma/ciphrex_coceo_blockchain_technology_expert_to/</t>
  </si>
  <si>
    <t>April 10, 2015 at 10:28AM</t>
  </si>
  <si>
    <t>Blockchain Apparatus Launches a New Trusted Will System | Inside Bitcoins | Bitcoin news | Price</t>
  </si>
  <si>
    <t>http://insidebitcoins.com/news/blockchain-apparatus-launches-a-new-trusted-will-system/31516</t>
  </si>
  <si>
    <t>http://www.reddit.com/r/Bitcoin/comments/322wgf/blockchain_apparatus_launches_a_new_trusted_will/</t>
  </si>
  <si>
    <t>April 10, 2015 at 10:25AM</t>
  </si>
  <si>
    <t>Koo5ha</t>
  </si>
  <si>
    <t>Mississippi Power Company Suing GAW Miners for $350,000</t>
  </si>
  <si>
    <t>https://bitcoinmagazine.com/19949/mississippi-power-company-suing-gaw-miners-350000/</t>
  </si>
  <si>
    <t>http://www.reddit.com/r/Bitcoin/comments/322w3y/mississippi_power_company_suing_gaw_miners_for/</t>
  </si>
  <si>
    <t>April 10, 2015 at 11:00AM</t>
  </si>
  <si>
    <t>Photographer desiring to sell photos for Bitcoin. How to?</t>
  </si>
  <si>
    <t>Any info would be awesome. What I have in mind is the ability to see a preview and download per pic. OR batch download of 1000 Nature pics of Minnesota in seasonal shifts etc... Stuff for people to use as stock or to use in however they choose they now share the rights / ownership of said pieces/pic/art/asset etc... Anyone else trying to find a similar service or start such a thing?</t>
  </si>
  <si>
    <t>http://www.reddit.com/r/Bitcoin/comments/322zyc/photographer_desiring_to_sell_photos_for_bitcoin/</t>
  </si>
  <si>
    <t>April 10, 2015 at 10:54AM</t>
  </si>
  <si>
    <t>IHaveDirtySecrets</t>
  </si>
  <si>
    <t>23-year-old Pakistani supermodel Ayyan Ali sent to jail 14 years for the horrible crime of carrying her own money with her when leaving the country.</t>
  </si>
  <si>
    <t>http://www.bbc.com/news/world-asia-32158471</t>
  </si>
  <si>
    <t>http://www.reddit.com/r/Bitcoin/comments/322z8h/23yearold_pakistani_supermodel_ayyan_ali_sent_to/</t>
  </si>
  <si>
    <t>April 10, 2015 at 10:52AM</t>
  </si>
  <si>
    <t>boomer1626</t>
  </si>
  <si>
    <t>Samsung Plans to Take Bitcoin Technology Beyond Virtual Currency</t>
  </si>
  <si>
    <t>http://www.reddit.com/r/Bitcoin/comments/322z2l/samsung_plans_to_take_bitcoin_technology_beyond/</t>
  </si>
  <si>
    <t>April 10, 2015 at 10:46AM</t>
  </si>
  <si>
    <t>http://www.reddit.com/r/Bitcoin/comments/322ydp/samsung_plans_to_take_bitcoin_technology_beyond/</t>
  </si>
  <si>
    <t>April 10, 2015 at 11:14AM</t>
  </si>
  <si>
    <t>Bellevue WA doctor becomes state's first to accept Bitcoin</t>
  </si>
  <si>
    <t>http://www.komonews.com/news/local/Bellevue-doctor-becomes-states-first-to-accept-Bitcoin-299281841.html</t>
  </si>
  <si>
    <t>http://www.reddit.com/r/Bitcoin/comments/3231h9/bellevue_wa_doctor_becomes_states_first_to_accept/</t>
  </si>
  <si>
    <t>April 10, 2015 at 11:06AM</t>
  </si>
  <si>
    <t>GAW is going crazy...</t>
  </si>
  <si>
    <t>gawminers.com -&gt; redirect to BTC.comoneminer.com -&gt; Website down - Hosted Pagezenminer.com -&gt; same pagePlus the lawsuit...and now the change with "Paycoin".Any speculations?</t>
  </si>
  <si>
    <t>http://www.reddit.com/r/Bitcoin/comments/3230nu/gaw_is_going_crazy/</t>
  </si>
  <si>
    <t>April 10, 2015 at 11:44AM</t>
  </si>
  <si>
    <t>datalemur</t>
  </si>
  <si>
    <t>JPMorgan Algorithm Knows You're Rogue</t>
  </si>
  <si>
    <t>http://www.bloomberg.com/news/articles/2015-04-08/jpmorgan-algorithm-knows-you-re-a-rogue-employee-before-you-do?utm_content=buffer33c70&amp;utm_medium=social&amp;utm_source=twitter.com&amp;utm_campaign=buffer</t>
  </si>
  <si>
    <t>http://www.reddit.com/r/Bitcoin/comments/3234ej/jpmorgan_algorithm_knows_youre_rogue/</t>
  </si>
  <si>
    <t>April 10, 2015 at 11:41AM</t>
  </si>
  <si>
    <t>keastes</t>
  </si>
  <si>
    <t>aparently GAW has been sued for not paying the power bill</t>
  </si>
  <si>
    <t>https://ia601506.us.archive.org/27/items/gov.uscourts.mssd.88839/gov.uscourts.mssd.88839.1.0.pdf</t>
  </si>
  <si>
    <t>http://www.reddit.com/r/Bitcoin/comments/32346a/aparently_gaw_has_been_sued_for_not_paying_the/</t>
  </si>
  <si>
    <t>April 10, 2015 at 11:29AM</t>
  </si>
  <si>
    <t>itscrazybro</t>
  </si>
  <si>
    <t>Hello Constant Buy Pressure!</t>
  </si>
  <si>
    <t>This app has got to be one of the most exciting bitcoin apps released yet https://lawnmower.io. Great to see them come out of Beta today :)</t>
  </si>
  <si>
    <t>http://www.reddit.com/r/Bitcoin/comments/32332e/hello_constant_buy_pressure/</t>
  </si>
  <si>
    <t>April 10, 2015 at 11:26AM</t>
  </si>
  <si>
    <t>Made an accusation against BTCGaw yesterday calling them out for fake press release and our site was DDoS last night. Definitely stay away from BTC Gaw. TOTAL SCAM company.</t>
  </si>
  <si>
    <t>Brief due diligenceAnything with the name GAW is suspect, so I took a look at this company closer and in in my humble opinion (IMHO) I believe they are a scam. There are a lot of red flags, not limited to the “supposed” $1.6 million investment, that scare the hell out of me. I am not giving advice, but I wouldn’t trust them.Founded in July 2014BTCGaw Inc. is a US based customer with an address in Delaware.They have clients all over the world and we can accept clients from any country.There is no Privacy PolicyThere is no Terms of Services StatementThere is no Team Page143 people have written feedback. Only three testimonials show up.Laila Risan is listed as the domain contact, She is located in Norway.Tony Gaw is quoted as being the founder, no LinkedIn profile or any other presence on the internet.﻿</t>
  </si>
  <si>
    <t>http://www.reddit.com/r/Bitcoin/comments/3232re/made_an_accusation_against_btcgaw_yesterday/</t>
  </si>
  <si>
    <t>April 10, 2015 at 12:04PM</t>
  </si>
  <si>
    <t>blockchaintech</t>
  </si>
  <si>
    <t>According to Bitcoin news map the most popular BTC place is USA, is that true, i thought it was Asia?</t>
  </si>
  <si>
    <t>http://chaintime.com/?display=views-mode-map</t>
  </si>
  <si>
    <t>http://www.reddit.com/r/Bitcoin/comments/32369x/according_to_bitcoin_news_map_the_most_popular/</t>
  </si>
  <si>
    <t>April 10, 2015 at 11:53AM</t>
  </si>
  <si>
    <t>MPC sues GAW Miners</t>
  </si>
  <si>
    <t>http://fxwire.pro/MPC-sues-GAW-Miners-23426</t>
  </si>
  <si>
    <t>http://www.reddit.com/r/Bitcoin/comments/3235ae/mpc_sues_gaw_miners/</t>
  </si>
  <si>
    <t>April 10, 2015 at 12:18PM</t>
  </si>
  <si>
    <t>Chotgun</t>
  </si>
  <si>
    <t>Have to write a trend essay for college, and I chose to do it on Bitcoin. I ask for your assistance!</t>
  </si>
  <si>
    <t>As the title says. Examples, sources, etc. I have a few, but I would like to hear some of your pro's, con's, and personal experiences with Bitcoin, whether they were bad or good.I appreciate the help lads! (And ladies!)-Chotgun</t>
  </si>
  <si>
    <t>http://www.reddit.com/r/Bitcoin/comments/3237jb/have_to_write_a_trend_essay_for_college_and_i/</t>
  </si>
  <si>
    <t>April 10, 2015 at 12:36PM</t>
  </si>
  <si>
    <t>A Much Faster and Convenient Conversion of Bitcoin</t>
  </si>
  <si>
    <t>http://www.livebitcoinnews.com/blog/bitcoin/a-much-faster-and-convenient-conversion-of-bitcoin-723</t>
  </si>
  <si>
    <t>http://www.reddit.com/r/Bitcoin/comments/32391l/a_much_faster_and_convenient_conversion_of_bitcoin/</t>
  </si>
  <si>
    <t>April 10, 2015 at 01:00PM</t>
  </si>
  <si>
    <t>unique10983240197249</t>
  </si>
  <si>
    <t>Bitcoin, the ultimate CTF target.</t>
  </si>
  <si>
    <t>With the new Sendgrid hack, which targeted Coinbase, I see no other conclusion than that BTC is the ultimate CTF target. This would be fun and exciting if I wanted people to be more after my shit more so than usual, but it's like thinking it's more secure to have your assets in bearer bonds. It's not. And worse than that, imagine that the value of your bonds aren't associated with your ability to protect your assets, but in the collective community's ability. The big hits will to a bizz will KO that bizz, but it'll hit you very hard as well.Just my $.02.</t>
  </si>
  <si>
    <t>http://www.reddit.com/r/Bitcoin/comments/323b59/bitcoin_the_ultimate_ctf_target/</t>
  </si>
  <si>
    <t>April 10, 2015 at 01:20PM</t>
  </si>
  <si>
    <t>Opinion on best and fastest way to purchase bitcoin via credit card?</t>
  </si>
  <si>
    <t>Currently looking at coinmama but what are the others that seem good?</t>
  </si>
  <si>
    <t>http://www.reddit.com/r/Bitcoin/comments/323cof/opinion_on_best_and_fastest_way_to_purchase/</t>
  </si>
  <si>
    <t>April 10, 2015 at 01:15PM</t>
  </si>
  <si>
    <t>tonyudo</t>
  </si>
  <si>
    <t>pls help</t>
  </si>
  <si>
    <t>pls is their any way I can buy on ebuy or Amazon and pay with bitcoin I wonted to buy a laptop buy I didn't see any body that accept bitcoin payment pls help</t>
  </si>
  <si>
    <t>http://www.reddit.com/r/Bitcoin/comments/323cc0/pls_help/</t>
  </si>
  <si>
    <t>April 10, 2015 at 01:47PM</t>
  </si>
  <si>
    <t>steve-ryan</t>
  </si>
  <si>
    <t>A paper I wrote explaining the maths and concepts of Elliptic Curve Cryptography</t>
  </si>
  <si>
    <t>Hi allI hope some of you find this useful.I've written a paper which explains the fundamentals of Elliptic Curve Cryptography (ECC) and goes through the maths, step by step. (If you've forgotten all the maths you learned in school, you might need to google some terms I use in the paper such as integer and polynomial, but I've tried to explain almost everything.)The paper contains code (written in C) which can be used to implement ECC on your computer. The code is for educational purposes so don't use it for anything important. :)If you find any mistakes or would like to add anything, please let me know.Note this is a general paper about ECC and I don't talk about how ECC is used specifically by Bitcoin.Link: http://www.steveryan.ie/ECC_Explained.pdf</t>
  </si>
  <si>
    <t>http://www.reddit.com/r/Bitcoin/comments/323ern/a_paper_i_wrote_explaining_the_maths_and_concepts/</t>
  </si>
  <si>
    <t>April 10, 2015 at 02:46PM</t>
  </si>
  <si>
    <t>ArmaniDiamonds</t>
  </si>
  <si>
    <t>When should I start buying bitcoins again?</t>
  </si>
  <si>
    <t>The price has dropped about $20 in the past week. When do you guys think it will stabilize again?</t>
  </si>
  <si>
    <t>http://www.reddit.com/r/Bitcoin/comments/323j3g/when_should_i_start_buying_bitcoins_again/</t>
  </si>
  <si>
    <t>April 10, 2015 at 02:33PM</t>
  </si>
  <si>
    <t>Could companies that plan on using Blockchain technology "without Bitcoin" discover that Bitcoin will end up being required?</t>
  </si>
  <si>
    <t>http://www.reddit.com/r/Bitcoin/comments/323i72/could_companies_that_plan_on_using_blockchain/</t>
  </si>
  <si>
    <t>April 10, 2015 at 02:29PM</t>
  </si>
  <si>
    <t>aspire_thedream</t>
  </si>
  <si>
    <t>[Electrum] Google 2FA screwup. Can't send BTC</t>
  </si>
  <si>
    <t>Had Google Authenticator added.iPhone 6 Plus stolen. Now no authentication code possible to be retrieved for Electrum.What can I do? I can't confirm any outgoing transactions now.I just transferred BTC from LBC to this wallet... intending to send it to Ag.</t>
  </si>
  <si>
    <t>http://www.reddit.com/r/Bitcoin/comments/323hye/electrum_google_2fa_screwup_cant_send_btc/</t>
  </si>
  <si>
    <t>April 10, 2015 at 02:18PM</t>
  </si>
  <si>
    <t>josephmicheal</t>
  </si>
  <si>
    <t>Frustrating things on bitcoin exchanges</t>
  </si>
  <si>
    <t>So im doing a research on bitcoin exchanges, and thought you guys could help me. What are the minuses onn bitcoin exchanges? Dont leave anything out or for that matter any exchange Thanks!</t>
  </si>
  <si>
    <t>http://www.reddit.com/r/Bitcoin/comments/323h7f/frustrating_things_on_bitcoin_exchanges/</t>
  </si>
  <si>
    <t>April 10, 2015 at 02:52PM</t>
  </si>
  <si>
    <t>Portable Bitcoin wallet tutorial - WIN7 - USB - 6MIN</t>
  </si>
  <si>
    <t>https://www.youtube.com/attribution_link?a=M2MK-OjE-4s&amp;u=%2Fwatch%3Fv%3DqZHaXJixUEs%26feature%3Dshare</t>
  </si>
  <si>
    <t>http://www.reddit.com/r/Bitcoin/comments/323jg9/portable_bitcoin_wallet_tutorial_win7_usb_6min/</t>
  </si>
  <si>
    <t>April 10, 2015 at 03:15PM</t>
  </si>
  <si>
    <t>Bitcoin Community, lets crowdfund for this master piece of Alan Turing!</t>
  </si>
  <si>
    <t>http://nypost.com/2015/04/09/alan-turing-manuscripts-expected-to-sell-for-1m-at-auction/</t>
  </si>
  <si>
    <t>http://www.reddit.com/r/Bitcoin/comments/323l1l/bitcoin_community_lets_crowdfund_for_this_master/</t>
  </si>
  <si>
    <t>April 10, 2015 at 03:39PM</t>
  </si>
  <si>
    <t>mrdavey</t>
  </si>
  <si>
    <t>A simple explanation of how money moves around the banking system (2013)</t>
  </si>
  <si>
    <t>http://gendal.me/2013/11/24/a-simple-explanation-of-how-money-moves-around-the-banking-system/</t>
  </si>
  <si>
    <t>http://www.reddit.com/r/Bitcoin/comments/323mkx/a_simple_explanation_of_how_money_moves_around/</t>
  </si>
  <si>
    <t>April 10, 2015 at 03:23PM</t>
  </si>
  <si>
    <t>One last point about Samsung and Bitcoin</t>
  </si>
  <si>
    <t>Why not just use the underlying technology and not say what it is rather than being explicit about the Blockchain if you don't intend to be associated with it and by extension Bitcoin?</t>
  </si>
  <si>
    <t>http://www.reddit.com/r/Bitcoin/comments/323lkt/one_last_point_about_samsung_and_bitcoin/</t>
  </si>
  <si>
    <t>April 10, 2015 at 04:05PM</t>
  </si>
  <si>
    <t>coinspeaker</t>
  </si>
  <si>
    <t>PayPal Now Allows Its Merchants to Accept Bitcoin Payments</t>
  </si>
  <si>
    <t>http://www.coinspeaker.com/2015/04/10/paypal-now-allows-its-merchants-to-accept-bitcoin-payments-8664/</t>
  </si>
  <si>
    <t>http://www.reddit.com/r/Bitcoin/comments/323oaa/paypal_now_allows_its_merchants_to_accept_bitcoin/</t>
  </si>
  <si>
    <t>April 10, 2015 at 04:10PM</t>
  </si>
  <si>
    <t>_smudger_</t>
  </si>
  <si>
    <t>PayPal Confirms Bitcoin Acceptance Option at SEC Ahead of EBay Split</t>
  </si>
  <si>
    <t>http://cointelegraph.com/news/113920/paypal-confirms-bitcoin-acceptance-option-at-sec-ahead-of-ebay-split</t>
  </si>
  <si>
    <t>http://www.reddit.com/r/Bitcoin/comments/323ol6/paypal_confirms_bitcoin_acceptance_option_at_sec/</t>
  </si>
  <si>
    <t>April 10, 2015 at 04:54PM</t>
  </si>
  <si>
    <t>noname011</t>
  </si>
  <si>
    <t>Crypto OS - do you trust apple ms and google with your wallet.</t>
  </si>
  <si>
    <t>which OS do most users use for running bitcoin and other crypto apps/wallets.right now it feels like open market money that runs/depends on the central banks of apple, MS and google is really not a good idea. ok a lot of these apps run on linux , but why are almost non of these apps have a bsd port?we live in both a post snowden and bitcoin/blockchain world , can we use blockchain tech to make a DAC distro ? one that has a focus on security ,funding free software and easy of use?</t>
  </si>
  <si>
    <t>http://www.reddit.com/r/Bitcoin/comments/323rf1/crypto_os_do_you_trust_apple_ms_and_google_with/</t>
  </si>
  <si>
    <t>April 10, 2015 at 04:41PM</t>
  </si>
  <si>
    <t>A few words on Samsung, IBM, Bitcoin Technology, and bitcoin</t>
  </si>
  <si>
    <t>It is clear that some are not clear on the meaning of 'Bitcoin Technology'. This term is meant to refer to copying the bitcoin blockchain code, but NOT using bitcoins. Also, some use the word Bitcoin Based to refer to NON bitcoin currencies. In fact the whole word BITCOIN is being misappropriated, because many cannot distinguish between bitcoins and other block chains. IBM is not using bitcoins but the blockchain technology, same with Samsung. I know this is obvious, but believe me many cannot understand these distinctions and some believe it or not are manipulating these words.</t>
  </si>
  <si>
    <t>http://www.reddit.com/r/Bitcoin/comments/323qk7/a_few_words_on_samsung_ibm_bitcoin_technology_and/</t>
  </si>
  <si>
    <t>April 10, 2015 at 05:23PM</t>
  </si>
  <si>
    <t>mysocialface</t>
  </si>
  <si>
    <t>Bitcoin is Not a Honey Badger ~ Julia Tourianski</t>
  </si>
  <si>
    <t>She's Nailed It</t>
  </si>
  <si>
    <t>http://www.reddit.com/r/Bitcoin/comments/323tex/bitcoin_is_not_a_honey_badger_julia_tourianski/</t>
  </si>
  <si>
    <t>April 10, 2015 at 05:42PM</t>
  </si>
  <si>
    <t>I think we might need a new spoof</t>
  </si>
  <si>
    <t>http://ir.westernunion.com/News/Press-Releases/Press-Release-Details/2015/Western-Union-Enables-Skype-Customers-to-Top-up-at-Locations-across-the-US/default.aspx</t>
  </si>
  <si>
    <t>http://www.reddit.com/r/Bitcoin/comments/323unu/i_think_we_might_need_a_new_spoof/</t>
  </si>
  <si>
    <t>April 10, 2015 at 05:35PM</t>
  </si>
  <si>
    <t>scaevola41</t>
  </si>
  <si>
    <t>1-1000$ Free Bitcoin</t>
  </si>
  <si>
    <t>http://cevo.com/xapo/default/aHlYSkx0U0YyczRCNkhucUI4eE9ydEVZaStNNXU0NkN2ejFWcHlWc3VORT0/</t>
  </si>
  <si>
    <t>http://www.reddit.com/r/Bitcoin/comments/323u85/11000_free_bitcoin/</t>
  </si>
  <si>
    <t>April 10, 2015 at 05:30PM</t>
  </si>
  <si>
    <t>adamavfc</t>
  </si>
  <si>
    <t>How does this happen? Latest block is not the latest block height.</t>
  </si>
  <si>
    <t>http://i.imgur.com/DWHq0pY.png</t>
  </si>
  <si>
    <t>http://www.reddit.com/r/Bitcoin/comments/323tvx/how_does_this_happen_latest_block_is_not_the/</t>
  </si>
  <si>
    <t>April 10, 2015 at 06:25PM</t>
  </si>
  <si>
    <t>myself-btc</t>
  </si>
  <si>
    <t>JP Morgan CEO: We Can Learn From Technologies Like Bitcoin</t>
  </si>
  <si>
    <t>http://www.coindesk.com/jp-morgan-ceo-we-can-learn-from-technologies-like-bitcoin/</t>
  </si>
  <si>
    <t>http://www.reddit.com/r/Bitcoin/comments/323xm3/jp_morgan_ceo_we_can_learn_from_technologies_like/</t>
  </si>
  <si>
    <t>April 10, 2015 at 06:12PM</t>
  </si>
  <si>
    <t>On Blockchains Without Bitcoin, Adoption, &amp;amp; Strawmen</t>
  </si>
  <si>
    <t>http://blog.credits.vision/on-blockchains-without-bitcoin-adoption-strawmen/</t>
  </si>
  <si>
    <t>http://www.reddit.com/r/Bitcoin/comments/323wpt/on_blockchains_without_bitcoin_adoption_strawmen/</t>
  </si>
  <si>
    <t>April 10, 2015 at 07:03PM</t>
  </si>
  <si>
    <t>I'm now funding ALL THE DEVS IN THE WORLD who are working on the Bitcoin Core, via Bitcoin, and pro rata. (Part Deux)</t>
  </si>
  <si>
    <t>Hi r/Bitcoin!As I have promised in my previous posts [1] [2], I would make sure that this was going to work, get you your answers on the questions you've asked earlier (mostly regarding the platform I've chosen to use for this), proof that it's working, and last but not least, to get the donations that have already been made to the developers. Now that that's all looking good, I'm ready for round two!To clear some things up at forehand, before reposting the original post, one by one:My name is Tim Pastoor. Exhibit A: [twitter URL will be added here] (If you know me and would like to vouch for me, you can simply add this tweet to your favorites. Thanks in advance!)One of the Bitcoin Core developers has confirmed to me personally that it's working for him, and this gives me the confidence that it'll work for others. I'm keeping his personal information private, so you'll have to take my word on this one. It would be nice if other developers could confirm it's working for them in the comments.Patrick Savalle, the CEO of Mobbr, will be answering any of the questions you might have regarding Mobbr. In case that anyone experiences any difficulties with our little project here this time, you can now directly contact Patrick through Reddit! Exhibit B: http://www.reddit.com/r/AMA/comments/3240iz/im_patrick_savalle_ceo_of_mobbr_and_i_think_it_is/Patrick has provided me with a link to a video he has made for us. In the video he explains how to link a different address to the one you're using for your GitHub account. Exhibit C: https://www.youtube.com/watch?v=uZ2beq1hBwEMobbr uses a multi-currency wallet, so donations won't be payed out from the same address as the one people are donating to. This makes it harder for people to keep track of the funds themselves on the blockchain, though it does give the users of Mobbr more privacy when withdrawing funds. Patrick has agreed to share data on the addresses they use for this with Jop Hartog from BlockTrail, in case anything suspicious happens and questions arise. This way, Jop will be able to see what's happening on the blockchain and will be an objective participant in this conversation to clear things up, again, in case anything seems to go wrong.Hopefully this shows our good intentions and clears up any confusion that might have arised from the earlier post.Again, in case you bump into anything, don't hesitate to ask Patrick (in his AMA) to help you out!Any further questions for me? Feel free to ask them in the comments![1] http://www.reddit.com/r/Bitcoin/comments/31jlej/im_now_funding_all_the_devs_in_the_world_who_are/ [2] http://www.reddit.com/r/Bitcoin/comments/31kq5t/update_regarding_my_previous_post_funding_all_the/----------- ORIGINAL POST -----------Lot of yada-yada-yada about the Bitcoin Foundation at the moment, and quite frankly, I personally don't even want to participate in that conversation.So, it's time for something constructive I thought, and I started thinking about how we could pay the developers ourselves; through the community. Since I'm not aware of any mature decentralized platforms that could handle this task (feel free to correct me), I went to Mobbr.com.I've looked up the Github Bitcoin Core project page on Mobbr, and simply sent some bitcoin to the address that belongs to it:1DvutmkwjwiDknAdpHP8ZsrNWqmaqEpBrn [1] [2]Anyone who has now ever worked on the Bitcoin Core (on GitHub) can go to Mobbr.com and claim their bitcoins, pro rata.I.e., if 1 BTC has been donated to the address, then the developer who has contributed 1% will receive 0.01 BTC. Those who have contributed 20% will receive 0.2 BTC, etc.For those who worry about using a centralized platform for this cause and about the fees that they might charge, you might want to take a look here [3]. Also, it's Bitcoin, so [?] transparency. Every satoshi that's being donated to this address can be followed into eternity, through any block explorer.Shares per developer are being calculated according to the GitHub stats, as far as I know [4].I couldn't come up with a better solution for now and was willing to show that the community can and wants to help the development of Bitcoin itself.If we'd all contribute 0.01 BTC, or even 0.001 BTC per person per month, we'd all contribute a little bit to the very much needed development process of the Bitcoin Core. Hopefully this will result in the resources that this project needs.I thought it would be worth a shot. Now I'm curious if you think so too.ps: Mobbr.com didn't pay me for this, and I'm not directly involved with them. I am biased on the subject though, because I believe that they have a kick-ass platform.[1] https://mobbr.com/#/task/aHR0cHM6Ly9naXRodWIuY29tL2JpdGNvaW4vYml0Y29pbg==/script[2] https://www.blocktrail.com/BTC/address/1DvutmkwjwiDknAdpHP8ZsrNWqmaqEpBrn[3] https://docs.mobbr.com/display/MobDoc/Pricing[4] https://developer.github.com/v3/repos/statistics/----------- /ORIGINAL POST -----------</t>
  </si>
  <si>
    <t>http://www.reddit.com/r/Bitcoin/comments/3240ro/im_now_funding_all_the_devs_in_the_world_who_are/</t>
  </si>
  <si>
    <t>April 10, 2015 at 07:02PM</t>
  </si>
  <si>
    <t>GAW Miners Sued for Breach of Contract</t>
  </si>
  <si>
    <t>http://www.coindesk.com/gaw-miners-breach-contract/</t>
  </si>
  <si>
    <t>http://www.reddit.com/r/Bitcoin/comments/3240ng/gaw_miners_sued_for_breach_of_contract/</t>
  </si>
  <si>
    <t>April 10, 2015 at 07:19PM</t>
  </si>
  <si>
    <t>ProTip - Peer to Peer Tipping for the Web</t>
  </si>
  <si>
    <t>https://www.youtube.com/watch?v=PM6kau-i7yc&amp;feature=em-uploademail</t>
  </si>
  <si>
    <t>http://www.reddit.com/r/Bitcoin/comments/324256/protip_peer_to_peer_tipping_for_the_web/</t>
  </si>
  <si>
    <t>April 10, 2015 at 07:16PM</t>
  </si>
  <si>
    <t>In which license is available Bitcoin.org content?</t>
  </si>
  <si>
    <t>http://bitcoin.stackexchange.com/questions/36861/in-which-license-is-available-bitcoin-org-content/36862#36862</t>
  </si>
  <si>
    <t>http://www.reddit.com/r/Bitcoin/comments/3241vz/in_which_license_is_available_bitcoinorg_content/</t>
  </si>
  <si>
    <t>April 10, 2015 at 07:13PM</t>
  </si>
  <si>
    <t>intricateware</t>
  </si>
  <si>
    <t>Hey guys, check out BitDrive - our online wallet and Bitcoin merchant service</t>
  </si>
  <si>
    <t>https://www.bitdrive.io</t>
  </si>
  <si>
    <t>http://www.reddit.com/r/Bitcoin/comments/3241lo/hey_guys_check_out_bitdrive_our_online_wallet_and/</t>
  </si>
  <si>
    <t>Hi r/Bitcoin!As I have promised in my previous posts [1] [2], I would make sure that this was going to work, get you your answers on the questions you've asked earlier (mostly regarding the platform I've chosen to use for this), proof that it's working, and last but not least, to get the donations that have already been made to the developers. Now that that's all looking good, I'm ready for round two!To clear some things up at forehand, before reposting the original post, one by one:My name is Tim Pastoor. Exhibit A: https://twitter.com/timpastoor/status/586499956430766080 (If you know me and would like to vouch for me, you can simply add this tweet to your favorites. Thanks in advance!)One of the Bitcoin Core developers has confirmed to me personally that it's working for him, and this gives me the confidence that it'll work for others. I'm keeping his personal information private, so you'll have to take my word on this one. It would be nice if other developers could confirm it's working for them in the comments.Patrick Savalle, the CEO of Mobbr, will be answering any of the questions you might have regarding Mobbr. In case that anyone experiences any difficulties with our little project here this time, you can now directly contact Patrick through Reddit! Exhibit B: http://www.reddit.com/r/AMA/comments/3240iz/im_patrick_savalle_ceo_of_mobbr_and_i_think_it_is/Patrick has provided me with a link to a video he has made for us. In the video he explains how to link a different address to the one you're using for your GitHub account. Exhibit C: https://www.youtube.com/watch?v=uZ2beq1hBwEMobbr uses a multi-currency wallet, so donations won't be payed out from the same address as the one people are donating to. This makes it harder for people to keep track of the funds themselves on the blockchain, though it does give the users of Mobbr more privacy when withdrawing funds. Patrick has agreed to share data on the addresses they use for this with Jop Hartog from BlockTrail, in case anything suspicious happens and questions arise. This way, Jop will be able to see what's happening on the blockchain and will be an objective participant in this conversation to clear things up, again, in case anything seems to go wrong.Hopefully this shows our good intentions and clears up any confusion that might have arised from the earlier post.Again, in case you bump into anything, don't hesitate to ask Patrick (in his AMA) to help you out!Any further questions for me? Feel free to ask them in the comments![1] http://www.reddit.com/r/Bitcoin/comments/31jlej/im_now_funding_all_the_devs_in_the_world_who_are/ [2] http://www.reddit.com/r/Bitcoin/comments/31kq5t/update_regarding_my_previous_post_funding_all_the/----------- ORIGINAL POST -----------Lot of yada-yada-yada about the Bitcoin Foundation at the moment, and quite frankly, I personally don't even want to participate in that conversation.So, it's time for something constructive I thought, and I started thinking about how we could pay the developers ourselves; through the community. Since I'm not aware of any mature decentralized platforms that could handle this task (feel free to correct me), I went to Mobbr.com.I've looked up the Github Bitcoin Core project page on Mobbr, and simply sent some bitcoin to the address that belongs to it:1DvutmkwjwiDknAdpHP8ZsrNWqmaqEpBrn [1] [2]Anyone who has now ever worked on the Bitcoin Core (on GitHub) can go to Mobbr.com and claim their bitcoins, pro rata.I.e., if 1 BTC has been donated to the address, then the developer who has contributed 1% will receive 0.01 BTC. Those who have contributed 20% will receive 0.2 BTC, etc.For those who worry about using a centralized platform for this cause and about the fees that they might charge, you might want to take a look here [3]. Also, it's Bitcoin, so [?] transparency. Every satoshi that's being donated to this address can be followed into eternity, through any block explorer.Shares per developer are being calculated according to the GitHub stats, as far as I know [4].I couldn't come up with a better solution for now and was willing to show that the community can and wants to help the development of Bitcoin itself.If we'd all contribute 0.01 BTC, or even 0.001 BTC per person per month, we'd all contribute a little bit to the very much needed development process of the Bitcoin Core. Hopefully this will result in the resources that this project needs.I thought it would be worth a shot. Now I'm curious if you think so too.ps: Mobbr.com didn't pay me for this, and I'm not directly involved with them. I am biased on the subject though, because I believe that they have a kick-ass platform.[1] https://mobbr.com/#/task/aHR0cHM6Ly9naXRodWIuY29tL2JpdGNvaW4vYml0Y29pbg==/script[2] https://www.blocktrail.com/BTC/address/1DvutmkwjwiDknAdpHP8ZsrNWqmaqEpBrn[3] https://docs.mobbr.com/display/MobDoc/Pricing[4] https://developer.github.com/v3/repos/statistics/----------- /ORIGINAL POST -----------</t>
  </si>
  <si>
    <t>April 10, 2015 at 07:26PM</t>
  </si>
  <si>
    <t>Here's a Martingale Losing streak probability calculator for you lovers of Martingale</t>
  </si>
  <si>
    <t>This is an excel spreadsheet where you can edit winning probability, multiplier, bankroll and base bet and you get all the details about the rolls.You can view it here set at probability of winning 10.49% and increase bet by 15%.https://docs.google.com/spreadsheets/d/19epVa1ZtNRAOYPbgKVCT9rKJb1NR_5MXG-j1cPb2v_I/edit?usp=sharingDue to the way Google Docs work, you have to download the spreadsheet to edit your values. You can use the File--&gt;Download option or use this link (which will probably be temporary)https://dl.dropboxusercontent.com/u/50913014/Martingale_Final.xlsxEnjoy! If you have any questions or feature request, comment! Also don't gamble more than you can afford to lose! :)</t>
  </si>
  <si>
    <t>http://www.reddit.com/r/Bitcoin/comments/3242te/heres_a_martingale_losing_streak_probability/</t>
  </si>
  <si>
    <t>April 10, 2015 at 07:46PM</t>
  </si>
  <si>
    <t>Free__Will</t>
  </si>
  <si>
    <t>Lord Adair Turner, Former Chairman of the FSA: "money creation is too important to be left to bankers".</t>
  </si>
  <si>
    <t>http://www.positivemoney.org/2015/04/economists-saying-icelands-sovereign-money-proposal/</t>
  </si>
  <si>
    <t>http://www.reddit.com/r/Bitcoin/comments/3244jm/lord_adair_turner_former_chairman_of_the_fsa/</t>
  </si>
  <si>
    <t>April 10, 2015 at 07:59PM</t>
  </si>
  <si>
    <t>OECU_CardGuy</t>
  </si>
  <si>
    <t>Citigroup Subsidiary Citi Ventures “emerging technologies,” appear to be skewing to those related to bitcoin and/or the distributed ledger.</t>
  </si>
  <si>
    <t>http://bankinnovation.net/2015/03/citi-goes-all-in-on-bitcoin/</t>
  </si>
  <si>
    <t>http://www.reddit.com/r/Bitcoin/comments/3245x2/citigroup_subsidiary_citi_ventures_emerging/</t>
  </si>
  <si>
    <t>April 10, 2015 at 07:53PM</t>
  </si>
  <si>
    <t>Bitnation: Revolutionizing the Concept of Governance</t>
  </si>
  <si>
    <t>http://bit-post.com/players/bitnation-revolutionizing-the-concept-of-governance-4872</t>
  </si>
  <si>
    <t>http://www.reddit.com/r/Bitcoin/comments/3245ap/bitnation_revolutionizing_the_concept_of/</t>
  </si>
  <si>
    <t>April 10, 2015 at 08:22PM</t>
  </si>
  <si>
    <t>The Winklevi Are At It Again</t>
  </si>
  <si>
    <t>http://btcvestor.com/2015/04/10/the-winklevi-are-at-it-again/</t>
  </si>
  <si>
    <t>http://www.reddit.com/r/Bitcoin/comments/32489m/the_winklevi_are_at_it_again/</t>
  </si>
  <si>
    <t>April 10, 2015 at 08:19PM</t>
  </si>
  <si>
    <t>macketforce</t>
  </si>
  <si>
    <t>Isn't it just simple economics that the lower the price the higher the transactions number will be?</t>
  </si>
  <si>
    <t>The price has dropped by 80%, isn't it just a natural consequence that1) a single transaction is now only 20% the cost it used to be, meaning people can buy far more of them for the same amount of money.2) You need to send 5 bitcoin today to send the same amount of value that you had to send in 2013.Like why are people impressed volume is up? Shouldn't both things always go up when the price goes down? Since both have elements linked to the current price?</t>
  </si>
  <si>
    <t>http://www.reddit.com/r/Bitcoin/comments/3247ul/isnt_it_just_simple_economics_that_the_lower_the/</t>
  </si>
  <si>
    <t>April 10, 2015 at 08:15PM</t>
  </si>
  <si>
    <t>The Gift of Satoshi A song about Bitcoin</t>
  </si>
  <si>
    <t>https://youtu.be/T3bo8nw-cms</t>
  </si>
  <si>
    <t>http://www.reddit.com/r/Bitcoin/comments/3247gg/the_gift_of_satoshi_a_song_about_bitcoin/</t>
  </si>
  <si>
    <t>April 10, 2015 at 08:11PM</t>
  </si>
  <si>
    <t>Technom4ge</t>
  </si>
  <si>
    <t>Denarium Launches The Next Generation Physical Bitcoin</t>
  </si>
  <si>
    <t>https://denarium.eu</t>
  </si>
  <si>
    <t>http://www.reddit.com/r/Bitcoin/comments/32473v/denarium_launches_the_next_generation_physical/</t>
  </si>
  <si>
    <t>April 10, 2015 at 09:10PM</t>
  </si>
  <si>
    <t>ParadoxBTC</t>
  </si>
  <si>
    <t>Something revolutionary coming soon!</t>
  </si>
  <si>
    <t>http://lab.paradoxbtc.com</t>
  </si>
  <si>
    <t>http://www.reddit.com/r/Bitcoin/comments/324dpl/something_revolutionary_coming_soon/</t>
  </si>
  <si>
    <t>April 10, 2015 at 09:05PM</t>
  </si>
  <si>
    <t>Emails sent earlier this week actually did come from Coinbase (Their SendGrid account was hacked)</t>
  </si>
  <si>
    <t>http://bits.blogs.nytimes.com/2015/04/09/sendgrid-email-breach-was-used-to-attack-coinbase-a-bitcoin-exchange</t>
  </si>
  <si>
    <t>http://www.reddit.com/r/Bitcoin/comments/324d5m/emails_sent_earlier_this_week_actually_did_come/</t>
  </si>
  <si>
    <t>Artist hides Bitcoins worth Rs 1 lakh in a painting sending the bitcoin world into a tizzy</t>
  </si>
  <si>
    <t>http://www.bgr.in/news/artist-hides-bitcoins-worth-rs-1-lakh-in-a-painting-sending-the-bitcoin-world-into-a-tizzy/</t>
  </si>
  <si>
    <t>http://www.reddit.com/r/Bitcoin/comments/324d3b/artist_hides_bitcoins_worth_rs_1_lakh_in_a/</t>
  </si>
  <si>
    <t>April 10, 2015 at 08:43PM</t>
  </si>
  <si>
    <t>PASSO3058</t>
  </si>
  <si>
    <t>Just checking in... Is the price going down on good news or bad news today?</t>
  </si>
  <si>
    <t>Seems like all good news the last few days... Sounds like good ol bitcoin doing its thing again.</t>
  </si>
  <si>
    <t>http://www.reddit.com/r/Bitcoin/comments/324akz/just_checking_in_is_the_price_going_down_on_good/</t>
  </si>
  <si>
    <t>April 10, 2015 at 08:38PM</t>
  </si>
  <si>
    <t>MasterCard Bitcoin Debit Card - Bit-X</t>
  </si>
  <si>
    <t>http://www.reddit.com/r/Bitcoin/comments/324a0j/mastercard_bitcoin_debit_card_bitx/</t>
  </si>
  <si>
    <t>April 10, 2015 at 08:27PM</t>
  </si>
  <si>
    <t>NotBeingGoverned</t>
  </si>
  <si>
    <t>The Blockchain: Long-Term</t>
  </si>
  <si>
    <t>http://www.notbeinggoverned.com/the-blockchain-long-term/?utm_source=feedburner&amp;utm_medium=feed&amp;utm_campaign=Feed%3A+NBGBitcoin+%28The+Art+of+Not+Being+Governed+%C2%BB+Bitcoin%29</t>
  </si>
  <si>
    <t>http://www.reddit.com/r/Bitcoin/comments/3248tp/the_blockchain_longterm/</t>
  </si>
  <si>
    <t>April 10, 2015 at 09:20PM</t>
  </si>
  <si>
    <t>Bitcoin VS Blockchain technology. This is the sad but true: Bitcoin is not trendy, Blockchain in general is trendy. This needs to change.</t>
  </si>
  <si>
    <t>http://i.imgur.com/pmaSYkE.jpg</t>
  </si>
  <si>
    <t>http://www.reddit.com/r/Bitcoin/comments/324evc/bitcoin_vs_blockchain_technology_this_is_the_sad/</t>
  </si>
  <si>
    <t>April 10, 2015 at 09:41PM</t>
  </si>
  <si>
    <t>shuhbamgarg</t>
  </si>
  <si>
    <t>Xapo And Gaming Company CEVO -- 21000$ Giveaway , I just got 5$</t>
  </si>
  <si>
    <t>http://thebitpoint.com/xaporotator/cevoxapo.htm</t>
  </si>
  <si>
    <t>http://www.reddit.com/r/Bitcoin/comments/324hgh/xapo_and_gaming_company_cevo_21000_giveaway_i/</t>
  </si>
  <si>
    <t>April 10, 2015 at 09:34PM</t>
  </si>
  <si>
    <t>MyDixieWreck4BTC</t>
  </si>
  <si>
    <t>Gasoline is to internal combustion engine as Bitcoin is to the block chain. People don't know why they need gasoline until they start using an engine.</t>
  </si>
  <si>
    <t>Discuss.</t>
  </si>
  <si>
    <t>http://www.reddit.com/r/Bitcoin/comments/324gm1/gasoline_is_to_internal_combustion_engine_as/</t>
  </si>
  <si>
    <t>April 10, 2015 at 09:32PM</t>
  </si>
  <si>
    <t>hotmind</t>
  </si>
  <si>
    <t>Are your Bitcoin-related emails being flagged as Spam?</t>
  </si>
  <si>
    <t>The past few days I've noticed that any email inquiries I sent to bitcoin vendors (an exchange and a bitcoin ATM among them) automatically bounced. At first, I thought the email address was no longer in service. "Another one bites the dust," I thought. But upon closer inspection I see that it was never even delivered because of a high probability of Spam.This has been happening with Fastmail.Is this a Fastmail issue (the email service I use) or have other email clients been doing the same?And my second question is: are YOU getting your emails?</t>
  </si>
  <si>
    <t>http://www.reddit.com/r/Bitcoin/comments/324gbm/are_your_bitcoinrelated_emails_being_flagged_as/</t>
  </si>
  <si>
    <t>April 10, 2015 at 09:31PM</t>
  </si>
  <si>
    <t>Last week, we were told GBTC would start trading this week. It is Friday, no signs of trading beginning. Barry Silbert- any word on when trading will begin?</t>
  </si>
  <si>
    <t>http://www.reddit.com/r/Bitcoin/comments/324g7l/last_week_we_were_told_gbtc_would_start_trading/</t>
  </si>
  <si>
    <t>April 10, 2015 at 10:12PM</t>
  </si>
  <si>
    <t>JstnPwll</t>
  </si>
  <si>
    <t>Apparently my Coinbase account was hacked, not sure how.</t>
  </si>
  <si>
    <t>I noticed a line item on my bank statement for Coinbase: $1000. When I logged into my account, I saw in the transaction history that $1000-worth of bitcoins had been purchased, and 1.9 btc had been transferred to an address I do not control. I've changed my password and reported this, but there are a few things I don't understand:Why didn't I get an email about the bitcoin purchase?Why didn't the 2FA text ever come to my phone?Why didn't I get an email about the bitcoin withdrawal?Why weren't all of the purchased bitcoins withdrawn?</t>
  </si>
  <si>
    <t>http://www.reddit.com/r/Bitcoin/comments/324lh3/apparently_my_coinbase_account_was_hacked_not/</t>
  </si>
  <si>
    <t>April 10, 2015 at 10:11PM</t>
  </si>
  <si>
    <t>Why we need bitcoin: Citi Economist Says Time to Abolish Cash</t>
  </si>
  <si>
    <t>http://www.bloomberg.com/news/articles/2015-04-10/citi-economist-says-it-might-be-time-to-abolish-cash</t>
  </si>
  <si>
    <t>http://www.reddit.com/r/Bitcoin/comments/324lcl/why_we_need_bitcoin_citi_economist_says_time_to/</t>
  </si>
  <si>
    <t>April 10, 2015 at 10:10PM</t>
  </si>
  <si>
    <t>James D'Angelo posts new video explaining NEMs "Proof of Importance"</t>
  </si>
  <si>
    <t>https://youtu.be/38_MwcGDNhQ</t>
  </si>
  <si>
    <t>http://www.reddit.com/r/Bitcoin/comments/324l69/james_dangelo_posts_new_video_explaining_nems/</t>
  </si>
  <si>
    <t>April 10, 2015 at 10:23PM</t>
  </si>
  <si>
    <t>Brighteyes720</t>
  </si>
  <si>
    <t>DO NOT DEPOSIT INTO PRIMEDICE NOW</t>
  </si>
  <si>
    <t>What the hell? I have about 0.7 BTC(not gonna tell the exact amount) in Primedice and currently it is saying "Withdrawals are currently unavailable due to maintenence or technical reasons." since a long time now.They are ALL MY BITCOINS. I just want to inform you guys. Using an alt throwaway for reasons.Just wanted to make the post since its the most popular gambling website.Will update when I am able to withdraw.</t>
  </si>
  <si>
    <t>http://www.reddit.com/r/Bitcoin/comments/324mv0/do_not_deposit_into_primedice_now/</t>
  </si>
  <si>
    <t>April 10, 2015 at 10:21PM</t>
  </si>
  <si>
    <t>agentcash</t>
  </si>
  <si>
    <t>Holy Hell - Look at those transactions fly!</t>
  </si>
  <si>
    <t>https://blockchain.info/unconfirmed-transactionsGonna be hitting that 2.7tps soon.</t>
  </si>
  <si>
    <t>http://www.reddit.com/r/Bitcoin/comments/324mm2/holy_hell_look_at_those_transactions_fly/</t>
  </si>
  <si>
    <t>April 10, 2015 at 08:47PM</t>
  </si>
  <si>
    <t>Foldapp Lets You Pay with Bitcoin at Starbucks and Get 20% Off</t>
  </si>
  <si>
    <t>http://cointelegraph.com/news/113923/foldapp-lets-you-pay-with-bitcoin-at-starbucks-and-get-20-off</t>
  </si>
  <si>
    <t>http://www.reddit.com/r/Bitcoin/comments/324b06/foldapp_lets_you_pay_with_bitcoin_at_starbucks/</t>
  </si>
  <si>
    <t>April 10, 2015 at 10:16PM</t>
  </si>
  <si>
    <t>Why Billionaire Investor Reid Hoffman Is Betting Big on Bitcoin</t>
  </si>
  <si>
    <t>http://www.entrepreneur.com/article/244859</t>
  </si>
  <si>
    <t>http://www.reddit.com/r/Bitcoin/comments/324lze/why_billionaire_investor_reid_hoffman_is_betting/</t>
  </si>
  <si>
    <t>I noticed a line item on my bank statement for Coinbase: $1000. When I logged into my account, I saw in the transaction history that $1000-worth of bitcoins had been purchased, and 1.9 btc had been transferred to an address I do not control. I've changed my password and reported this, but there are a few things I don't understand:Why didn't I get an email about the bitcoin purchase?Why didn't the 2FA text ever come to my phone?Why didn't I get an email about the bitcoin withdrawal?Why weren't all of the purchased bitcoins withdrawn?Any ideas?</t>
  </si>
  <si>
    <t>April 10, 2015 at 10:45PM</t>
  </si>
  <si>
    <t>kmey</t>
  </si>
  <si>
    <t>Can the 10-minute confirmation time ever be changed so Bitcoin confirms faster?</t>
  </si>
  <si>
    <t>http://www.reddit.com/r/Bitcoin/comments/324pq3/can_the_10minute_confirmation_time_ever_be/</t>
  </si>
  <si>
    <t>April 10, 2015 at 10:57PM</t>
  </si>
  <si>
    <t>Bitcoin for Freelancers: Popular Billing Service Hiveage Adds Bitcoin</t>
  </si>
  <si>
    <t>https://bitcoinmagazine.com/19955/bitcoin-freelancers-popular-billing-service-hiveage-adds-bitcoin/</t>
  </si>
  <si>
    <t>http://www.reddit.com/r/Bitcoin/comments/324r8l/bitcoin_for_freelancers_popular_billing_service/</t>
  </si>
  <si>
    <t>April 10, 2015 at 10:55PM</t>
  </si>
  <si>
    <t>HelloFreedom</t>
  </si>
  <si>
    <t>DEA Orchestrates Disinformation Campaign To Conceal Surveillance Powers</t>
  </si>
  <si>
    <t>http://popehat.com/2015/04/09/dea-orchestrates-disinformation-campaign-to-conceal-surveillance-powers</t>
  </si>
  <si>
    <t>http://www.reddit.com/r/Bitcoin/comments/324qzv/dea_orchestrates_disinformation_campaign_to/</t>
  </si>
  <si>
    <t>April 10, 2015 at 11:24PM</t>
  </si>
  <si>
    <t>willylamb</t>
  </si>
  <si>
    <t>Dread Pirate Roberts is out to win contest?</t>
  </si>
  <si>
    <t>Hey, check out something weird - I was following on CoinTelegraph's contest to win 5BTC when noticed this stuff. Check out this creepy video - there is a guy claiming he's the real Dread Pirate Roberts, and Ross Ulbricht was just a decoy. Looks ridiculous enough to be true.</t>
  </si>
  <si>
    <t>http://www.reddit.com/r/Bitcoin/comments/324uwv/dread_pirate_roberts_is_out_to_win_contest/</t>
  </si>
  <si>
    <t>April 10, 2015 at 11:23PM</t>
  </si>
  <si>
    <t>xbtle</t>
  </si>
  <si>
    <t>Average transaction amount in P2SH</t>
  </si>
  <si>
    <t>http://p2sh.info/p2sh-amount</t>
  </si>
  <si>
    <t>http://www.reddit.com/r/Bitcoin/comments/324uqv/average_transaction_amount_in_p2sh/</t>
  </si>
  <si>
    <t>April 10, 2015 at 11:21PM</t>
  </si>
  <si>
    <t>Nakamotoshi</t>
  </si>
  <si>
    <t>How To End Police Brutality: Leveraging the Power in Numbers and Data Integrity with the Blockchain</t>
  </si>
  <si>
    <t>Imagine a world where the actions of law enforcement are heavily scrutinized and tracked. Just how the government tracks our daily movement, internet activity, and communications, we should have the same ability, to an extent, when it comes to monitoring police brutality. This concept would seem beneficial and rational, yet there is no government sponsored organization in existence to monitor this situation. There may be Internal Affairs departments within a police department but clearly, Internal Affairs is capable of investigating police misconduct, not preventing it. There may be politicians, but all they do is act on the behalf of government or personal interests and motives. Additionally, such an implementation of preventative measures does not fall within the interests of the police department or even a government.The police do not want the public to know the extent of their misconduct. And if the public was completely aware, I am sure many changes would be demanded of across multiple police departments and federal agencies. Thus, a system to monitor police brutality does not fall within the interests of state and federal government. Subsequently, law enforcement agencies are hungrier and hungrier for larger budgets. Preventative measures against police brutality need to leverage a department's ability to obtain a larger budget in order to put the supervisors and superiors of these officers under the threat of monetary consequence. So if one police officer screws up, the entire department must suffer.This is the same mentality introduced in sports. If the running back of a football team screws up a play, the entire team is penalized, not just him. This is done so that the running back is supported by his teammates to complete his job correctly since they are ALL under the threat of consequence for an individual's actions. As a result, the entire team is incentivized to play by the rules and is incentivized to ensure that each and every person among them plays by the rules.By applying such a methodology to law enforcement, I believe that we can truly make a difference. However, since we have no control over the budgets of police departments, we must work with what we have got. And that is, the power in numbers.Everyday, I see videos and read accounts of police brutality that receive tens of millions of views at a time. These accounts of such experiences spread like wildfire and are a huge controversy over social media networks. This is due to societies desire to raise awareness of such misconduct. However, as with any problem in life, we can run around in circles and talk about it all day but until we take action, nothing will ever happen. Protesting may seem like a viable action, however protests (more specifically, Ferguson) have been proven to lead to negative consequences. Destroying the property of innocent civilians and business owners does not correlate with a reduction in the amount of police misconduct and brutality, it only incites it even more. Yes it may raise awareness of the issue, but it also sheds light into just how irrational and illogical these protests can potentially be. Which in turn nullifies the protests credibility.So instead of gathering in person to violently or non-violently protest a cause, let's create a more structures and logical system of tracking such misconduct.Imagine if we leveraged the benefits of data integrity and distributed networking to create a database of police brutality and misconduct that can then be linked to a rational call of action. Take for example the murder of Walter Scott. The bystander who recorded the incident had to wait some time before releasing the video. He was concerned for his own safety and chose to not notify the police of his evidence immediately in fear that they would disregard or destroy it. Well if he had published the video, along with any other associated data about the incident, onto a blockchain, his data integrity concerns would be alleviated and the evidence would be indisputable to an extent due to perfected, digital chain of custody or otherwise referred to as a consensus based ledger. Additionally, a link to the record within the database can be shared throughout social media outlets in order to attain supporters of a cause.So the system would work in this order:User submits all known evidence of an incident involving police misconductThe evidence is organized into a very user-friendly page that shows statistics and relevant data about the incidentThis record can be shared across social media outlets to attract attentionPeople who visit this record can see all the evidence in a user friendly environment and decide whether or not they want to support the victims of the brutality. This support can be in the form of a donation or just a signature.Viewers of a record are presented with a call of action that involves them contacting and filing a complaint with the police department, reporting the incident to any known organizations working towards fighting police brutality, and reporting the incident to relevant higher-level authorities like senators, congressmen, and etc.I may not be a skilled programmer but still am an enthusiast of distributed and decentralized technologies. I also understand just how such distributed infrastructure for data can be used to solve many problems involving corruption in our world. I'm just hoping that we as a community can work towards solving problems of corruption beyond the scope of the financial industry and Bitcoin. So let me know what you think and maybe we can work towards taking action against corruption instead of running around in circles talking about all time.Let's brainstorm some ideas and make this happen!PS: If Joe from Florincoin is reading this, please consider this as a feature for Alexandria. (We had lunch at Minetta's Tavern in the downtown NYC last November if you can recall)Other ideas of mine:Based on data within our database we can create a donation pool that donates money to police departments that are quantified to have the least amount of corruption. Essentially paying them for not being corrupt. If each of the million viewers of these police brutality videos donated one dollar to this cause, police departments would have a huge incentive to actually behave by the rules.</t>
  </si>
  <si>
    <t>http://www.reddit.com/r/Bitcoin/comments/324uhx/how_to_end_police_brutality_leveraging_the_power/</t>
  </si>
  <si>
    <t>April 10, 2015 at 11:16PM</t>
  </si>
  <si>
    <t>@Satoshi_N_: Bitcoin doesn't have an image problem. The public has a comprehension problem.</t>
  </si>
  <si>
    <t>https://twitter.com/satoshi_n_/status/586325960846344193</t>
  </si>
  <si>
    <t>http://www.reddit.com/r/Bitcoin/comments/324tws/satoshi_n_bitcoin_doesnt_have_an_image_problem/</t>
  </si>
  <si>
    <t>April 10, 2015 at 11:13PM</t>
  </si>
  <si>
    <t>@nvk: Time to stop putting #Bitcoin in a single key, hardware or software. Get started with #multisig</t>
  </si>
  <si>
    <t>https://twitter.com/nvk/status/586254556251717633</t>
  </si>
  <si>
    <t>http://www.reddit.com/r/Bitcoin/comments/324ti0/nvk_time_to_stop_putting_bitcoin_in_a_single_key/</t>
  </si>
  <si>
    <t>April 10, 2015 at 11:44PM</t>
  </si>
  <si>
    <t>adam0293</t>
  </si>
  <si>
    <t>Embrace the power of crypto, or embrace your own destruction! - Saruman, seems legit.</t>
  </si>
  <si>
    <t>http://imgur.com/ODIyhOn</t>
  </si>
  <si>
    <t>http://www.reddit.com/r/Bitcoin/comments/324xj9/embrace_the_power_of_crypto_or_embrace_your_own/</t>
  </si>
  <si>
    <t>April 10, 2015 at 11:40PM</t>
  </si>
  <si>
    <t>justbitcoinbased</t>
  </si>
  <si>
    <t>Chase CEO Worried About Bitcoin Stealing Business</t>
  </si>
  <si>
    <t>http://mashable.com/2015/04/10/jp-morgan-ceo-letter/</t>
  </si>
  <si>
    <t>http://www.reddit.com/r/Bitcoin/comments/324wxy/chase_ceo_worried_about_bitcoin_stealing_business/</t>
  </si>
  <si>
    <t>April 11, 2015 at 12:20AM</t>
  </si>
  <si>
    <t>State of Bitcoin Q1 2015: Record Investment Buoys Ecosystem</t>
  </si>
  <si>
    <t>http://www.coindesk.com/state-of-bitcoin-q1-2015-record-investment-buoys-ecosystem/</t>
  </si>
  <si>
    <t>http://www.reddit.com/r/Bitcoin/comments/32526h/state_of_bitcoin_q1_2015_record_investment_buoys/</t>
  </si>
  <si>
    <t>April 11, 2015 at 12:37AM</t>
  </si>
  <si>
    <t>What's the update on Facebook Payments?</t>
  </si>
  <si>
    <t>Did anyone hear more about Facebook Payments after the launch about a month ago?I haven't...Is there anybody who got invited for using this service or used this payment system?Can we already assume this is not gonna happen? Or is this gonna be a thing?</t>
  </si>
  <si>
    <t>http://www.reddit.com/r/Bitcoin/comments/3254gz/whats_the_update_on_facebook_payments/</t>
  </si>
  <si>
    <t>April 11, 2015 at 12:36AM</t>
  </si>
  <si>
    <t>profBS</t>
  </si>
  <si>
    <t>Idea for a color changing paper wallet.</t>
  </si>
  <si>
    <t>A paper wallet that intelligently changes color or indicates when it's balance has been swept. That would be cool.Just had a shower thought and am posting it here. That is all.</t>
  </si>
  <si>
    <t>http://www.reddit.com/r/Bitcoin/comments/32549r/idea_for_a_color_changing_paper_wallet/</t>
  </si>
  <si>
    <t>April 11, 2015 at 12:35AM</t>
  </si>
  <si>
    <t>DBS Bank to host a hackathon with the help of IBM. The theme of the hackathon is “How can we use Blockchain Technology to make banking services more successful, joyful and secure in developed and emerging markets?” I wonder how?</t>
  </si>
  <si>
    <t>http://www.reddit.com/r/Bitcoin/comments/32546z/dbs_bank_to_host_a_hackathon_with_the_help_of_ibm/</t>
  </si>
  <si>
    <t>April 11, 2015 at 12:33AM</t>
  </si>
  <si>
    <t>kvnn</t>
  </si>
  <si>
    <t>Can you guys critique my example a sidechain use-case?</t>
  </si>
  <si>
    <t>I'm trying to articulate the purpose of sidechains, and want to do so in a real-world example. I'd appreciate feedback and criticism on this example:Someone could create a sidechain for registering vehicles in the USA that has hooks into the DMV. To buy someone's car, you could create a transfer from your Bitcoin wallet to the sidechain. Now your money lives on the sidechain, and when the DMV approves the transfer the money goes to the seller and the car title (stored on the blockchain) goes to you.Some reasons that this would be done on a sidechain:if the DMV's hooks introduce risk, the entire Bitcoin blockchain is not compromised.specific functionality for vehicle transfers, that are not appropriate for the Bitcoin blockchain can be baked in</t>
  </si>
  <si>
    <t>http://www.reddit.com/r/Bitcoin/comments/3253v4/can_you_guys_critique_my_example_a_sidechain/</t>
  </si>
  <si>
    <t>April 11, 2015 at 12:28AM</t>
  </si>
  <si>
    <t>[ANN] Denarium Launches The Next Generation Physical Bitcoin</t>
  </si>
  <si>
    <t>https://bitcointalk.org/index.php?topic=1019684.0</t>
  </si>
  <si>
    <t>http://www.reddit.com/r/Bitcoin/comments/325389/ann_denarium_launches_the_next_generation/</t>
  </si>
  <si>
    <t>April 11, 2015 at 12:21AM</t>
  </si>
  <si>
    <t>simplycycling</t>
  </si>
  <si>
    <t>This is the kind of entrepreneurship I like to see</t>
  </si>
  <si>
    <t>http://imgur.com/FcTYt9k</t>
  </si>
  <si>
    <t>http://www.reddit.com/r/Bitcoin/comments/3252ce/this_is_the_kind_of_entrepreneurship_i_like_to_see/</t>
  </si>
  <si>
    <t>April 11, 2015 at 01:03AM</t>
  </si>
  <si>
    <t>WellsHunter</t>
  </si>
  <si>
    <t>Negative Interest Rates and Bitcoin</t>
  </si>
  <si>
    <t>It appears we have entered a point in history where banks are beginning to charge people to store their currency, effectively creating a negative interest rate environment.In a healthy economy, banks will pay you to have access to your currency, and in turn they lend that currency out at a rate higher than what they are paying the depositor to store their cash for them. This could be in the form of personal and business loans, or perhaps a mortgage.Yet now, depositors are being charged to store their cash, thus creating an ecosystem whereby it becomes financially wiser to hide their cash under their mattresses than to pay a banker to store the currency for a fee.One of the largest fears that any bank has is a run on the bank. It was the premise for the movie "It's a Wonderful Life" when Jimmy Stewart pleaded with the depositors to allow the bank to hang onto the deposits, and I am looking at today's banking environment thinking to myself "These bankers are laying the foundation for an environment whereby a bank run becomes inevitable".Many people are going to resent the idea of paying a banker to store their own savings. I resent the idea, and I am sure that others share my feelings as well.With this being the case, isn't the Federal Reserve sowing the seeds of banks' destruction by creating this environment?I could not imagine an environment whereby an account holder becomes more incentivized to withdraw their savings than when they are charged to have the bank hold their hard earned savings.To complicate this issue further, these banks are working with leverage rates of 30 to 1 whereby they are permitted to lend out $30 for every $1 of deposits held in trust.If 1% of the account holders decided they no longer wished to pay the bank for the privilege of them holding and using their savings and opted instead to store their cash under their mattresses, the conclusion would be devastating for the banks. There would be enough of a run on the bank, that the bank simply could not pay back the cash. The domino effect which would ensue is a scary proposition to say the least.One of the major contributing factors to the last run up in bitcoin prices over a year ago was when the citizens of Cyprus become fearful of "bail-ins" whereby their personal savings were simply taken by their own government. In anticipation of this event, in conjunction with an effort to preserve their money, many citizens of Cyprus withdrew their cash and purchased bitcoin since they knew their bitcoin was out of the reach of the government of Cyprus.These events in Cyprus were contributors to the huge spike in prices of bitcoin. Cyprus is puny in comparison to the amount of wealth that Americans have tied up in the US banking system.If the Federal Reserve, and the banks continue down this same path, they are going to spook their own citizens into choosing to do exactly what the citizens of Cyprus did.The Federal Reserve as well as the banking elite despise bitcoin, yet their own actions are going to contribute to what I expect will be the next major leg-up in the bitcoin prices.Hold strong bitcoiners. Your patience is going to be rewarded soon enough. I expect some time within the next year, the collective masses grow tired of the ongoing government thievery and will look at alternatives to the dollar. Bitcoin will be one of the most desirable alternatives when this day arrives, and when it does........bitcoin to the moon!</t>
  </si>
  <si>
    <t>http://www.reddit.com/r/Bitcoin/comments/325823/negative_interest_rates_and_bitcoin/</t>
  </si>
  <si>
    <t>April 11, 2015 at 01:01AM</t>
  </si>
  <si>
    <t>Coinbase just kicked me out - looking for alternative</t>
  </si>
  <si>
    <t>Coinbase just closed my account due to "violation of their terms"... I am not going to insist since they are becoming the PayPal of Bitcoin. So I am looking for an alternative.I would need a simple payment processes for my private business. Would be greate if they would provide ASP.NET code examples (Running Windows Server 2008)I also was thinking about a server software which I could install on my server without the need of any merchante processing company. Does that already exist for Windows Server?Thanks for helping</t>
  </si>
  <si>
    <t>http://www.reddit.com/r/Bitcoin/comments/3257u2/coinbase_just_kicked_me_out_looking_for/</t>
  </si>
  <si>
    <t>April 11, 2015 at 12:52AM</t>
  </si>
  <si>
    <t>What is a Blockhead?</t>
  </si>
  <si>
    <t>http://www.theopenledger.com/what-is-a-blockhead/</t>
  </si>
  <si>
    <t>http://www.reddit.com/r/Bitcoin/comments/3256ip/what_is_a_blockhead/</t>
  </si>
  <si>
    <t>April 11, 2015 at 12:49AM</t>
  </si>
  <si>
    <t>IronVape</t>
  </si>
  <si>
    <t>Switzerland sells 10-year bonds at negative yield as deflation fears deepen</t>
  </si>
  <si>
    <t>http://www.reuters.com/article/2015/04/08/swiss-treasury-idUSL5N0X52TR20150408</t>
  </si>
  <si>
    <t>http://www.reddit.com/r/Bitcoin/comments/32563f/switzerland_sells_10year_bonds_at_negative_yield/</t>
  </si>
  <si>
    <t>April 11, 2015 at 12:46AM</t>
  </si>
  <si>
    <t>I don't know what it is but I want to invest...</t>
  </si>
  <si>
    <t>http://i.imgur.com/TpCiikC.jpg</t>
  </si>
  <si>
    <t>http://www.reddit.com/r/Bitcoin/comments/3255ra/i_dont_know_what_it_is_but_i_want_to_invest/</t>
  </si>
  <si>
    <t>Kiev’s Economic Blockade Boosts Bitcoin Usage in Separatist East</t>
  </si>
  <si>
    <t>http://cointelegraph.com/news/113926/kievs-economic-blockade-boosts-bitcoin-usage-in-separatist-east</t>
  </si>
  <si>
    <t>http://www.reddit.com/r/Bitcoin/comments/3254hw/kievs_economic_blockade_boosts_bitcoin_usage_in/</t>
  </si>
  <si>
    <t>April 11, 2015 at 01:31AM</t>
  </si>
  <si>
    <t>I'll start my own Blockchain...</t>
  </si>
  <si>
    <t>http://i.imgur.com/yCH4YKJ.jpg</t>
  </si>
  <si>
    <t>http://www.reddit.com/r/Bitcoin/comments/325bu9/ill_start_my_own_blockchain/</t>
  </si>
  <si>
    <t>April 11, 2015 at 01:30AM</t>
  </si>
  <si>
    <t>BitBink</t>
  </si>
  <si>
    <t>Print money with us</t>
  </si>
  <si>
    <t>How? - PrintMoney.info All for free!</t>
  </si>
  <si>
    <t>http://www.reddit.com/r/Bitcoin/comments/325bot/print_money_with_us/</t>
  </si>
  <si>
    <t>April 11, 2015 at 01:52AM</t>
  </si>
  <si>
    <t>MooneRumblebelly</t>
  </si>
  <si>
    <t>Welcome to Bitcoin Club</t>
  </si>
  <si>
    <t>The first rule of Bitcoin Club is: You have to talk about Bitcoin.2nd RULE: You HAVE TO talk about BITCOIN.3rd RULE: If someone says "blockchain will succeed without bitcoins" mentions ripple, or deflation being bad, the discussion is over.4th RULE: Everyone to a discussion at once.5th RULE: Multiple discussions at a time.6th RULE: No shirts, no shoes, no statists.7th RULE: Discussion will go on as long as they have to.8th RULE: If this is your first night in Bitcoin, you HAVE to lose money.</t>
  </si>
  <si>
    <t>http://www.reddit.com/r/Bitcoin/comments/325ekp/welcome_to_bitcoin_club/</t>
  </si>
  <si>
    <t>April 11, 2015 at 01:47AM</t>
  </si>
  <si>
    <t>illus_the_general</t>
  </si>
  <si>
    <t>Citi Bank economist recommends abolishing cash in order to force people to pay negative interest rate on their savings.</t>
  </si>
  <si>
    <t>http://www.bloomberg.com/news/articles/2015-04-10/citi-economist-says-it-might-be-time-to-abolish-cash?cmpid=yhoo</t>
  </si>
  <si>
    <t>http://www.reddit.com/r/Bitcoin/comments/325dy0/citi_bank_economist_recommends_abolishing_cash_in/</t>
  </si>
  <si>
    <t>April 11, 2015 at 01:42AM</t>
  </si>
  <si>
    <t>Bitim</t>
  </si>
  <si>
    <t>Israeli "Bank Busters" start accepting Bitcoin donations! (more info in comments) 1Ee7boU5VMYxKnwmaD6mSwWGuVPPG4mrWJ</t>
  </si>
  <si>
    <t>https://www.youtube.com/watch?v=xj3cYtnvtzg</t>
  </si>
  <si>
    <t>http://www.reddit.com/r/Bitcoin/comments/325dby/israeli_bank_busters_start_accepting_bitcoin/</t>
  </si>
  <si>
    <t>Now supporting BTC payments.</t>
  </si>
  <si>
    <t>The 420 Alliance Joint Force DAO will now be performing BTC payouts. This means you can invest BTC and get BTC out. During the 2 month completion phase, anyone who doesn't participate in claiming their marijuana niche coins will have their marijuana coins auctioned off and will receive those BTC in return.For more information read here: http://crypto.care/investment_opportunities/the_420_alliance_joint_force/</t>
  </si>
  <si>
    <t>http://www.reddit.com/r/Bitcoin/comments/325d9q/now_supporting_btc_payments/</t>
  </si>
  <si>
    <t>April 11, 2015 at 01:35AM</t>
  </si>
  <si>
    <t>Cash transactions banned in Louisiana for second hand sellers. (validity needs confirmed?)</t>
  </si>
  <si>
    <t>http://www.sott.net/article/236218-Cash-Transactions-Banned-by-Louisiana-Government-Takes-Private-Property-Without-Due-Process</t>
  </si>
  <si>
    <t>http://www.reddit.com/r/Bitcoin/comments/325ceh/cash_transactions_banned_in_louisiana_for_second/</t>
  </si>
  <si>
    <t>April 11, 2015 at 01:34AM</t>
  </si>
  <si>
    <t>Joi Ito Wants MIT to Be Neutral Place to Help Develop Bitcoin Standards</t>
  </si>
  <si>
    <t>http://www.xconomy.com/boston/2015/04/10/joi-ito-wants-mit-to-be-neutral-place-to-help-develop-bitcoin-standards/</t>
  </si>
  <si>
    <t>http://www.reddit.com/r/Bitcoin/comments/325c9b/joi_ito_wants_mit_to_be_neutral_place_to_help/</t>
  </si>
  <si>
    <t>April 11, 2015 at 02:12AM</t>
  </si>
  <si>
    <t>la0ban</t>
  </si>
  <si>
    <t>Bitcoin Foundation attempted to release manipulated minutes - real minutes are out now.</t>
  </si>
  <si>
    <t>Yesterday the Foundation released their board minutes to back up their previous statements. Olivier remarked on the forum that they redacted information that should not have been redacted. In response the Foundation released minutes today with formerly redacted items placed back into the minutues.I highlighted the parts they tried to take out in their initial release that are now in today's release.You can download the newly released minutes of both meetings here: https://www.scribd.com/doc/261493169/PROPERLY-REDACTED-BF-Board-Meeting-Minutes-3-17-15-Highlighted https://www.scribd.com/doc/261493570/PROPERLY-REDACTED-BF-Board-Meeting-Minutes-3-31-15-HighlightedTHE INTERESTING STUFF:'Brock asked what plan and noted that the only thing the Board voted on today is that the Foundation is out of money and going to go bankrupt and insolvent and that, although he agrees there are other items to discuss including board minutes and financials, the bigger issue is that we are running out of money if we don’t solve this immediately.'CONTRADICTS Foundation’s blog post that “The Foundation is not bankrupt nor have there been any discussions regarding a potential bankruptcy.”‘Staffing Reductions: The Board voted on staffing reductions as laid out in the proposal circulated prior to the March 17, 2015 board meeting and email discussions thereafter.’‘Brock goes on to say that in terms of a plan for going forward, the Executive Director is going to propose the plan. At that point, the Board can make the decision on the plan going forward with the new Executive Director, but right now the Board is just voting on costs.’-&gt; This confirms that there was only a vote on firing staff and no strategy or communication plan was approved.CONTRADICTS Foundation’s blog post “The board of directors voted on March 31, 2015 to proceed with the strategic plan and to work out a communications plan to roll out the decision along with the finished annual report for members and the public. That strategic plan proposed by the management team was to be rolled out this week.”9 people fired (or "lost to attrition" if you prefer), 1 stays full time (he resigned meanwhile), 1 remains part time. More or less 90% sacked.CONTRADICTS Foundation’s blog post “The Foundation also did not fire 90% of its people.”INTERESTING QUOTES:‘Olivier stated that the last minutes are not accurate as there was an animated discussion about transparency that is not in there and that they’re written to support certain members.’‘Olivier noted that it would be very weak to find another Executive Director to blame this on and that the Board should take responsibility. He doesn’t like voting in another Executive Director and putting it on him.’ATTEMPTS AT HIDING THE TRUTH:‘Elizabeth is concerned that when everyone is gone the public sees no credible person left. Patrick responded that this is why it is important for him and [redacted] to stay through the transition so that optics look good.’‘Elizabeth asked what the marketing plan around the layoffs and other changes, noting that there’s a concern of public perception if our website is only showing one part time staff member. Elizabeth reiterated her concern about public perception of the changes to our website if there is no game plan in play.’‘Patrick explained that the new Dev Org would be rolled out quietly and pointed out that it would be bad for the Foundation if [redacted] announced tomorrow that he was leaving to start a new organization. He also noted that it would be bad for the new Dev Org to make any such announcements without securing commitments. It will be a slow process over months before announced and built. The quiet roll out would be the appropriate way to do it and it gives the Foundation 2.0 time to hit a balance sheet reset, get the conferences up and going, and get more revenue through the door.’</t>
  </si>
  <si>
    <t>http://www.reddit.com/r/Bitcoin/comments/325ha4/bitcoin_foundation_attempted_to_release/</t>
  </si>
  <si>
    <t>cpstephen</t>
  </si>
  <si>
    <t>Purchase iPhone MFi Certified Lightning cables, screen protectors, powerbanks with bitcoin</t>
  </si>
  <si>
    <t>We are now accepting bitcoin at http://createpros.netWe welcome your business and feedback!</t>
  </si>
  <si>
    <t>http://www.reddit.com/r/Bitcoin/comments/325h8b/purchase_iphone_mfi_certified_lightning_cables/</t>
  </si>
  <si>
    <t>April 11, 2015 at 02:07AM</t>
  </si>
  <si>
    <t>paoloBITWAGE</t>
  </si>
  <si>
    <t>Bitcoin explained in a simple Video</t>
  </si>
  <si>
    <t>http://www.bitcoingroup.in/bitcoin/bitcoin-explained-in-a-simple-video/</t>
  </si>
  <si>
    <t>http://www.reddit.com/r/Bitcoin/comments/325god/bitcoin_explained_in_a_simple_video/</t>
  </si>
  <si>
    <t>April 11, 2015 at 02:24AM</t>
  </si>
  <si>
    <t>New Jersey Wants To Tax Bitcoin Transactions</t>
  </si>
  <si>
    <t>http://www.pymnts.com/news/2015/new-jersey-wants-to-tax-bitcoin-transactions/?utm_content=buffer5a643&amp;utm_medium=social&amp;utm_source=twitter.com&amp;utm_campaign=buffer#.VSgjZxPF_bG</t>
  </si>
  <si>
    <t>http://www.reddit.com/r/Bitcoin/comments/325ivt/new_jersey_wants_to_tax_bitcoin_transactions/</t>
  </si>
  <si>
    <t>bitcoinalien</t>
  </si>
  <si>
    <t>I've given away 139+btc ($32,900) - AMA</t>
  </si>
  <si>
    <t>Hi, I’m Daniel, I’ve now given away over 139+ bitcoin, valued at $32,900 at today's price.. I thought I would make an AMA, as just looking back I think this is pretty cool, and I actually never would have thought I'd get this "far".I’ve done this by creating bitcoin faucets, first at small scale, but then getting pretty popular. “Alien Faucet” (http://www.bitcoinaliens.com/faucet) is my biggest, we made it a game where you “kill aliens and earn bitcoin”, with http://www.weekendbitcoin.com being my other site. And recently launching an app on the Android store (https://play.google.com/store/apps/details?id=com.bitcoinaliens.faucet) which has had around 8000 downloads and 1700 5* ratings in 3 weeks.I’m blown away by the interest and excitement in bitcoin.Probably the main question: Are faucets popular / do you make money - They were heavy losses for 3 months.. improvements for another 3 months... there was a lot to learn, and most faucet owners try it for a month, lose $200-1000 and quit - there is now profit for me, the earnings come by balancing average ads clicks and advertising earnings against what I pay out - there is profit now but it is small, and I reinvest it all into advertising.What started out as an interest in bitcoin and a bit of a side project has got pretty real and been an amazing journey so far.</t>
  </si>
  <si>
    <t>http://www.reddit.com/r/Bitcoin/comments/325itm/ive_given_away_139btc_32900_ama/</t>
  </si>
  <si>
    <t>April 11, 2015 at 02:15AM</t>
  </si>
  <si>
    <t>Psybawr</t>
  </si>
  <si>
    <t>My bank has called me 8 times since Tuesday to do a survey. I ignore it each time. Bitcoin has never called me once!</t>
  </si>
  <si>
    <t>Seriously it's freaking annoying and they are using a different number every 3 or 4 calls. I know this because I call them back right away and get the same recorded message. Also I have to contact them to tell them I don't want to be harassed on a daily basis. Which should be a give-in</t>
  </si>
  <si>
    <t>http://www.reddit.com/r/Bitcoin/comments/325hr2/my_bank_has_called_me_8_times_since_tuesday_to_do/</t>
  </si>
  <si>
    <t>April 11, 2015 at 02:45AM</t>
  </si>
  <si>
    <t>panjul07</t>
  </si>
  <si>
    <t>chance to get $1000 in bitcoin</t>
  </si>
  <si>
    <t>CEVO &amp; Xapo have partnered to bring exclusive programs and events to the CEVO Community. Together, they are giving away $21,000 in bitcoins to their loyal fans:Follow this steps : 1. Go to http://cevo.com/xapo/ 2. Create cevo account 3. Login to Xapo wallet 4. Verify phone number + email 5. Enter referral Code (you need a referral code to be able to open your vault) and this is my referral code if you want to use it : Y2wzajR2M1RzVkpYODRib2QwSTBBVnFJeHVRRDB2T3NZOG5iT3J5TlZSQT0 6. Open VaultEveryone has the chance to open a bitcoin vault with up to $1,000 in bitcoins inside. Each bitcoin vault has a radom chance of containing the following amounts $0,$1,$2,$5,$100,$1000</t>
  </si>
  <si>
    <t>http://www.reddit.com/r/Bitcoin/comments/325ln8/chance_to_get_1000_in_bitcoin/</t>
  </si>
  <si>
    <t>April 11, 2015 at 02:38AM</t>
  </si>
  <si>
    <t>"All Money Is Money" Crack this brain wallet...</t>
  </si>
  <si>
    <t>50 Cent famously said "All Money Is Money" and became the first mainstream rapper to start accepting bitcoin.Well...Let's look into some proper hip hop lyrics and see if they might actually be fit for storing money.You know, like, money is money and stuff.Here's the challenge:I made a brain wallet out of the lyrics of this song.I picked random words out of the song and I saved them on paper.I'm really curious, because I don't know...Can this private key be taken?Please go ahead!Every word in this brain wallet comes out of the lyrics of this song:http://genius.com/Cannibal-ox-pigeon-lyricshttps://www.youtube.com/watch?v=02w8N-sdYRYA friend of mine actually really loves this song and is travelling the world at this moment. I'm pretty sure I would be able to convince him to transfer money in this way. If this kind of brain wallet would be able to hold.</t>
  </si>
  <si>
    <t>http://www.reddit.com/r/Bitcoin/comments/325kop/all_money_is_money_crack_this_brain_wallet/</t>
  </si>
  <si>
    <t>April 11, 2015 at 02:31AM</t>
  </si>
  <si>
    <t>kingrat1408</t>
  </si>
  <si>
    <t>Saw this license plate on a road trip</t>
  </si>
  <si>
    <t>http://imgur.com/n6fHI1M</t>
  </si>
  <si>
    <t>http://www.reddit.com/r/Bitcoin/comments/325jvx/saw_this_license_plate_on_a_road_trip/</t>
  </si>
  <si>
    <t>April 11, 2015 at 04:15AM</t>
  </si>
  <si>
    <t>TSwiftsBloodyAsshole</t>
  </si>
  <si>
    <t>Fastest way to buy BTC online?</t>
  </si>
  <si>
    <t>Not localbitcoins, whats fastest way online (CC or debit)?Circle sucks.</t>
  </si>
  <si>
    <t>http://www.reddit.com/r/Bitcoin/comments/325xap/fastest_way_to_buy_btc_online/</t>
  </si>
  <si>
    <t>April 11, 2015 at 04:13AM</t>
  </si>
  <si>
    <t>We need to chill out with the infighting</t>
  </si>
  <si>
    <t>Bitcoin's impact is so wide-ranging, making it hard to find an unaffected industry, ideology, opinion, etc. There will be companies, services, products, laws, protocol changes, and people that you don't agree with. That is the nature of a new technology with such a sweeping impact. Get over it. If you don't like the direction of a particular project, build something better. That's the beauty of bitcoin. It's open for anyone to build upon. The condescending witch-hunt nature of r/bitcoin (and the broader community) is sometimes cringeworthy and often counterproductive. Build something. Be supportive. Try to make a positive impact. Have a nice weekend.</t>
  </si>
  <si>
    <t>http://www.reddit.com/r/Bitcoin/comments/325wzy/we_need_to_chill_out_with_the_infighting/</t>
  </si>
  <si>
    <t>April 11, 2015 at 04:50AM</t>
  </si>
  <si>
    <t>pnagle</t>
  </si>
  <si>
    <t>Is bitcoin the germ form?</t>
  </si>
  <si>
    <t>This post is not so much related to bitcoin, but I cannot find any reference to it anywhere on r/bitcoin.I cannot remember how I came across the germ form theory and the ox wiki, but it was back in 2006 before bitcoin and I really enjoyed the ideas behind the theory. When I discovered bitcoin in 2012 I saw as part of the cycle described (but step 2 came first...sort of)http://en.wiki.oekonux.org/StefanMeretz/GermformTheory http://p2pfoundation.net/Germ_Form_Theory</t>
  </si>
  <si>
    <t>http://www.reddit.com/r/Bitcoin/comments/3261ty/is_bitcoin_the_germ_form/</t>
  </si>
  <si>
    <t>April 11, 2015 at 04:49AM</t>
  </si>
  <si>
    <t>My business teacher laughed at me today for mentioning bitcoin :(</t>
  </si>
  <si>
    <t>Today, I was in business class. I was sitting in the back while a video of some Greek dude buying a restaurant was playing on the projector up front. The other people in the back and I started up a conversation about our jobs. I mentioned something to the guy next to me about how my writing was going (I write articles for bitcoin [He knew this beforehand]) and the others seem interested. I explained to them what I do (they seemed to at least have a bit of understanding about bitcoin) and we pulled up one of the sites I work for on someone's laptop. Teacher came by to see what we were up to, and we explained. The teacher simply said, "Bitcoins." and started laughing and then walked away.It made me sad.</t>
  </si>
  <si>
    <t>http://www.reddit.com/r/Bitcoin/comments/3261qz/my_business_teacher_laughed_at_me_today_for/</t>
  </si>
  <si>
    <t>April 11, 2015 at 04:44AM</t>
  </si>
  <si>
    <t>simpletonstan</t>
  </si>
  <si>
    <t>ELI5: Bitcoin Foundation bankruptcy - how does it affect me?</t>
  </si>
  <si>
    <t>I've got a stake in cryptocurrencies and have been reading /r/bitcoin for a while now. I've got lots of questions - Can somebody please go into further detail about how this will affect hodlers?1: Will this lead to the bankruptcy of Bitcoin?2: Will hodlers lose all their hard work and investments due to the fallout in the media?3: With the Mt Gox fraud still in the public's mind will the bankruptcy of the Bitcoin Foundation lead to FUD that causes Bitcoin's bankruptcy?4: Will the Bitcoin Foundation do something shady like sell people's personal information and/or transaction history to repay its creditors?5: Without the Bitcoin Foundation's support and work at patching security holes in the bitcoin protocol will this make bitcoin more susceptible to attacks and hackers?I'm sure I'll have additional questions but it would be really great to get input from the experts here. Thanks.</t>
  </si>
  <si>
    <t>http://www.reddit.com/r/Bitcoin/comments/32610c/eli5_bitcoin_foundation_bankruptcy_how_does_it/</t>
  </si>
  <si>
    <t>April 11, 2015 at 04:36AM</t>
  </si>
  <si>
    <t>Question to all of the VCs investing in US-based Bitcoin companies, with IRS and NJ tax rulings, how do you expect Bitcoin to be used in the retail space?</t>
  </si>
  <si>
    <t>Seems to me like we will be taxed twice for sales!</t>
  </si>
  <si>
    <t>http://www.reddit.com/r/Bitcoin/comments/326013/question_to_all_of_the_vcs_investing_in_usbased/</t>
  </si>
  <si>
    <t>April 11, 2015 at 05:16AM</t>
  </si>
  <si>
    <t>Cointelegraph_news</t>
  </si>
  <si>
    <t>Rand Paul's Opponents Are More Likely to Join Him on Bitcoin than Attack (Op-Ed)</t>
  </si>
  <si>
    <t>http://cointelegraph.com/news/113927/rand-pauls-opponents-are-more-likely-to-join-him-on-bitcoin-than-attack</t>
  </si>
  <si>
    <t>http://www.reddit.com/r/Bitcoin/comments/32654y/rand_pauls_opponents_are_more_likely_to_join_him/</t>
  </si>
  <si>
    <t>April 11, 2015 at 05:13AM</t>
  </si>
  <si>
    <t>cfdbit</t>
  </si>
  <si>
    <t>Dimon: "There is a true cost to allowing people to move money"</t>
  </si>
  <si>
    <t>From the recent annual letter filing:"Some payments systems, particularly the ACH system controlled by NACHA, cannot function in real time and, worse, are continuously misused by free riders on the system. There is a true cost to allowing people to move money. For example, it costs retailers 50-70 basis points to use cash (due to preventing fraud and providing security, etc.). And retailers often will pay 1% to an intermediary to guarantee that a check is good. A guaranteed check essentially is the same as a debit card transaction for which they want to pay 0%. For some competitors, free riding is the only thing that makes their competition possible. Having said that, we need to acknowledge our own flaws. We need to build a real-time system that properly charges participants for usage, allows for good customer service, and minimizes fraud and bad behavior."Anyone out there expert enough on what this free rider ACH bit is? Should be interesting to see what new payment system JPM or the payments industry (or whoever "we" is to Jaime Dimon) releases.What is this true cost of money movement, and if you factor in cryptocurrencies, is it anywhere near 50-70 basis points?</t>
  </si>
  <si>
    <t>http://www.reddit.com/r/Bitcoin/comments/3264qs/dimon_there_is_a_true_cost_to_allowing_people_to/</t>
  </si>
  <si>
    <t>April 11, 2015 at 05:42AM</t>
  </si>
  <si>
    <t>rdymac</t>
  </si>
  <si>
    <t>Crowdfunding for the Free Market Road Show Sevilla and giving some help to Bitcoin and Venezuela at the same time!</t>
  </si>
  <si>
    <t>Hello again /r/Bitcoin !My name is Randy Brito and I'm part of the team that is organizing one of the next stop of the Free Market Road Show Sevilla. The event will take place in Seville, Spain, on May 30th. The subject covered will be "How to create growth?"I'm founder of Bitcoin Venezuela, and cofounder of the nonprofit group 'Café Bitcoin', we educate about Bitcoin and other blockchain technologies in Spanish.You could help us to success in this important pro-freedom event with some mBTCs. We have already received some help from Bitcoin Venezuela community's members to crowdfund two interpreters, but we still need some more help.To donate check out this tweet from @btcven: https://twitter.com/btcven/status/585963194591666176?s=09Or directly: https://www.coinbase.com/checkouts/d0d21a0f1f083c1da6d4d0666430cc17PGP signed message: https://random.re/bin/?3a0bd4002e5e7f83#ozrF50HJnluY88twIjzj6VK/I1M8fbE5M1WZtGc2vOg=</t>
  </si>
  <si>
    <t>http://www.reddit.com/r/Bitcoin/comments/326881/crowdfunding_for_the_free_market_road_show/</t>
  </si>
  <si>
    <t>April 11, 2015 at 05:39AM</t>
  </si>
  <si>
    <t>Mises Institute: Money and the Development of Human Society: From Barter to Bitcoin (10 April 2015)</t>
  </si>
  <si>
    <t>https://youtu.be/OGggGQTYKXQ?t=5m29s</t>
  </si>
  <si>
    <t>http://www.reddit.com/r/Bitcoin/comments/3267we/mises_institute_money_and_the_development_of/</t>
  </si>
  <si>
    <t>April 11, 2015 at 05:35AM</t>
  </si>
  <si>
    <t>Would anyone pass out marketing flyers to earn Bitcoin?</t>
  </si>
  <si>
    <t>You would promote affiliate offers, not Bitcoin.</t>
  </si>
  <si>
    <t>http://www.reddit.com/r/Bitcoin/comments/3267ch/would_anyone_pass_out_marketing_flyers_to_earn/</t>
  </si>
  <si>
    <t>April 11, 2015 at 05:34AM</t>
  </si>
  <si>
    <t>bk15dcx</t>
  </si>
  <si>
    <t>Noob here. Opened my first Bitcoin Wallet.</t>
  </si>
  <si>
    <t>It was so easy! Now I just have to go get some BTC!</t>
  </si>
  <si>
    <t>http://www.reddit.com/r/Bitcoin/comments/32676d/noob_here_opened_my_first_bitcoin_wallet/</t>
  </si>
  <si>
    <t>April 11, 2015 at 06:09AM</t>
  </si>
  <si>
    <t>Munchie_King</t>
  </si>
  <si>
    <t>Someone is poking around at my coins...</t>
  </si>
  <si>
    <t>http://imgur.com/qtUFoxr</t>
  </si>
  <si>
    <t>http://www.reddit.com/r/Bitcoin/comments/326ba2/someone_is_poking_around_at_my_coins/</t>
  </si>
  <si>
    <t>April 11, 2015 at 05:53AM</t>
  </si>
  <si>
    <t>sovereignlife</t>
  </si>
  <si>
    <t>With Looming Financial War, Bitcoin Ushers in Peaceful Insurrection.</t>
  </si>
  <si>
    <t>http://original.antiwar.com/Nozomi_Hayase/2015/04/09/with-looming-financial-war-bitcoin-ushers-in-peaceful-insurrection/</t>
  </si>
  <si>
    <t>http://www.reddit.com/r/Bitcoin/comments/3269gu/with_looming_financial_war_bitcoin_ushers_in/</t>
  </si>
  <si>
    <t>April 11, 2015 at 05:52AM</t>
  </si>
  <si>
    <t>How can we expect Bitcoin to be used to purchase good in the United States with the IRS and NJ tax rulings?</t>
  </si>
  <si>
    <t>http://www.reddit.com/r/Bitcoin/comments/3269ce/how_can_we_expect_bitcoin_to_be_used_to_purchase/</t>
  </si>
  <si>
    <t>April 11, 2015 at 06:35AM</t>
  </si>
  <si>
    <t>Jmk420</t>
  </si>
  <si>
    <t>Where to sell bitcoin atm?</t>
  </si>
  <si>
    <t>I have posted this before, but didnt get much help. I want to sell the extra Lamassu that I own and was wondering where I can sell it?Ton's of bitcoin forums are stacked with spam and I am just trying to find a better place to sell it!Thanks</t>
  </si>
  <si>
    <t>http://www.reddit.com/r/Bitcoin/comments/326ebd/where_to_sell_bitcoin_atm/</t>
  </si>
  <si>
    <t>April 11, 2015 at 06:28AM</t>
  </si>
  <si>
    <t>Gyft listened to me! Here is their response on taking 1 confirmation for orders.</t>
  </si>
  <si>
    <t>They said it's only temporary."Thank you for your patience! As of lately, like you noticed Bitcoin orders are taking longer than normal. This is not going to be forever. Your last transaction took about 14 minutes to process and I have seen them go through instantly still and as long as 35 minutes. We have been told that at the most it may take 1 hour. Please bare with us until this gets resolved."Thank you, Rob</t>
  </si>
  <si>
    <t>http://www.reddit.com/r/Bitcoin/comments/326diw/gyft_listened_to_me_here_is_their_response_on/</t>
  </si>
  <si>
    <t>April 11, 2015 at 06:27AM</t>
  </si>
  <si>
    <t>Overstock Continues Bitcoin Support</t>
  </si>
  <si>
    <t>http://bravenewcoin.com/news/overstock-continues-bitcoin-support/</t>
  </si>
  <si>
    <t>http://www.reddit.com/r/Bitcoin/comments/326dgl/overstock_continues_bitcoin_support/</t>
  </si>
  <si>
    <t>April 11, 2015 at 06:55AM</t>
  </si>
  <si>
    <t>B the change you want to see in the world image. Apple inspired edition.</t>
  </si>
  <si>
    <t>http://imgur.com/U2fz2ug</t>
  </si>
  <si>
    <t>http://www.reddit.com/r/Bitcoin/comments/326gf5/b_the_change_you_want_to_see_in_the_world_image/</t>
  </si>
  <si>
    <t>April 11, 2015 at 07:15AM</t>
  </si>
  <si>
    <t>poole_party_of_one</t>
  </si>
  <si>
    <t>Is there a "smart contract" for payment distribution?</t>
  </si>
  <si>
    <t>I think the answer is current "no" but I am wondering if there is the ability to automatically route payments made to a certain address to different recipients?For example I would like a P2SH address where any funds sent to that address will automatically forward 80% of incoming funds to address A and 20% to address B.</t>
  </si>
  <si>
    <t>http://www.reddit.com/r/Bitcoin/comments/326in1/is_there_a_smart_contract_for_payment_distribution/</t>
  </si>
  <si>
    <t>April 11, 2015 at 07:28AM</t>
  </si>
  <si>
    <t>sktrdie</t>
  </si>
  <si>
    <t>Maelstrom - a browser powered by BitTorrent (P2P) rather than HTTP</t>
  </si>
  <si>
    <t>http://project-maelstrom.bittorrent.com/</t>
  </si>
  <si>
    <t>http://www.reddit.com/r/Bitcoin/comments/326jzf/maelstrom_a_browser_powered_by_bittorrent_p2p/</t>
  </si>
  <si>
    <t>April 11, 2015 at 07:54AM</t>
  </si>
  <si>
    <t>pin13411</t>
  </si>
  <si>
    <t>What is the Juice Media?</t>
  </si>
  <si>
    <t>In four seasons, the Juice Rap News has covered CableGate, the G20, net neutrality, global surveillance, the World Cup, Tony Abbot and the singularity.They've accepted BTC for a while now. Watch their crowdfunding preview update.https://www.youtube.com/user/thejuicemedia/videos?flow=grid&amp;sort=p&amp;view=0If they had more resources to produce videos, they could get a much wider audience.</t>
  </si>
  <si>
    <t>http://www.reddit.com/r/Bitcoin/comments/326mnt/what_is_the_juice_media/</t>
  </si>
  <si>
    <t>April 11, 2015 at 07:48AM</t>
  </si>
  <si>
    <t>TheMinecraftVargas</t>
  </si>
  <si>
    <t>Electrum 2.0.3 Restored Wallet showing 0 BTC :(</t>
  </si>
  <si>
    <t>So i forgot my electrum password, deleted the 2 wallet entries I had. One entry was my default_wallet with 0 BTC and the other was a standard wallet with a balance of 1.044512 BTC. I attempted to restore my wallet with my seed, but I think the wallet address is different. The balance is still 0 BTC as well. Any ideas?</t>
  </si>
  <si>
    <t>http://www.reddit.com/r/Bitcoin/comments/326m0g/electrum_203_restored_wallet_showing_0_btc/</t>
  </si>
  <si>
    <t>April 11, 2015 at 07:47AM</t>
  </si>
  <si>
    <t>How many developers regularly contribute to bitcoin?</t>
  </si>
  <si>
    <t>Just curious.</t>
  </si>
  <si>
    <t>http://www.reddit.com/r/Bitcoin/comments/326lz2/how_many_developers_regularly_contribute_to/</t>
  </si>
  <si>
    <t>April 11, 2015 at 07:36AM</t>
  </si>
  <si>
    <t>BitHours</t>
  </si>
  <si>
    <t>Gavin Andresen about Bitcoin</t>
  </si>
  <si>
    <t>https://www.youtube.com/watch?v=onUzEV0C7-o</t>
  </si>
  <si>
    <t>http://www.reddit.com/r/Bitcoin/comments/326ksn/gavin_andresen_about_bitcoin/</t>
  </si>
  <si>
    <t>April 11, 2015 at 08:29AM</t>
  </si>
  <si>
    <t>Why the technology behind bitcoin could be useful to CIOs, even if bitcoin itself isn’t</t>
  </si>
  <si>
    <t>http://www.itworldcanada.com/article/why-the-technology-behind-bitcoin-could-be-useful-to-cios-even-if-bitcoin-itself-isnt/373816</t>
  </si>
  <si>
    <t>http://www.reddit.com/r/Bitcoin/comments/326qd6/why_the_technology_behind_bitcoin_could_be_useful/</t>
  </si>
  <si>
    <t>April 11, 2015 at 08:45AM</t>
  </si>
  <si>
    <t>"Bitcoin isn't money."</t>
  </si>
  <si>
    <t>"Neither is a paper dollar to a Neanderthal."Just because you don't understand it doesn't mean it can't have value.</t>
  </si>
  <si>
    <t>http://www.reddit.com/r/Bitcoin/comments/326s2e/bitcoin_isnt_money/</t>
  </si>
  <si>
    <t>April 11, 2015 at 09:05AM</t>
  </si>
  <si>
    <t>p2pools</t>
  </si>
  <si>
    <t>p2pools.us - Bitcoin p2pool node updated!</t>
  </si>
  <si>
    <t>http://btc.p2pools.us:9332/static/</t>
  </si>
  <si>
    <t>http://www.reddit.com/r/Bitcoin/comments/326u3v/p2poolsus_bitcoin_p2pool_node_updated/</t>
  </si>
  <si>
    <t>April 11, 2015 at 09:02AM</t>
  </si>
  <si>
    <t>News-</t>
  </si>
  <si>
    <t>"DBS Bank, the largest bank in Singapore by assets, is hosting a blockchain hackathon from May 8th to May 9th 2015 [...] The event is also being sponsored by IBM"</t>
  </si>
  <si>
    <t>http://www.coinsetter.com/bitcoin-news/2015/04/08/dbs-bank-in-singapore-to-host-blockchain-hackathon-2270</t>
  </si>
  <si>
    <t>http://www.reddit.com/r/Bitcoin/comments/326tt4/dbs_bank_the_largest_bank_in_singapore_by_assets/</t>
  </si>
  <si>
    <t>April 11, 2015 at 08:57AM</t>
  </si>
  <si>
    <t>RaoulDuke209</t>
  </si>
  <si>
    <t>Trying to test my first ever wallet(mycelium). Is the coin not registering because there have been no confirmations?</t>
  </si>
  <si>
    <t>http://i.imgur.com/w6eO5eQ.png</t>
  </si>
  <si>
    <t>http://www.reddit.com/r/Bitcoin/comments/326taj/trying_to_test_my_first_ever_walletmycelium_is/</t>
  </si>
  <si>
    <t>April 11, 2015 at 09:54AM</t>
  </si>
  <si>
    <t>Brainstorm: How can we validate businesses that accept Bitcoin?</t>
  </si>
  <si>
    <t>There are some Bitcoin brick and mortar businesses listed in Airbitz, Coinmap, Bitscan and even Yelp. Many of businesses not really accept Bitcoins for different reasons. We need a way how we can validate these businesses, so when going out somewhere we can be sure we can pay with Bitcoin.I am working on the liqbit.com - an alternative to Coinmap and thinking about strategies that can be used for validation, here are some ideas:Allow user to checkin and answer on question whether he/she was able to pay in Bitcoin (or other cryptocurrencies), amount spent, discount received if any, etc...Allow business to add Bitcoin wallet address and track transactions associated with this address. In this case business should somehow confirm that this wallet address is real. This rises a question about anonymity and I don't have an answer right now.Option to exclude business from the list in case if it was added by mistake.What are your thoughts on this? Do you have any ideas to add to this list?</t>
  </si>
  <si>
    <t>http://www.reddit.com/r/Bitcoin/comments/326yvo/brainstorm_how_can_we_validate_businesses_that/</t>
  </si>
  <si>
    <t>April 11, 2015 at 09:47AM</t>
  </si>
  <si>
    <t>ObiWontchaBlowMe</t>
  </si>
  <si>
    <t>I'm trying to spend my BTC on new PC parts but no website is letting me pay in BTC.</t>
  </si>
  <si>
    <t>I'm building two new PCs, a basic gaming PC and a 6-bay NAS, with the hope of buying the components with the BTC I've been holding but no website checkout will let me pay with BTC. I've got the gaming PC assembled and have most of the NAS components ready. Out of maybe $1000+ spent on components a grand total of $0 in BTC was spent. I bought mostly from Newegg and paying with BTC was never an option. I'm a frugal guy and buy my stuff wherever it is cheapest and no times when I did seek out a place where I could buy with BTC was the component cheaper, often times it was priced higher.So in short, my PC upgrade spending with bitcoin adventure was a bust. If someone knows how I can buy this on Newegg for BTC let me know. http://www.newegg.com/Product/ComboBundleDetails.aspx?ItemList=Combo.2294091</t>
  </si>
  <si>
    <t>http://www.reddit.com/r/Bitcoin/comments/326y51/im_trying_to_spend_my_btc_on_new_pc_parts_but_no/</t>
  </si>
  <si>
    <t>April 11, 2015 at 09:35AM</t>
  </si>
  <si>
    <t>mxn66</t>
  </si>
  <si>
    <t>How much electric energy is Bitcoin consuming?</t>
  </si>
  <si>
    <t>http://www.reddit.com/r/Bitcoin/comments/326x16/how_much_electric_energy_is_bitcoin_consuming/</t>
  </si>
  <si>
    <t>April 11, 2015 at 10:25AM</t>
  </si>
  <si>
    <t>mookyvon</t>
  </si>
  <si>
    <t>What caused the Bitcoin bubble of 2013?</t>
  </si>
  <si>
    <t>When a single Bitcoin was worth $1200+</t>
  </si>
  <si>
    <t>http://www.reddit.com/r/Bitcoin/comments/32721e/what_caused_the_bitcoin_bubble_of_2013/</t>
  </si>
  <si>
    <t>So this is the top result on google images for "bitcoin best ft line all time"...</t>
  </si>
  <si>
    <t>http://i.imgur.com/iEk8N9f.jpg</t>
  </si>
  <si>
    <t>http://www.reddit.com/r/Bitcoin/comments/32721d/so_this_is_the_top_result_on_google_images_for/</t>
  </si>
  <si>
    <t>April 11, 2015 at 10:43AM</t>
  </si>
  <si>
    <t>rp990</t>
  </si>
  <si>
    <t>What is a reference or word you would only expect a bitcoiner to get?</t>
  </si>
  <si>
    <t>http://www.reddit.com/r/Bitcoin/comments/3273rl/what_is_a_reference_or_word_you_would_only_expect/</t>
  </si>
  <si>
    <t>As encryption spreads, U.S. grapples with clash between privacy, security</t>
  </si>
  <si>
    <t>http://wapo.st/1ydqN02</t>
  </si>
  <si>
    <t>http://www.reddit.com/r/Bitcoin/comments/3273pt/as_encryption_spreads_us_grapples_with_clash/</t>
  </si>
  <si>
    <t>April 11, 2015 at 10:59AM</t>
  </si>
  <si>
    <t>brucefenton322</t>
  </si>
  <si>
    <t>In Defense of Bruce Fenton</t>
  </si>
  <si>
    <t>http://www.reddit.com/r/Buttcoin/comments/323xhx/shut_it_down_we_have_been_found_out/cq8azby</t>
  </si>
  <si>
    <t>http://www.reddit.com/r/Bitcoin/comments/32757i/in_defense_of_bruce_fenton/</t>
  </si>
  <si>
    <t>April 11, 2015 at 10:52AM</t>
  </si>
  <si>
    <t>DaGameFace</t>
  </si>
  <si>
    <t>Looking to buy bitcoin,</t>
  </si>
  <si>
    <t>So, what I have is a prepaid debit card that only works in america, so the site I would normally use that is based in EU doesn't work. I was wondering if there are any American based companies that would accept a prepaid visa debit card in exchange for bitcoin that doesn't require verifying with a bank account, cc, a ridiculous waiting period or require cash deposits in person. I don't mind if the exchange rate isn't quite the best of it takes a couple hours (as long as its under a day i should be fine)EDIT: wouldn't have to resort to trusting some shady deal out on the web with someone buying it off me would I?</t>
  </si>
  <si>
    <t>http://www.reddit.com/r/Bitcoin/comments/3274kv/looking_to_buy_bitcoin/</t>
  </si>
  <si>
    <t>April 11, 2015 at 11:38AM</t>
  </si>
  <si>
    <t>giszmo</t>
  </si>
  <si>
    <t>Request: Money explained … in Spanish … the Wences Casares way</t>
  </si>
  <si>
    <t>I now found 3 versions of Wences Casares explaining very good how money came to be as form of a global ledger:https://youtu.be/IAFKJVLNVQA?t=1m39shttps://youtu.be/gKkfhi8Eaiw?t=1m40shttps://youtu.be/NERAN-89j8MI want to share this idea with my Chilean/Spanish speaking friends. That guy is Argentinian but i couldn't find a Spanish version of his argument and I'm sure he didn't invent it.Actually I wouldn't mind if the video had no "Bitcoin" in its title.Any help welcome :)</t>
  </si>
  <si>
    <t>http://www.reddit.com/r/Bitcoin/comments/3278vp/request_money_explained_in_spanish_the_wences/</t>
  </si>
  <si>
    <t>April 11, 2015 at 11:37AM</t>
  </si>
  <si>
    <t>Perhaps someone could answer these 2 bitcoin questions?</t>
  </si>
  <si>
    <t>Would a solar flare actually destroy the bitcoin network as we know it? If so, how? If not, why not?How can a bitcoin transaction be sent without the internet? ie. radio frequency transmission or other pre-dated technology</t>
  </si>
  <si>
    <t>http://www.reddit.com/r/Bitcoin/comments/3278sa/perhaps_someone_could_answer_these_2_bitcoin/</t>
  </si>
  <si>
    <t>April 11, 2015 at 11:32AM</t>
  </si>
  <si>
    <t>agpilots2r</t>
  </si>
  <si>
    <t>Mine bitcoin through company's cloud service?</t>
  </si>
  <si>
    <t>So I've been working at a cloud company for the last year, and was just given a free demo account. Is there a way to mine bitcoin through this account? I get like 10 Terabytes of storage, but I don't know that that really translates into hash power at all. I haven't found much in 20 minutes of googleing, so any input is appreciated.</t>
  </si>
  <si>
    <t>http://www.reddit.com/r/Bitcoin/comments/3278er/mine_bitcoin_through_companys_cloud_service/</t>
  </si>
  <si>
    <t>April 11, 2015 at 11:27AM</t>
  </si>
  <si>
    <t>bobbyong</t>
  </si>
  <si>
    <t>Why is Fiverr charging 5% transaction fee for Bitcoin payment? Shouldn't it be 1% for Coinbase merchant transaction fee?</t>
  </si>
  <si>
    <t>http://imgur.com/6q5tAzI</t>
  </si>
  <si>
    <t>http://www.reddit.com/r/Bitcoin/comments/3277x0/why_is_fiverr_charging_5_transaction_fee_for/</t>
  </si>
  <si>
    <t>April 11, 2015 at 11:19AM</t>
  </si>
  <si>
    <t>catsfive</t>
  </si>
  <si>
    <t>Isn't it great to see Bitcoin-positive articles on the WSJ, Bloomberg, Forbes, et al? Well, I don't think it's so great. Here's why.</t>
  </si>
  <si>
    <t>I'm new. Hi. Sorry, I'll get right to it. I was reading this post:[85] Why we need bitcoin: Citi Economist Says Time to Abolish Cash (bloomberg.com)I love seeing postiive news about Bitcoin, but I kind of hate getting this news from Bloomberg, Forbes, and the NYT, etc. Positive coverage aside, I firmly believe that these guys are not on our side and that we do not treat their interest with the proper levels of care and suspicion. Articles like this are merely lip service to Bitcoin, and though many of them explain what it is and cover its current events, very few present the truly disruptive nature of Bitcoin, much less portray its potential in a positive light. They are just pumping up Bitcoin so that people can become more aware of it, so it becomes more popular, so that the needed infrastructure organically grows up around it and then—bam!—they're going to make a carefully-planned and tested move against the decentralized nature of Bitcoin. A total bait and switch. They'll try to keep all the progressive things it offers (I'm mostly aware of the difference between the coins and the ledger, etc.), but will work to centralize everything, "for national security, oh, and for your own good."Did you just laugh reading that?? Then maybe you're under 30. Remember IE, the browser? It's gone for now, but it used to be the dominant browser. HOW it got to be dominant (I realize that Bitcoin isn't a browser, but, bear with me) was a textbook lesson on how these Powers work: They used what Microsoft called EEE—Embrace, Extend, Extinguish. Microsoft's PR cronies entered the browser www/ecosystem as "friendly participants," embraced everything good that it stood for, then extended its capabilities so that it would only support/work with core Microsoft products and goals, and then remember what happened? No one enjoyed the Extinguish part of their end-game where they co-opted that browser to serve their bottom line (because fuck freedom, amirite?). All competing products were hobbled in some way. I remember coding my website three different ways for three different browsers. It was triple the work to not get sucked into the assimilation portal that IE had become. Those of you that remember that era well, let me ask you: how many times, sitting there at 0300, did you utterly curse Microsoft and swear that if you ever saw Bill Gates you'd do something you'd regret?Maybe I'm the suspicious type, but I fear that this is a stage that Bitcoin will go through as well. Do we really think that the fiat powers that be won't act decisively against any truly decentralized, unstoppable, and impossible to game/manipulate currency??? The absence of this sort of discussion in this sub literally boggles my mind.Can we discuss:If the Fiat System were to co-opt digital/cryptocurrencies, how would they do it?How would we go about making Bitcoin impossible to co-opt or subvert? How are we going to keep these currencies truly independent and free?TL; DR: I'm worried, and I think that we're &lt;whistling in the dark&gt; not facing these questions and preparing for what's coming.</t>
  </si>
  <si>
    <t>http://www.reddit.com/r/Bitcoin/comments/32779i/isnt_it_great_to_see_bitcoinpositive_articles_on/</t>
  </si>
  <si>
    <t>April 11, 2015 at 11:51AM</t>
  </si>
  <si>
    <t>Alibitco</t>
  </si>
  <si>
    <t>BTCGAW is a scam! After saying I will expose them on Reddit, they threatened to send me child porn &amp;amp; stolen credit cards!</t>
  </si>
  <si>
    <t>I have just been scammed by BTCGAW.com. I was exploring their service when I found out that they use one bitcoin address to fulfill all orders (notwithstanding the fact that real operations needs to know who sent what), and the coins are all unmoved at this address:http://blockchain.info/address/16RiiW3wUMiid8eYXCvE8F1uj8WDUvuQUyI, of course, didn't proceed. The scammer soon emailed me, and you can see our exchange here:http://i.imgur.com/w5bvNb8.pngSo I hopped on live chat, where the 'operator' threatened to DDoS me for "100 days" and "make orders to get you arrested" if I expose their scam on reddit/bitcointalk. He actually did DDoS my IP, but I hopped on a VPN in a few minute.http://i.imgur.com/JAkxKuO.pngI was writing this post until I realized that I can probably get more material out of him. (He's very dumb, not realizing that he's not scaring me at all). He proceeded to purchase carded credit card details, and claims to have ordered child pornography and send it to my email:http://i.imgur.com/DVoBAkz.pngThat's the end of our conversation. Of course, if I do receive any child porn, I'll be reporting it directly to the relevant authorities. I don't think he thought his plan through.CONCLUSION: BTCGAW.com is a scam site, owner is hilariously inadept.</t>
  </si>
  <si>
    <t>http://www.reddit.com/r/Bitcoin/comments/3279zm/btcgaw_is_a_scam_after_saying_i_will_expose_them/</t>
  </si>
  <si>
    <t>April 11, 2015 at 12:23PM</t>
  </si>
  <si>
    <t>starrbornn</t>
  </si>
  <si>
    <t>Anywhere to purchase business cards?</t>
  </si>
  <si>
    <t>I'm looking to buy business cards and just realized I have $50 in BTC that I would love to use. Haven't been able to find a merchant</t>
  </si>
  <si>
    <t>http://www.reddit.com/r/Bitcoin/comments/327cra/anywhere_to_purchase_business_cards/</t>
  </si>
  <si>
    <t>April 11, 2015 at 12:14PM</t>
  </si>
  <si>
    <t>cinemal</t>
  </si>
  <si>
    <t>XAPO/CEVO Promotion: Win $1-$1000 in Bitcoin</t>
  </si>
  <si>
    <t>If you have a Xapo account you can register in this promotion for a chance to win $1-$1000 worth of BTC.Heres the link: http://cevo.com/xapo/To open your vault which contains the prize you need to enter someones ref code, here's mine: TTBKME9pWWFEcnRaSkpaK1A0TkpqUXVpQmJzWmxXd3JLWS9TanZsUFRYRT0If someone uses your ref code you get an additional vault to open and another chance to win. Let's start a train and good luck to everyone!</t>
  </si>
  <si>
    <t>http://www.reddit.com/r/Bitcoin/comments/327bx0/xapocevo_promotion_win_11000_in_bitcoin/</t>
  </si>
  <si>
    <t>April 11, 2015 at 12:06PM</t>
  </si>
  <si>
    <t>EmNprotOtype</t>
  </si>
  <si>
    <t>(Solved)gift visa to bitcoin</t>
  </si>
  <si>
    <t>Step 1 go to roshpit.ca Step 2 make account Step 3 buy gold there currency Step 4 Cashout gold for bitcoin Also it five day wait for account to be active to cashout after depossit</t>
  </si>
  <si>
    <t>http://www.reddit.com/r/Bitcoin/comments/327bbd/solvedgift_visa_to_bitcoin/</t>
  </si>
  <si>
    <t>April 11, 2015 at 12:00PM</t>
  </si>
  <si>
    <t>kingscrown69</t>
  </si>
  <si>
    <t>We want to make new Lighthouse Campaign. What we should be aware of to make it good?</t>
  </si>
  <si>
    <t>http://cdn.crowdfundinsider.com/wp-content/uploads/2015/01/Lighthouse-Bitcoin-App.png</t>
  </si>
  <si>
    <t>http://www.reddit.com/r/Bitcoin/comments/327aqz/we_want_to_make_new_lighthouse_campaign_what_we/</t>
  </si>
  <si>
    <t>April 11, 2015 at 12:32PM</t>
  </si>
  <si>
    <t>Need To Know In Preparation to Having Bitcoin</t>
  </si>
  <si>
    <t>http://www.livebitcoinnews.com/blog/bitcoin/need-to-know-in-preparation-to-having-bitcoin-730</t>
  </si>
  <si>
    <t>http://www.reddit.com/r/Bitcoin/comments/327df3/need_to_know_in_preparation_to_having_bitcoin/</t>
  </si>
  <si>
    <t>April 11, 2015 at 12:18PM</t>
  </si>
  <si>
    <t>Rautaisetlintu</t>
  </si>
  <si>
    <t>Cloud mining</t>
  </si>
  <si>
    <t>I am thinking of trying out cloud mining. I know of places offering 50 Gh/s for around 0.0850mBTC and 100 for about 0.16mBTC for a 1 year contract if I'm not mistaken, I've never done any mining so I don't want to spend much since it would be my first time, It sounds kind of stupid but is it even worth it? I know I'm probably going to end up around $9-$14 if the price of bitcoin keeps falling.</t>
  </si>
  <si>
    <t>http://www.reddit.com/r/Bitcoin/comments/327caw/cloud_mining/</t>
  </si>
  <si>
    <t>April 11, 2015 at 01:27PM</t>
  </si>
  <si>
    <t>BtcFre3</t>
  </si>
  <si>
    <t>Talking about FREE Bitcoins How it worked for me</t>
  </si>
  <si>
    <t>https://youtu.be/WDeyvOJQfoY</t>
  </si>
  <si>
    <t>http://www.reddit.com/r/Bitcoin/comments/327ho4/talking_about_free_bitcoins_how_it_worked_for_me/</t>
  </si>
  <si>
    <t>April 11, 2015 at 01:18PM</t>
  </si>
  <si>
    <t>Bitcoin Bikini - Who can help me?</t>
  </si>
  <si>
    <t>My friend (female) just lost a bet and have now to wear a special designed Bitcoin Bikini our one week holiday.I tried out already several pages on the Internet which offer customized designes, but somehow I was no able to create a dezent, good looking design.Is there any apparel designer out there who could help me out? You could make history, by creating the first Bitcoin Bikni EVER.My friend has agreed that anyone could reuse the pics and videos which I will take personally (Full body, no topless, no porn pose...lol)Budget would be 200USD. (With some tips from the comunity maybe a bit more..)</t>
  </si>
  <si>
    <t>http://www.reddit.com/r/Bitcoin/comments/327h1t/bitcoin_bikini_who_can_help_me/</t>
  </si>
  <si>
    <t>April 11, 2015 at 01:17PM</t>
  </si>
  <si>
    <t>steveds123</t>
  </si>
  <si>
    <t>Earn Up to 1k btc instantly (Takes 2 minutes to sign up xapo promo)</t>
  </si>
  <si>
    <t>http://bitbin.it/VvDgDLfQ</t>
  </si>
  <si>
    <t>http://www.reddit.com/r/Bitcoin/comments/327gyc/earn_up_to_1k_btc_instantly_takes_2_minutes_to/</t>
  </si>
  <si>
    <t>April 11, 2015 at 01:44PM</t>
  </si>
  <si>
    <t>NedRadnad</t>
  </si>
  <si>
    <t>Wanna bet?</t>
  </si>
  <si>
    <t>https://www.reddit.com/r/bitbets/comments/327fsa/i_have_002btc_on_me_getting_red_flair_at/</t>
  </si>
  <si>
    <t>http://www.reddit.com/r/Bitcoin/comments/327ivq/wanna_bet/</t>
  </si>
  <si>
    <t>April 11, 2015 at 01:35PM</t>
  </si>
  <si>
    <t>The only reason one will move from cash to debt with negative interest rate is in expectation of cash being doomed before debt matures. The logic is that debt is safer way of converting value into new medium of exchange - whatever that might be. Any comments?</t>
  </si>
  <si>
    <t>http://www.reddit.com/r/Bitcoin/comments/327i8z/the_only_reason_one_will_move_from_cash_to_debt/</t>
  </si>
  <si>
    <t>April 11, 2015 at 02:02PM</t>
  </si>
  <si>
    <t>linkabink</t>
  </si>
  <si>
    <t>Hello, I am looking for a relaible bitcoin service. Any suggestions?</t>
  </si>
  <si>
    <t>http://www.reddit.com/r/Bitcoin/comments/327k76/bitcoin/</t>
  </si>
  <si>
    <t>April 11, 2015 at 02:28PM</t>
  </si>
  <si>
    <t>If you knew many people remitting money to Mexico and Philippines, how hard to start a small business facilitating this with BTC?</t>
  </si>
  <si>
    <t>Let us discuss how this might be done.</t>
  </si>
  <si>
    <t>http://www.reddit.com/r/Bitcoin/comments/327lvt/if_you_knew_many_people_remitting_money_to_mexico/</t>
  </si>
  <si>
    <t>April 11, 2015 at 02:23PM</t>
  </si>
  <si>
    <t>Hey, PayPal… where's my bitcoin already?</t>
  </si>
  <si>
    <t>http://i.imgur.com/0gboqHO.png</t>
  </si>
  <si>
    <t>http://www.reddit.com/r/Bitcoin/comments/327lkc/hey_paypal_wheres_my_bitcoin_already/</t>
  </si>
  <si>
    <t>April 11, 2015 at 02:22PM</t>
  </si>
  <si>
    <t>bithernet</t>
  </si>
  <si>
    <t>Bither iOS v1.3.2 now supports Apple Watch</t>
  </si>
  <si>
    <t>https://i.imgur.com/NTUC8lh.jpg</t>
  </si>
  <si>
    <t>http://www.reddit.com/r/Bitcoin/comments/327lf6/bither_ios_v132_now_supports_apple_watch/</t>
  </si>
  <si>
    <t>April 11, 2015 at 02:21PM</t>
  </si>
  <si>
    <t>Bither Desktop v1.3.2 released with vanitygen</t>
  </si>
  <si>
    <t>https://i.imgur.com/TP9rjvW.jpg</t>
  </si>
  <si>
    <t>http://www.reddit.com/r/Bitcoin/comments/327ldt/bither_desktop_v132_released_with_vanitygen/</t>
  </si>
  <si>
    <t>April 11, 2015 at 02:59PM</t>
  </si>
  <si>
    <t>mkjohnson74</t>
  </si>
  <si>
    <t>Demonstrate blockchain tech and help Wikipedia</t>
  </si>
  <si>
    <t>This is not an ANN, I am not a dev. I just have ideas. Rip it to shreds, make fun of me, build it yourself, whatever.WikiNodeA decentralized, real-time copy of Wikipedia stored on a blockchain.Purpose: To help the Wikimedia Foundation achieve the goal set forth in their mission statement:“The mission of the Wikimedia Foundation is to empower and engage people around the world to collect and develop educational content under a free license or in the public domain, and to disseminate it effectively and globally.”by leveraging the utility of the blockchain model used by bitcoin and other cryptocurrencies.The Blockchain: The WikiNode blockchain will be the full Wikipedia database itself plus adds, deletes, and edits. Consensus will occur when 51% of all nodes agree with 51% of MasterWikiNodes. The WikiMasterNodes will be controlled by entities with an interest in assuring the integrity of the content available on Wikipedia. Such MasterWikiNode entities would include The Wikimedia Foundation, public and private universities, the National Academy of Sciences, The Library of Congress, etc.Reasoning: Wikipedia is the culmination of the total sum of human knowledge in digital format. Providing such an unprecedented resource costs a lot of money and Wikipedia relies on donations to pay for servers, electricity, etc. Wikipedia is also a community effort. Anyone is welcome to contribute content and, by the virtue of peer review, the information retained is factual and up-to-date. In this community spirit, this could accomplish 2 things: Reduce Wikipedia’s operating costs by distributing the serving of entries through the WikiNode blockchain and client, and to ensure that the distributed entries served by the WikiNodes exactly match the content hosted by Wikipedia’s own servers.Advantage: Donate to Wikipedia by running a WikiNode, anyone running a WikiNode will have offline access to the entirety of Wikipedia (at the time of going offline) through the WikiNode Client (like a wallet)This is not a “coin”. This will not be tradeable, nor would it have any type of token that could be exchanged. This is simply a demonstration of the power of blockchain technology to solve real-world issues outside the world of finance.</t>
  </si>
  <si>
    <t>http://www.reddit.com/r/Bitcoin/comments/327nq2/demonstrate_blockchain_tech_and_help_wikipedia/</t>
  </si>
  <si>
    <t>April 11, 2015 at 02:57PM</t>
  </si>
  <si>
    <t>Intel Looking Into Blockchain Technology?</t>
  </si>
  <si>
    <t>https://coinality.com/jobs/distributed-systems-intern-at-intel-hillsboro-or-2/</t>
  </si>
  <si>
    <t>http://www.reddit.com/r/Bitcoin/comments/327nl3/intel_looking_into_blockchain_technology/</t>
  </si>
  <si>
    <t>April 11, 2015 at 03:49PM</t>
  </si>
  <si>
    <t>Coinbase set to be the First UK Regulated Exchange</t>
  </si>
  <si>
    <t>http://cointelegraph.uk/news/113928/coinbase-set-to-be-the-first-uk-regulated-exchange</t>
  </si>
  <si>
    <t>http://www.reddit.com/r/Bitcoin/comments/327ql3/coinbase_set_to_be_the_first_uk_regulated_exchange/</t>
  </si>
  <si>
    <t>April 11, 2015 at 04:52PM</t>
  </si>
  <si>
    <t>Bitcoin Nodes and Why They Are Important</t>
  </si>
  <si>
    <t>http://bit-post.com/featured/bitcoin-nodes-and-why-they-are-important-4713</t>
  </si>
  <si>
    <t>http://www.reddit.com/r/Bitcoin/comments/327twm/bitcoin_nodes_and_why_they_are_important/</t>
  </si>
  <si>
    <t>April 11, 2015 at 05:01PM</t>
  </si>
  <si>
    <t>ELI5BitcoinDS</t>
  </si>
  <si>
    <t>Can you explain me Bitcoin Double Spend? How is it done? I mean, how's it possible?</t>
  </si>
  <si>
    <t>I've read about Bitcoin, and I've come across "double spend", but I don't get it. If a TX is broadcasted over the network, why would even a single node accept another TX spending the same resource?How's it even possible?</t>
  </si>
  <si>
    <t>http://www.reddit.com/r/Bitcoin/comments/327uej/can_you_explain_me_bitcoin_double_spend_how_is_it/</t>
  </si>
  <si>
    <t>April 11, 2015 at 06:09PM</t>
  </si>
  <si>
    <t>xxeyes</t>
  </si>
  <si>
    <t>20.99~ Let's consider the tilde as a candidate for the currency symbol for bits or bitcoin.</t>
  </si>
  <si>
    <t>Reasons:The primary current meaning of the tilde is "approximately equal to" which is analogous to the definition of money.The squiggly line of the tilde is similar to the vertical or horizontal bar common to currency symbols, but more ethereal to represent a digital transaction.The tilde is easily accessible on any keyboard. I'm writing this on my phone.The tilde is easy to draw by hand.</t>
  </si>
  <si>
    <t>http://www.reddit.com/r/Bitcoin/comments/327yax/2099_lets_consider_the_tilde_as_a_candidate_for/</t>
  </si>
  <si>
    <t>April 11, 2015 at 06:06PM</t>
  </si>
  <si>
    <t>Why is Bitcoin Price Not Advancing On The PayPal Announcement?</t>
  </si>
  <si>
    <t>https://www.cryptocoinsnews.com/bitcoin-price-not-advancing-paypal-announcement/</t>
  </si>
  <si>
    <t>http://www.reddit.com/r/Bitcoin/comments/327y3l/why_is_bitcoin_price_not_advancing_on_the_paypal/</t>
  </si>
  <si>
    <t>April 11, 2015 at 06:24PM</t>
  </si>
  <si>
    <t>omerazam</t>
  </si>
  <si>
    <t>In the Pocket: The Best Android Apps for Everything Bitcoin</t>
  </si>
  <si>
    <t>http://bestandroidapps.com/in-the-pocket-the-best-android-apps-for-everything-bitcoin/</t>
  </si>
  <si>
    <t>http://www.reddit.com/r/Bitcoin/comments/327z74/in_the_pocket_the_best_android_apps_for/</t>
  </si>
  <si>
    <t>April 11, 2015 at 06:32PM</t>
  </si>
  <si>
    <t>napoliten</t>
  </si>
  <si>
    <t>Mobile app use sees emergence of cashless society</t>
  </si>
  <si>
    <t>https://www.ing.com/Newsroom/All-news/NW/Mobile-app-use-sees-emergence-of-cashless-society.htm</t>
  </si>
  <si>
    <t>http://www.reddit.com/r/Bitcoin/comments/327zmh/mobile_app_use_sees_emergence_of_cashless_society/</t>
  </si>
  <si>
    <t>April 11, 2015 at 07:05PM</t>
  </si>
  <si>
    <t>Product of the week - Droplets Twist Bracelet - UK Independent Jewellers - Accepting Bitcoin, Dogecoin, Litecoin &amp;amp; Feathercoin (and secure card payments)</t>
  </si>
  <si>
    <t>https://diademjewellery.co.uk/?product=droplets-bracelet</t>
  </si>
  <si>
    <t>http://www.reddit.com/r/Bitcoin/comments/3281py/product_of_the_week_droplets_twist_bracelet_uk/</t>
  </si>
  <si>
    <t>April 11, 2015 at 06:55PM</t>
  </si>
  <si>
    <t>instantmulti</t>
  </si>
  <si>
    <t>INSTANTMULIT new investors-game, +40 cryptos, affiliates 5%</t>
  </si>
  <si>
    <t>visit http://www.instantmulti.com/ and earn 5% of any deposit create by your referred!</t>
  </si>
  <si>
    <t>http://www.reddit.com/r/Bitcoin/comments/32813n/instantmulit_new_investorsgame_40_cryptos/</t>
  </si>
  <si>
    <t>April 11, 2015 at 07:40PM</t>
  </si>
  <si>
    <t>3 min [video] Community Diversification Makes Bitcoin Much More Interesting</t>
  </si>
  <si>
    <t>https://www.youtube.com/attribution_link?a=pxd3P5Scr7c&amp;u=%2Fwatch%3Fv%3DB3K5aVvqt7U%26feature%3Dshare</t>
  </si>
  <si>
    <t>http://www.reddit.com/r/Bitcoin/comments/32846r/3_min_video_community_diversification_makes/</t>
  </si>
  <si>
    <t>April 11, 2015 at 07:43PM</t>
  </si>
  <si>
    <t>Because of the scammers and scams which get buried in the posts here, I'm going to start x-posting in a new sub to give people a quick reference to check. Any help is appreciated.</t>
  </si>
  <si>
    <t>https://www.reddit.com/r/BitcoinScammers/</t>
  </si>
  <si>
    <t>http://www.reddit.com/r/Bitcoin/comments/3284el/because_of_the_scammers_and_scams_which_get/</t>
  </si>
  <si>
    <t>April 11, 2015 at 08:06PM</t>
  </si>
  <si>
    <t>Plebs and private keys... Musings on realistic ways that the masses will adopt bitcoin.</t>
  </si>
  <si>
    <t>If you're the type of person who firmly believes that everyone should use Linux, and honestly see that as a realistic possibility, kindly see yourself out. You're not likely to contribute much to the discussion.If you are reading this, you do not represent the average human. The average human is simple, wants to fit in, and likes shiny things.They will literally never take the steps to properly secure their private keys. Hell, the idea frightens me, and I'm not a casual user.Just look at the average plebs laptop: it's filled with all manner of bullshit toolbars, adware, and gunk that can be removed in a few minutes with a couple of simple utilities... but they don't know/care enough to do this.But, here's the rub. To say that "bitcoin won't be adopted by the masses because it's too complex" is like saying those same plebs will never own a computer because computers are too complicated for them to understand.For a while (the eighties) that was true. I remember hearing families I know discuss if they needed to buy a computer and the answer was almost always 'no'. Why should they spend 2 grand on a nerd box. And I remember Shawna, one of my first crushes say something profound..."I like computers when they like, do music, and colors and stuff. You know?" (Shawna, 1993)That quote essentially tells you exactly what you need to know about putting the hottest new tech in the average consumers home. How soon we have forgeten just what a nerdy contraption the smart phone was until Apple made it shiny and easy. And the early Internet was a nightmare of text based interaction... Until AOL gave us a glimpse at what it might turn into.Why should the average consumer care about bitcoin?Answer? They shouldn't. Not until two things happen: the network grows until there is a robust bitcoin universe to interact with, and some genius comes along and makes it 1. Shiny 2. Easy, and 3. a Narcissitic Supply.I would also argue that bitcoin needs another fundamental: safety.The Shawnas of today will use bitcoin when they can hold it easily in their phone, spend it easily from their phone, and be assured that no one can use their bitcoins but them.I think a biometric system might be in order. (pegatip: one of y'all needs to be working on a system to easily integrate a biometric like fingerprints into bitcoin)Coinbase is making great strides in this field, as I'm sure other companies are. Bitcoin seems like a distant nerd pipe dream until I pull up the app and go, "look at mah coinz". Then it's real, and they understand it.But it's not good enough. I'm wondering if a delayed payments layer needs to be built on top of the bitcoin protocol so we can reverse transactions for those who 'opt-in'. Humans want to be safe, above all. They will even pay money for such a feeling, even if the threat in question has astronomical odds of affecting them.We know Cryptocurrency wins in the end, just like it was obvious that the Internet would win in the end. But it took some massive leaps of imagination to see the text based MUDs of the early eighties and imagine an enormous thing full of the majority of people on Earth, all sharing photos and videos of themselves, and going on amazing photo-realistic adventures in fantasy worlds together.We have the protocol. Some genius went and gave us the first step: blockchain and bitcoin. He even suggested some second and third steps, for when the technology matured and caught on.But can we see the end game? Can we imagine it? Bitcoin protocol, and built on top of that is a multitude of products that safely and securely make people feel important... And are as attractive as the original iOS bubble icons?Investments comes to mind.Even now people like to talk about their winning stock picks and act like they have a fucking clue to each other about finance. If bitcoin and cryptostocks lower the barrier for entry of the modern consumer so that they can easily invest ('my made up Internet numbers are bigger than everyone else's! I'm important!') that could be a killer app for sure.Maybe that's the key... Looking up the tech ladder, not down. The Internet has changed how we interact in real life (Tinder, messaging apps), but that change happened retroactively. The Internet was very firmly established before its tendrils reached back down to the real world. Perhaps bitcoin will firmly establish itself, and then its tendrils will reach back down into the lower levels of reality. It will creep back down into the Internet, and real life.Maybe that's a major fallacy we are commiting. Instead of asking what Cryptocurrency and blockchain will do for existing levels of civilization like the Internet and real world retail/social space... We need to think bigger. What entirely new markets and realities will now be possible?Yes, I know powerful companies are imagining an Internet of things... And your fridge spending bitcoins to order the groceries it needs... But these things sound to me like "the home of tomorrow" we have pitched through the decades that has never fully matured. And it is looking backwards down the tech ladder, when we should be looking up.OK, that's enough coffee. And that's way too much to have typed on a damned mobile phone, battling stupid ass autocorrect the whole way. 😧I'm going to enjoy the Dubai mall for the day, a mall that I can confidently say certainly looks like we imagined future malls would be 30 years ago in the 80's, even if things didn't quote pan out the way we thought they would.I love the future.</t>
  </si>
  <si>
    <t>http://www.reddit.com/r/Bitcoin/comments/32866u/plebs_and_private_keys_musings_on_realistic_ways/</t>
  </si>
  <si>
    <t>April 11, 2015 at 08:02PM</t>
  </si>
  <si>
    <t>Miningsweden.se set to launch daily payouts</t>
  </si>
  <si>
    <t>http://btcvestor.com/2015/04/11/miningsweden-se-set-to-launch-daily-payouts/</t>
  </si>
  <si>
    <t>http://www.reddit.com/r/Bitcoin/comments/3285wc/miningswedense_set_to_launch_daily_payouts/</t>
  </si>
  <si>
    <t>April 11, 2015 at 08:19PM</t>
  </si>
  <si>
    <t>raducu7890</t>
  </si>
  <si>
    <t>Does internet speed matter in Bitcoing mining?</t>
  </si>
  <si>
    <t>Hey guys, my internet speed is 2.5 megabits per second -_- and I want to start mining. Should I try or is it not worth it?</t>
  </si>
  <si>
    <t>http://www.reddit.com/r/Bitcoin/comments/3287bj/does_internet_speed_matter_in_bitcoing_mining/</t>
  </si>
  <si>
    <t>April 11, 2015 at 08:41PM</t>
  </si>
  <si>
    <t>crrdlx</t>
  </si>
  <si>
    <t>honest question, not trying to be a smart aleck...</t>
  </si>
  <si>
    <t>This isn't meant in a smarty-pants way, I'm curious, but why would a person keep running a node once all coins have been mined? It takes processing power and electricity, which cost money. What is the incentive aside from being a team player?</t>
  </si>
  <si>
    <t>http://www.reddit.com/r/Bitcoin/comments/32898b/honest_question_not_trying_to_be_a_smart_aleck/</t>
  </si>
  <si>
    <t>April 11, 2015 at 08:36PM</t>
  </si>
  <si>
    <t>rnvk</t>
  </si>
  <si>
    <t>Programmable Web: Tor Bitcoin Wallet API by Coinkite</t>
  </si>
  <si>
    <t>https://www.programmableweb.com/news/coinkite-releases-tor-bitcoin-wallet-api/elsewhere-web/2015/04/10</t>
  </si>
  <si>
    <t>http://www.reddit.com/r/Bitcoin/comments/3288t9/programmable_web_tor_bitcoin_wallet_api_by/</t>
  </si>
  <si>
    <t>April 11, 2015 at 08:33PM</t>
  </si>
  <si>
    <t>b_lumenkraft</t>
  </si>
  <si>
    <t>Silk Road corruption case shows how law enforcement uses Bitcoin</t>
  </si>
  <si>
    <t>http://coincenter.org/2015/04/silk-road-corruption-case-shows-how-law-enforcement-uses-bitcoin/?utm_source=bitcoinweekly&amp;utm_medium=email</t>
  </si>
  <si>
    <t>http://www.reddit.com/r/Bitcoin/comments/3288j7/silk_road_corruption_case_shows_how_law/</t>
  </si>
  <si>
    <t>April 11, 2015 at 09:16PM</t>
  </si>
  <si>
    <t>Using the Blockchain to Collateralize and Ensure Physical Delivery of Gold - Yes, It Can Be Done!</t>
  </si>
  <si>
    <t>http://veritaseum.com/index.php/homes/1-blog/114-using-veritaseum-and-veritas-to-collateralize-and-ensure-phsycial-delivery-of-gold</t>
  </si>
  <si>
    <t>http://www.reddit.com/r/Bitcoin/comments/328cgu/using_the_blockchain_to_collateralize_and_ensure/</t>
  </si>
  <si>
    <t>April 11, 2015 at 09:05PM</t>
  </si>
  <si>
    <t>wizardly_flepsotard</t>
  </si>
  <si>
    <t>Not sure if right place, but has anyone gotten this error? And know how to fix it? I tried both updating, and "down-dating" Bitcoin Armory. I am currently running version 0.93</t>
  </si>
  <si>
    <t>http://i.imgur.com/bEjxSYN.jpg</t>
  </si>
  <si>
    <t>http://www.reddit.com/r/Bitcoin/comments/328bax/not_sure_if_right_place_but_has_anyone_gotten/</t>
  </si>
  <si>
    <t>April 11, 2015 at 09:31PM</t>
  </si>
  <si>
    <t>Density8</t>
  </si>
  <si>
    <t>The more merchants adopt bitcoin the more bitcoins price goes down!</t>
  </si>
  <si>
    <t>It's so funny when a new Topic pops up about merchants adopting bitcoin and everyone upvotes it with the majority thinking this is good for the price while it goes down even more, well here is why: These merchant don't give a shit about bitcoin they only care about fiat, because accepting bitcoin gives them more costumers and once they received bitcoin they SELL it for fiat. So the more merchants adopt bitcoin the more the price goes down, if mcdonalds accepts bitcoin expect the price to go below $10, if will only go up IF they don't sell it for fiat.</t>
  </si>
  <si>
    <t>http://www.reddit.com/r/Bitcoin/comments/328e1y/the_more_merchants_adopt_bitcoin_the_more/</t>
  </si>
  <si>
    <t>April 11, 2015 at 09:23PM</t>
  </si>
  <si>
    <t>Buying bitcoins using Neteller?</t>
  </si>
  <si>
    <t>I have some money in my Neteller account. Anyone knows if/how it is possible to use that to buy bitcoins?</t>
  </si>
  <si>
    <t>http://www.reddit.com/r/Bitcoin/comments/328d5x/buying_bitcoins_using_neteller/</t>
  </si>
  <si>
    <t>AntiCapt2</t>
  </si>
  <si>
    <t>Late 2013 bitcoin investor spotted driving his new car</t>
  </si>
  <si>
    <t>http://i.imgur.com/n6fHI1M.jpg</t>
  </si>
  <si>
    <t>http://www.reddit.com/r/Bitcoin/comments/328d5u/late_2013_bitcoin_investor_spotted_driving_his/</t>
  </si>
  <si>
    <t>April 11, 2015 at 09:40PM</t>
  </si>
  <si>
    <t>d4d5c4e5</t>
  </si>
  <si>
    <t>Why the first world needs Bitcoin</t>
  </si>
  <si>
    <t>While 100% of modern countries have central banking, access to the most basic checking is not a right. In many cases, banks are not even required to have a specific reason at all not to service accounts for you. We have all the disadvantages of a national banking system, but (surprise!) none of the egalitarian benefits that could just as easily be decreed in the process.In order to maximize profits, banks are actively looking to drop retail customers. This has an ugly synergy with ...These same banks are investing in predatory check cashing operations. The trajectory of retail personal banking in the United States is rapidly moving toward a predatory third-world-esque model even for people who aren't especially poor.It's obvious that the zeitgeist in establishment cricles is that cash should disappear at some point. This compounds the basic banking access problem that is snowballing by removing the main way in which an unbanked person can actually live.So connecting these dots, we don't necessarily need a censorship-resistant open cash system just to engage in illicit activity. We need it so that people can live, because we can't depend on the political system to look after the needs or interests of the middle and lower classes, and the trajectory we're seeing of underservicing and de-cashing in the first world is a recipie for a tyranny that the world has never seen.</t>
  </si>
  <si>
    <t>http://www.reddit.com/r/Bitcoin/comments/328exf/why_the_first_world_needs_bitcoin/</t>
  </si>
  <si>
    <t>April 11, 2015 at 09:50PM</t>
  </si>
  <si>
    <t>AManBeatenByJacks</t>
  </si>
  <si>
    <t>Lately the getaddr bitnodes website isn't finding me</t>
  </si>
  <si>
    <t>This has worked in the past and I'm running a full node now. However, when I check it it says my IP address is unreachable and has for the last few days.https://getaddr.bitnodes.io/</t>
  </si>
  <si>
    <t>http://www.reddit.com/r/Bitcoin/comments/328g73/lately_the_getaddr_bitnodes_website_isnt_finding/</t>
  </si>
  <si>
    <t>April 11, 2015 at 10:16PM</t>
  </si>
  <si>
    <t>ezfile</t>
  </si>
  <si>
    <t>ezfile.ch filehosting with bitcoin</t>
  </si>
  <si>
    <t>Hey guys bitcoin made it possible to make the worlds first "pay as you go" filehosting service, no more need for monthly accounts instead you topup your account and buy blocks of traffic which you can use in your own time :)10% bonus for all bitcoin topups too :)</t>
  </si>
  <si>
    <t>http://www.reddit.com/r/Bitcoin/comments/328j2d/ezfilech_filehosting_with_bitcoin/</t>
  </si>
  <si>
    <t>April 11, 2015 at 10:26PM</t>
  </si>
  <si>
    <t>bitc0ins</t>
  </si>
  <si>
    <t>I just bought Bitcoin with my phone on the free wifi of an airplane</t>
  </si>
  <si>
    <t>We're living in the future :)</t>
  </si>
  <si>
    <t>http://www.reddit.com/r/Bitcoin/comments/328k40/i_just_bought_bitcoin_with_my_phone_on_the_free/</t>
  </si>
  <si>
    <t>April 11, 2015 at 11:38PM</t>
  </si>
  <si>
    <t>codemantx23</t>
  </si>
  <si>
    <t>My website realclearvote.com is now tipping in bitcoin for comments!</t>
  </si>
  <si>
    <t>We use changetip to tip great comments! Bitcoi for life baby! What a great time to be alive!!</t>
  </si>
  <si>
    <t>http://www.reddit.com/r/Bitcoin/comments/328s1y/my_website_realclearvotecom_is_now_tipping_in/</t>
  </si>
  <si>
    <t>April 11, 2015 at 11:37PM</t>
  </si>
  <si>
    <t>Bitcoin Scam Alert – BTC-Multiplier.com - CryptoCoinsNews • (X-Post /r/BitcoinScammers)</t>
  </si>
  <si>
    <t>http://www.reddit.com/r/BitcoinScammers/comments/328rti/bitcoin_scam_alert_btcmultipliercom/</t>
  </si>
  <si>
    <t>http://www.reddit.com/r/Bitcoin/comments/328ry6/bitcoin_scam_alert_btcmultipliercom/</t>
  </si>
  <si>
    <t>April 11, 2015 at 11:28PM</t>
  </si>
  <si>
    <t>TerreCiel</t>
  </si>
  <si>
    <t>Wallet watch update for Apple watch!</t>
  </si>
  <si>
    <t>http://imgur.com/dMyt3SJ</t>
  </si>
  <si>
    <t>http://www.reddit.com/r/Bitcoin/comments/328qz9/wallet_watch_update_for_apple_watch/</t>
  </si>
  <si>
    <t>April 11, 2015 at 11:21PM</t>
  </si>
  <si>
    <t>bitvinda</t>
  </si>
  <si>
    <t>Can I curl the bitnodes api without a static page, and if yes how?... (this really needs to be easier if we want to incentivize more people to run full nodes)</t>
  </si>
  <si>
    <t>http://i.imgur.com/hJadzPr.png</t>
  </si>
  <si>
    <t>http://www.reddit.com/r/Bitcoin/comments/328q4i/can_i_curl_the_bitnodes_api_without_a_static_page/</t>
  </si>
  <si>
    <t>April 11, 2015 at 11:17PM</t>
  </si>
  <si>
    <t>Litopass</t>
  </si>
  <si>
    <t>"God" proposes new monetary system eerily similar to bitcoin.</t>
  </si>
  <si>
    <t>In esoteric and spiritual circles, there's a classic set of books called "Conversations with God"(you can dl it from tpb). In these the author Neal Donald Walsch is supposedly having telaphatic conversations with god, over a period of several years(early 90s). I read it 6-7 years ago, and just now, in the middle of bitcoin take off, some parts strike me.From amazon:"When Neale Donald Walsch was experiencing a low point in his life, he decided to write a letter to God. What he did not expect was a response and the result was Conversations with God Book 1. In Book 2, the dialogue expands to deal with the more global topics of geopolitical and metaphysical life on the planet, and the challenges now facing the world. This incredible series contains answers that will change you, your life, and the way you view other beings."In book #2, chapter 16, Neal asks:"What are you suggesting? "God answers:"This is not a suggestion, it's a dare. I dare you to throw out all of your money, all your papers and coins and individual national occurrences, and start over. Develop an international monetary system that is wide-open, totally visible, immediately traceable, completely accountable. Establish a Worldwide Compensation System by rich people would be given Credits for services rendered and product produced, and Debits for services used products consumed. ""Everything would be on the system of Credits and Debits. Returns on investment, inheritances, winnings of wagers, salaries and wages, tips and gratuities, everything. And nothing could be purchased without credits. There would be no other negotiable occurrence. In everyone's records would be open to everyone else. ""It has been said, show me a man bank account and I'll show you the man. This system comes close to that scenario. People would, or at least could, know a great deal more about you than they know now. But not only would you know more about each other; you know more about everything. More about what corporations are paying and spending - I want their cost is on an item, as well as their price. (Can you imagine what corporations would do if they had to put two figures on every price tag - the price and their cost? Without bring prices down, or what! Would that increase competition, and boost fair trade? You can't even imagine the consequences of such a thing.)""Under the New Worldwide Compensation system, WCS, the transfer of Debits and Credits would be immediate and totally visible. That is, anybody and everybody couldn't expect the account of any other person or organization at any time. Nothing would be kept secret, nothing would be 'private'. ""The WCS wouldn't deduct 10% of earnings each year from incomes those voluntarily requesting such a deduction. They would be no income tax, no forms to file, no deductions to figure, no "escape hatch" to construct or obfuscation to manufacture! Since all records would be open, everyone in the society would be able to observe who was choosing to offer the 10% for the general good of all, and who was not. This voluntary deduction would you go toward support of all the programs and services of the government, as voted on by people. The whole system would be over simple, and very visible. "Neal answers:"The world would never agree to such a thing"God:"Of course not. And do you know why? because such a system would make it impossible for anyone to do anything they didn't want someone else to know about. Yet why would you want to do something like that anyway? I'll tell you why. Because currently you live within an interactive social system based on "taking advantage", "getting the edge", "making the most", and "the survival of the so-called fittest"."When the chief aim and goal of your society (as it is an all truly enlightened society) is the survival of all; the benefit, equally, of all; the providing of a good life for all, then you need for secrecy and quite dealings and under the table manoeuvrings and money which can be hidden will disappear. ""Do you realize how much good old-fashioned corruption, to say nothing of lesser unfairness and inequities, would be eliminated through the implementation of such a system?""The secret here, the watchword here, is visibility. "Neal:"Wow. What a concept. What an idea. Absolute visibility in the conduct of our monetary affairs. I keep trying to find reason why that would be "wrong". What that would be not the "okay", but I can't find one. "God:"Of course you can't, because you got nothing to hide. But can you imagine what the people of money and power in the world would do, and how they would scream, if they thought that every move, every purchase, every sale, every dealing, every corporate action and pricing choice and wage negotiation, every decision whatsoever could be reviewed by anyone simply looking at the bottom line? ""I tell you this: nothing breeds more fairness faster than visibility. ""Visibility is simply another word for truth. ""Know the truth, and the truth shall set you free. ""Governments, corporations, people of power know that, which is why they will never allow the truth - the plain and simple truth - to be the basis of any political, social, or economic system they would device. ""In Enlightened society there are no secrets. Everyone knows what everyone else has, what everyone else earns, what everyone else pays in wages and taxes and benefits, what every other corporation charges and buys and sells and for how much for what profit and everything. EVERYTHING.""Do you know why this is possible only an enlightened societies? Because no one in enlightened societies this is willing to get anything, or have anything, at someone else's expense."Neal:"That is a radical way to live. "God:"It seems radical in primitive societies, yes. In enlightened societies it seems obviously appropriate. "............Ok. I'm not suggesting the existence of a god or anything. But this is a real book, and someone wrote it, in the early 90s. And now here we have Bitcoin, gaining momentum, strength. I just find it very intriguing. And I figured very few of you nerds here would have read that "spiritual wowo" book and found that excerpt. So now you know, God's on our side!</t>
  </si>
  <si>
    <t>http://www.reddit.com/r/Bitcoin/comments/328pnw/god_proposes_new_monetary_system_eerily_similar/</t>
  </si>
  <si>
    <t>April 11, 2015 at 11:15PM</t>
  </si>
  <si>
    <t>Day trading for the "Buy low; sell never" bull.</t>
  </si>
  <si>
    <t>I have never messed with markets stuff. Like many here, I have decided that, long term, bitcoin will rise in price, and have just been putting a certain percentage of my paycheck into it every month.What I would like to do, is take that amount of money, and split it up so I buy a little bit each day when the price of BTC is below the daily average.... How do I do that?Googling "bitcoin day trading" leads to articles that want to tell you how to buy and sell in high volume, and I'm not looking to do that. Im just looking to buy low once a day only.Anyone else do this? What are good indicators that it is a good time to buy on any given day?Here is my level of sofistication right now: I go to http://www.coindesk.com/price/ and if the little arrow is red and pointing down, I dont buy that day. If the little arrow is green and pointing up, I do buy.Im willing to bet that others here have better strategies for finding the low price in a 24 hour period.</t>
  </si>
  <si>
    <t>http://www.reddit.com/r/Bitcoin/comments/328pg0/day_trading_for_the_buy_low_sell_never_bull/</t>
  </si>
  <si>
    <t>April 11, 2015 at 11:03PM</t>
  </si>
  <si>
    <t>Bitcoins as a Birthday present</t>
  </si>
  <si>
    <t>Just wanted to share this. Yesterday a friend of mine celebrated her birthday and i gave her bitcoin as a birthday present. I bought her a card and instead of placing 10€ next to the birthday wishes i wrote down a 12 word seed of an electum wallet and an electrum.org link + some shortexplanations.She was super excited and today i helped her recovering her wallet from that seed, answered many of her questions (she already moved the bitcoins to a new wallet she created) and won a new fan for the bitcoin community. She really liked it and even told me that this whole thing was actually much fun for her. So take this as a suggestion if you don't know what to give someone as a birthday present :)</t>
  </si>
  <si>
    <t>http://www.reddit.com/r/Bitcoin/comments/328o4w/bitcoins_as_a_birthday_present/</t>
  </si>
  <si>
    <t>April 12, 2015 at 12:18AM</t>
  </si>
  <si>
    <t>hawooni</t>
  </si>
  <si>
    <t>Bitcoin Raffle Anyone?</t>
  </si>
  <si>
    <t>https://www.cointoast.com/raffle/1</t>
  </si>
  <si>
    <t>http://www.reddit.com/r/Bitcoin/comments/328woh/bitcoin_raffle_anyone/</t>
  </si>
  <si>
    <t>April 12, 2015 at 12:15AM</t>
  </si>
  <si>
    <t>DeanDahBean</t>
  </si>
  <si>
    <t>Silly idea that might just work?</t>
  </si>
  <si>
    <t>Thinking about making a site similar to /r/thebutton but for bitcoiners.You send a tiny amount of bitcoin to an address to press the button, if you're the last person to press you win the pot of bitcoin.Go ahead with it or not?!</t>
  </si>
  <si>
    <t>http://www.reddit.com/r/Bitcoin/comments/328wb2/silly_idea_that_might_just_work/</t>
  </si>
  <si>
    <t>April 12, 2015 at 12:10AM</t>
  </si>
  <si>
    <t>UrbanVermin</t>
  </si>
  <si>
    <t>I'm working under an economist assisting in research over Bitcoin. And would like to know if there's any info on Bitcoin lending vehicles? (savings accounts, bonds, sites that allow for loaning, etc.)</t>
  </si>
  <si>
    <t>Any help would be greatly appreciated.</t>
  </si>
  <si>
    <t>http://www.reddit.com/r/Bitcoin/comments/328vs4/im_working_under_an_economist_assisting_in/</t>
  </si>
  <si>
    <t>April 12, 2015 at 12:07AM</t>
  </si>
  <si>
    <t>ThePiachu</t>
  </si>
  <si>
    <t>South Sea Bubble IV - The Bubble Pops - Extra History</t>
  </si>
  <si>
    <t>https://www.youtube.com/watch?v=SIlnsP6AjP8</t>
  </si>
  <si>
    <t>http://www.reddit.com/r/Bitcoin/comments/328vcw/south_sea_bubble_iv_the_bubble_pops_extra_history/</t>
  </si>
  <si>
    <t>April 12, 2015 at 12:02AM</t>
  </si>
  <si>
    <t>meCoin: A biometric proposal for using your fingerprints/retinas as seeds for public/private keys at participating retailers.</t>
  </si>
  <si>
    <t>I was mulling over the realities of having bitcoin stored on our mobile phones (theft, loss, damage) when I realized how completely unnecessary it is.With a blockchain linked retail terminal, the ideal way to give customers access to their funds already exists: their own biometrics.An individual would simply need to create a public address using their right index finger, using a method that reliably produces the same address each time when the same fingerprint is presented.The private key to this public address would then just need to be generatable from a combination of your retina/left fingerprint (or another bio indicator).Testing would need to be done to find the easiest combination of.... Whoa.I just made the concept even better, just in case of fingerprint theft. Give the user a PIN, right? And have the private key simply be generated from both the 4-digit PIN plus the users left fingerprint (if you don't want to get into expensive retina scans for low level transactions).So now you truly can never be without your wallet. Because you are your wallet.For everyday transactions, you use your wallet with a public address created from your right index fingerprint. Your private key to this is generated from a 4-digit pin + your left index fingerprint.For larger amounts of bitcoin, a custom public/private key can be generated with your retina, and a multi-bio-sig solution can even be set up in case of a massive, organ damaging accident (using passwords and other access tokens).The only way to make this even better is to figure out a system that lets me use my fingerprints to generate private keys, but renders even stolen fingerprints useless to thieves in the recreation of those keys.Adding a pin number helps, but isn't perfect.Anyway, I have a beautiful vision of walking up to a food counter, ordering, and placing my two fingers on the device and it saying "Ding - thanks for your purchase."Basically achieving the ultimate convenience for retail payments.</t>
  </si>
  <si>
    <t>http://www.reddit.com/r/Bitcoin/comments/328usg/mecoin_a_biometric_proposal_for_using_your/</t>
  </si>
  <si>
    <t>April 12, 2015 at 12:42AM</t>
  </si>
  <si>
    <t>waititout21</t>
  </si>
  <si>
    <t>Either Coinbase, Circle, or Bitcoin.co just compromised my security</t>
  </si>
  <si>
    <t>Made accounts at all three to check them out. Bought bitcoin from bitcoin.co, then deposited it into my coin base account. Around an hour after I received a fraudelent email addressed from a bank which I have a credit card at.I linked my bank account to coinbase and circle, only coinbase had my credit card. All three had my email address. Thoughts? How concerned should I be here?</t>
  </si>
  <si>
    <t>http://www.reddit.com/r/Bitcoin/comments/328zo5/either_coinbase_circle_or_bitcoinco_just/</t>
  </si>
  <si>
    <t>April 12, 2015 at 12:36AM</t>
  </si>
  <si>
    <t>_52hz_</t>
  </si>
  <si>
    <t>My first major tangible BTC purchase: A 2001 Nissan Pathfinder for 14BTC.</t>
  </si>
  <si>
    <t>http://imgur.com/a/1tclR</t>
  </si>
  <si>
    <t>http://www.reddit.com/r/Bitcoin/comments/328yyb/my_first_major_tangible_btc_purchase_a_2001/</t>
  </si>
  <si>
    <t>April 12, 2015 at 01:34AM</t>
  </si>
  <si>
    <t>kd0ocr</t>
  </si>
  <si>
    <t>Unanswered question: Are there multiple representations of the same target value?</t>
  </si>
  <si>
    <t>http://bitcoin.stackexchange.com/questions/36873/are-there-multiple-representations-of-the-same-target-value-are-they-interchang</t>
  </si>
  <si>
    <t>http://www.reddit.com/r/Bitcoin/comments/3295v1/unanswered_question_are_there_multiple/</t>
  </si>
  <si>
    <t>April 12, 2015 at 01:27AM</t>
  </si>
  <si>
    <t>DigitalCurrencyStore</t>
  </si>
  <si>
    <t>FREE competition to WIN 1 Bitcoin</t>
  </si>
  <si>
    <t>Just thought I should let you guys know about THIS AWESOME COMPETITION to win a BITCOIN.It's FREE to enter. Tell your friends!</t>
  </si>
  <si>
    <t>http://www.reddit.com/r/Bitcoin/comments/32950d/free_competition_to_win_1_bitcoin/</t>
  </si>
  <si>
    <t>April 12, 2015 at 01:24AM</t>
  </si>
  <si>
    <t>stevev916</t>
  </si>
  <si>
    <t>Multi-Sig for bidding system... Has it been done?</t>
  </si>
  <si>
    <t>Wondering if anyone has seen examples of this anywhere?I'm thinking of: 1) a time-based auction, e.g. people bid by sending coin to multi-sig address. At hh:mm, only the highest bid is taken (2 of 3 multisig)Is this possible, and/or is anybody doing it?Lighthouse has a nice multisig pattern for meeting a goal from multiple "bids" (donations), so a similar approach could work with time based condition.</t>
  </si>
  <si>
    <t>http://www.reddit.com/r/Bitcoin/comments/3294ol/multisig_for_bidding_system_has_it_been_done/</t>
  </si>
  <si>
    <t>April 12, 2015 at 01:17AM</t>
  </si>
  <si>
    <t>An Amazon.com analogy may help highlight some of the issues that the Internet analogy doesn't quite capture for bitcoin</t>
  </si>
  <si>
    <t>Some similarities jumped out at me while watching that Bloomberg special on Jeff Bezos. Specifically, Amazon's growth had issues around price fluctuations and very poor perception in the media (I bet an amazonobituaries.com would've done well back then!). Since things like TCP/IP and email didn't have a price attached to them, they don't mirror certain public perception elements that Amazon's growth might better capture.At [10:52] Tim O'Reilley talks about how most of the business stories at that time were around "how Amazon was going to be toast". Many people were scrutinizing their financials and saying the company would never be profitable.By the end of 1997 when stock price had nearly tripled [10:20], Jeff would still say to employees, "do no pay attention to the stock price". They say he was very confident that in the long run it would go up and up and up, but he felt it was very dangerous to look at it in the short run.</t>
  </si>
  <si>
    <t>http://www.reddit.com/r/Bitcoin/comments/3293to/an_amazoncom_analogy_may_help_highlight_some_of/</t>
  </si>
  <si>
    <t>April 12, 2015 at 01:52AM</t>
  </si>
  <si>
    <t>dirtbikerr450</t>
  </si>
  <si>
    <t>Bitcoin 2 Years Ago.</t>
  </si>
  <si>
    <t>I always say that i wish I knew about before it hit over $1100. But apparently I did. April 11 2013. Too bad I did not act upon it. on that day it was about $91 and even that day it was a surge. http://imgur.com/gallery/ekRysam/new</t>
  </si>
  <si>
    <t>http://www.reddit.com/r/Bitcoin/comments/3297yf/bitcoin_2_years_ago/</t>
  </si>
  <si>
    <t>April 12, 2015 at 01:45AM</t>
  </si>
  <si>
    <t>Raimonn</t>
  </si>
  <si>
    <t>Xapo and Cevo are giving free Bitcoins offer</t>
  </si>
  <si>
    <t>http://forum.coinbar.org/t/cevo-partnership-with-xapo-is-givin-away-some-bitcoins-on-promo-21-000-in-bitcoins-prizes/419</t>
  </si>
  <si>
    <t>http://www.reddit.com/r/Bitcoin/comments/32975t/xapo_and_cevo_are_giving_free_bitcoins_offer/</t>
  </si>
  <si>
    <t>April 12, 2015 at 01:38AM</t>
  </si>
  <si>
    <t>smartcontractor</t>
  </si>
  <si>
    <t>How Network Analysis Can Help Identify Money Laundering Schemes</t>
  </si>
  <si>
    <t>http://www.bayesimpact.org/stories/?name=the-mob-the-money-and-the-mayhem</t>
  </si>
  <si>
    <t>http://www.reddit.com/r/Bitcoin/comments/3296d1/how_network_analysis_can_help_identify_money/</t>
  </si>
  <si>
    <t>April 12, 2015 at 01:37AM</t>
  </si>
  <si>
    <t>Arianna Simpson, Account Specialist at BitGo explains what BitGo’s security platform is all about, what multi-sig is, what the landscape of security is like in Bitcoin, the benefits of BitGoD for BitcoinD functionality, what an HD wallet is and more.</t>
  </si>
  <si>
    <t>https://www.youtube.com/attribution_link?a=_PS93TL62bA&amp;u=%2Fwatch%3Fv%3DuV-Z8x5PUJg%26feature%3Dshare</t>
  </si>
  <si>
    <t>http://www.reddit.com/r/Bitcoin/comments/32967k/arianna_simpson_account_specialist_at_bitgo/</t>
  </si>
  <si>
    <t>April 12, 2015 at 02:06AM</t>
  </si>
  <si>
    <t>aquentin</t>
  </si>
  <si>
    <t>The First Digital Computer</t>
  </si>
  <si>
    <t>http://upload.wikimedia.org/wikipedia/commons/4/4c/Z3_Deutsches_Museum.JPG</t>
  </si>
  <si>
    <t>http://www.reddit.com/r/Bitcoin/comments/3299my/the_first_digital_computer/</t>
  </si>
  <si>
    <t>April 12, 2015 at 02:03AM</t>
  </si>
  <si>
    <t>Does Bitcoin make sense for international money transfer?</t>
  </si>
  <si>
    <t>https://www.saveonsend.com/blog/bitcoin/</t>
  </si>
  <si>
    <t>http://www.reddit.com/r/Bitcoin/comments/32998q/does_bitcoin_make_sense_for_international_money/</t>
  </si>
  <si>
    <t>April 12, 2015 at 01:59AM</t>
  </si>
  <si>
    <t>effgee</t>
  </si>
  <si>
    <t>It really is..</t>
  </si>
  <si>
    <t>http://i.imgur.com/0HzUVtW.jpg</t>
  </si>
  <si>
    <t>http://www.reddit.com/r/Bitcoin/comments/3298r9/it_really_is/</t>
  </si>
  <si>
    <t>aiah17trever</t>
  </si>
  <si>
    <t>Buy rare pepes with BTC!</t>
  </si>
  <si>
    <t>http://normi.es/getout/</t>
  </si>
  <si>
    <t>http://www.reddit.com/r/Bitcoin/comments/3298r7/buy_rare_pepes_with_btc/</t>
  </si>
  <si>
    <t>April 12, 2015 at 02:29AM</t>
  </si>
  <si>
    <t>mindracer</t>
  </si>
  <si>
    <t>The CEO of America's biggest bank is worried about tech startups and Bitcoin</t>
  </si>
  <si>
    <t>http://mashable.com/2015/04/10/jp-morgan-ceo-letter/?utm_cid=mash-com-fb-main-link</t>
  </si>
  <si>
    <t>http://www.reddit.com/r/Bitcoin/comments/329cbf/the_ceo_of_americas_biggest_bank_is_worried_about/</t>
  </si>
  <si>
    <t>April 12, 2015 at 03:14AM</t>
  </si>
  <si>
    <t>Lawsky</t>
  </si>
  <si>
    <t>PSA: Another Coinbase Scam Email??</t>
  </si>
  <si>
    <t>Just got an email from coinbase about investments asking to send coin to some address promising 50% gains in 10 days.</t>
  </si>
  <si>
    <t>http://www.reddit.com/r/Bitcoin/comments/329hk0/psa_another_coinbase_scam_email/</t>
  </si>
  <si>
    <t>April 12, 2015 at 03:04AM</t>
  </si>
  <si>
    <t>cryptonaut420</t>
  </si>
  <si>
    <t>LTB interview with Mike from Coinfire.io - The story of GAW and Josh Garza</t>
  </si>
  <si>
    <t>https://letstalkbitcoin.com/blog/post/lets-talk-bitcoin-203-digging-in</t>
  </si>
  <si>
    <t>http://www.reddit.com/r/Bitcoin/comments/329gca/ltb_interview_with_mike_from_coinfireio_the_story/</t>
  </si>
  <si>
    <t>April 12, 2015 at 02:49AM</t>
  </si>
  <si>
    <t>TheNamelessOne</t>
  </si>
  <si>
    <t>Bringing funds overseas. Any caveats I should be aware of?</t>
  </si>
  <si>
    <t>First time I'm buying bitcoins. I need to bring some funds from Brazil to Canada. A couple of months ago it didn't seemed viable, 1xbt/brl was too expensive compared to 1xbt/cad, but now it is.I'm buying in an exchange in Brazil, then transferring to another exchange in Canada to sell it again, then withdrawing fiat. Is there anything I need to be aware of? Is this the process to go?I will probably transfer some to my own wallet in my computer at the end, I don't plan on leaving anything in an exchange.</t>
  </si>
  <si>
    <t>http://www.reddit.com/r/Bitcoin/comments/329eny/bringing_funds_overseas_any_caveats_i_should_be/</t>
  </si>
  <si>
    <t>April 12, 2015 at 02:48AM</t>
  </si>
  <si>
    <t>As encryption spreads, U.S. grapples with clash between privacy, security (NSA wants a bill that would require companies to put "legal" backdoors in their encrypted software.)</t>
  </si>
  <si>
    <t>http://www.washingtonpost.com/world/national-security/as-encryption-spreads-us-worries-about-access-to-data-for-investigations/2015/04/10/7c1c7518-d401-11e4-a62f-ee745911a4ff_story.html</t>
  </si>
  <si>
    <t>http://www.reddit.com/r/Bitcoin/comments/329eia/as_encryption_spreads_us_grapples_with_clash/</t>
  </si>
  <si>
    <t>April 12, 2015 at 03:36AM</t>
  </si>
  <si>
    <t>Zakworm1</t>
  </si>
  <si>
    <t>[Question] How fast could I mine bitcoins with one gtx 970?</t>
  </si>
  <si>
    <t>Like how much of a bitcoin per hour</t>
  </si>
  <si>
    <t>http://www.reddit.com/r/Bitcoin/comments/329k1u/question_how_fast_could_i_mine_bitcoins_with_one/</t>
  </si>
  <si>
    <t>April 12, 2015 at 03:35AM</t>
  </si>
  <si>
    <t>Halsey Minor of Bitreserve.org on the Keiser Report</t>
  </si>
  <si>
    <t>https://youtu.be/NjGisvNlWtY?t=12m0s</t>
  </si>
  <si>
    <t>http://www.reddit.com/r/Bitcoin/comments/329jyt/halsey_minor_of_bitreserveorg_on_the_keiser_report/</t>
  </si>
  <si>
    <t>April 12, 2015 at 03:33AM</t>
  </si>
  <si>
    <t>Win up to 4Btc Cevo and Xapo Contest</t>
  </si>
  <si>
    <t>http://bitforum.info/t/cevo-games-site-partnership-with-xapo-contest-give-up-to-1-000-in-bitcoins/793</t>
  </si>
  <si>
    <t>http://www.reddit.com/r/Bitcoin/comments/329jq8/win_up_to_4btc_cevo_and_xapo_contest/</t>
  </si>
  <si>
    <t>April 12, 2015 at 03:53AM</t>
  </si>
  <si>
    <t>digitizedcurrencynow</t>
  </si>
  <si>
    <t>July 2016 Expected Reward-Drop ETA</t>
  </si>
  <si>
    <t>This is a tail-end scenario. How many mining operation and over all bitcoin 1.0 ecosystem companies will survive if the BTC price falls under / or up to double digits and continues to remain below 100 for next 18 Month after July 2016 block reward halving ?Speculative Names of the survivors:Company % of SurvivalBitpay 90%coinbase 90%coindesk 90%Lamassu 80%21Inc 90%Circle 90%Peernova 80%Blockchain 90%BlockCypher 90%BitAccess 80%Knc 80%This is a speculative non exhaustive list. Addition and thoughts should be interesting .</t>
  </si>
  <si>
    <t>http://www.reddit.com/r/Bitcoin/comments/329lxy/july_2016_expected_rewarddrop_eta/</t>
  </si>
  <si>
    <t>April 12, 2015 at 03:51AM</t>
  </si>
  <si>
    <t>Keiser Report: Warren Buffett's Interest Rate Apartheid (E743)</t>
  </si>
  <si>
    <t>https://youtu.be/NjGisvNlWtY</t>
  </si>
  <si>
    <t>http://www.reddit.com/r/Bitcoin/comments/329lo8/keiser_report_warren_buffetts_interest_rate/</t>
  </si>
  <si>
    <t>April 12, 2015 at 04:10AM</t>
  </si>
  <si>
    <t>Money and the Development of Human Society: From Barter to Bitcoin | Mark Thornton</t>
  </si>
  <si>
    <t>https://youtu.be/OGggGQTYKXQ</t>
  </si>
  <si>
    <t>http://www.reddit.com/r/Bitcoin/comments/329ntd/money_and_the_development_of_human_society_from/</t>
  </si>
  <si>
    <t>April 12, 2015 at 04:07AM</t>
  </si>
  <si>
    <t>Anbullenaa</t>
  </si>
  <si>
    <t>Moonstone</t>
  </si>
  <si>
    <t>http://crypto.rodeo/sub/moonstone/</t>
  </si>
  <si>
    <t>http://www.reddit.com/r/Bitcoin/comments/329njv/moonstone/</t>
  </si>
  <si>
    <t>April 12, 2015 at 04:19AM</t>
  </si>
  <si>
    <t>I'm anxiously awaiting the first GBTC transaction, so I wrote a Chrome extension to alert me (you can use it, too...)</t>
  </si>
  <si>
    <t>This extension monitors this webpage and reports any change to the line that currently says:Trade Data Delayed 15 minutes. Trade Time N/A / Last Best Bid &amp; Ask Update Apr 10, 2015 4:31 PM ETA box will appear (after about 20 seconds) in the upper-left corner of the window with the above text. When the text changes, a new line is added to the box with the new text, the box's background turns yellow, and a "tick" is sounded once per second. Clicking in the box will silence the ticks (until the next change) and return the background to white.Currently, there are a half-dozen changes throughout the trading day, as buyers put up, change, and take down bids (no offers yet...).This was my first attempt at building a Chrome extension. It's very tiny, and is built from only two files: the manifest.json file,{ "name": "GBTC Monitor", "version": "1.0", "manifest_version": 2, "description": "This extension monitors the OTCMarkets GBTC website for activity", "content_scripts": [ { "matches": ["http://www.otcmarkets.com/stock/GBTC/quote/*"], "js": ["myscript.js"] } ] } and the myscript.js filefunction E(ID){return document.getElementById(ID);} var LastTradeTime, NewTradeTime; function TimerFunction() { NewTradeTime = E('tradeTime').innerHTML; if (NewTradeTime != LastTradeTime) { E('chgs').innerHTML += NewTradeTime + '&lt;br/&gt;'; if (E('chgs').style.backgroundColor != 'rgb(255, 255, 0)') { E('chgs').style.backgroundColor = 'rgb(255, 255, 0)'; PlayAudio(); } } setTimeout(function() {TimerFunction();}, 15000); } function PlayAudio() { if (E('chgs').style.backgroundColor == 'rgb(255, 255, 0)') { E('Audio').play(); setTimeout(function() {PlayAudio();}, 1000); } } setTimeout(function() { E('allMarkets').innerHTML = '&lt;div id="chgs" onclick="getElementById(\'chgs\').style.backgroundColor=\'#FFFFFF\';" style="position:fixed;left:5px;top:5px;color:black;border:solid black 2px;background:white;padding:0px 4px;z-index:9999"&gt;&lt;/div&gt;' + '&lt;audio id="Audio" src="http://hespoke.org/realtime/Tick.wav"&gt;&lt;/audio&gt;' + E('allMarkets').innerHTML; LastTradeTime = E('tradeTime').innerHTML; E('chgs').innerHTML = LastTradeTime + '&lt;br/&gt;'; TimerFunction(); }, 15000); You can download the two files, manifest.json and myscript.js and package them yourself, or download the OTC_Markets_GBTC_Extension.crx package and simply drag it onto your Chrome browser to install it.I just finished creating it this weekend and there hasn't been any market activity yet (of course), so I haven't actually seen it in action; however, I did test it by disabling the compare with the current value so it updated every 15 seconds, and everything looked copacetic.If you install it and have comments, post them here. By the way, the extension only activates on the specific webpage www.otcmarkets.com/stock/GBTC/quote, as you can see in the manifest.json file, above.Hopefully, this extension will be useless within a few days ;-)Just for giggles and grins, I'd like to add the capability of sending a text to my phone...</t>
  </si>
  <si>
    <t>http://www.reddit.com/r/Bitcoin/comments/329owx/im_anxiously_awaiting_the_first_gbtc_transaction/</t>
  </si>
  <si>
    <t>April 12, 2015 at 04:16AM</t>
  </si>
  <si>
    <t>t0rtib</t>
  </si>
  <si>
    <t>Tortib Shells Web Services is now accepting Bitcoin!</t>
  </si>
  <si>
    <t>I am pleased to announce that Tortib Shells is now accepting Bitcoin as a payment option for Shared Hosting and VPS services! Payments can be made annually or monthly. Unfortunately, at this time no subscription method is available for Bitcoin transactions due to the way the Bitcoin currency operates. If you're thinking about purchasing Shared Hosting services or a VPS please check out Tortib Shells!EDIT: Grammar</t>
  </si>
  <si>
    <t>http://www.reddit.com/r/Bitcoin/comments/329ojv/tortib_shells_web_services_is_now_accepting/</t>
  </si>
  <si>
    <t>April 12, 2015 at 04:42AM</t>
  </si>
  <si>
    <t>Silk Road explained Bitcoin crime Gangster Report Al Profit</t>
  </si>
  <si>
    <t>https://youtu.be/WckW90tRqdw</t>
  </si>
  <si>
    <t>http://www.reddit.com/r/Bitcoin/comments/329rjk/silk_road_explained_bitcoin_crime_gangster_report/</t>
  </si>
  <si>
    <t>April 12, 2015 at 04:33AM</t>
  </si>
  <si>
    <t>johnnycoin</t>
  </si>
  <si>
    <t>Holy cow not that chart again... oh wait....</t>
  </si>
  <si>
    <t>http://www.marketwatch.com/story/this-amazing-dollar-rally-has-a-lot-in-common-with-classic-bubbles-2015-04-10</t>
  </si>
  <si>
    <t>http://www.reddit.com/r/Bitcoin/comments/329qh6/holy_cow_not_that_chart_again_oh_wait/</t>
  </si>
  <si>
    <t>April 12, 2015 at 04:50AM</t>
  </si>
  <si>
    <t>Adyen CEO on Bitcoin</t>
  </si>
  <si>
    <t>https://blog.lafferty.com/index.php/payments-technology/</t>
  </si>
  <si>
    <t>http://www.reddit.com/r/Bitcoin/comments/329sf7/adyen_ceo_on_bitcoin/</t>
  </si>
  <si>
    <t>April 12, 2015 at 05:30AM</t>
  </si>
  <si>
    <t>blizeH</t>
  </si>
  <si>
    <t>Best way to buy Bitcoin in the UK now?</t>
  </si>
  <si>
    <t>Hi,I've always used localbitcoins but it's a bit of a faff and also you pay quite a heavy premium for the coins.More recently I've used Circle, but I'm still limited to just $500, and also I'd much prefer (if possible) to pay using card or bank transfer.Are there any better ways?Thank you</t>
  </si>
  <si>
    <t>http://www.reddit.com/r/Bitcoin/comments/329wuw/best_way_to_buy_bitcoin_in_the_uk_now/</t>
  </si>
  <si>
    <t>April 12, 2015 at 06:32AM</t>
  </si>
  <si>
    <t>Diadem Jewellery will be adding more countries in the next coming days, please let us know your requests! :)</t>
  </si>
  <si>
    <t>https://www.diademjewellery.co.uk</t>
  </si>
  <si>
    <t>http://www.reddit.com/r/Bitcoin/comments/32a3q8/diadem_jewellery_will_be_adding_more_countries_in/</t>
  </si>
  <si>
    <t>April 12, 2015 at 06:09AM</t>
  </si>
  <si>
    <t>Jeffedeluxe975</t>
  </si>
  <si>
    <t>17 year old that chose to write about Bitcoin as an essay topic. Can you guys help me come up with a thesis?</t>
  </si>
  <si>
    <t>Hey guys, I chose Bitcoin as my essay and I'm having some trouble coming up with a thesis at the moment. Bitcoin is obviously a complicated topic and is especially hard for me to grasp due to my age. I'm still trying to understand the concept of Bitcoin and how we can benefit from it. I've watched some videos and read some articles and put up some effort of my own but again I still need some extra input from others for a thesis and an overall direction to go towards. Reddit users, I would very much appreciate some help on a thesis and overall direction for my paper. The general direction (THESIS) I'm leaning towards is: Bitcoin can solve many economic flaws in our society today and make the financial world more controllable to the public while also creating a vast amount of new opportunities.</t>
  </si>
  <si>
    <t>http://www.reddit.com/r/Bitcoin/comments/32a16m/17_year_old_that_chose_to_write_about_bitcoin_as/</t>
  </si>
  <si>
    <t>April 12, 2015 at 07:08AM</t>
  </si>
  <si>
    <t>maverick_bit</t>
  </si>
  <si>
    <t>Crypto Mavericks – Alleviate Losses Resulting from Bitcoin Price Declines</t>
  </si>
  <si>
    <t>http://www.lazytv.com/cryptocurrency-mavericks-how-to-alleviate-losses-resulting-from-bitcoin-price-declines/</t>
  </si>
  <si>
    <t>http://www.reddit.com/r/Bitcoin/comments/32a7hg/crypto_mavericks_alleviate_losses_resulting_from/</t>
  </si>
  <si>
    <t>April 12, 2015 at 07:37AM</t>
  </si>
  <si>
    <t>The end of Paycoin?</t>
  </si>
  <si>
    <t>https://hashtalk.org/topic/36210/the-end-of-paycoin</t>
  </si>
  <si>
    <t>http://www.reddit.com/r/Bitcoin/comments/32aakc/the_end_of_paycoin/</t>
  </si>
  <si>
    <t>April 12, 2015 at 08:12AM</t>
  </si>
  <si>
    <t>shataria</t>
  </si>
  <si>
    <t>New bitcoin buyer</t>
  </si>
  <si>
    <t>Hi guys I am just brought my first Bitcoin. I would like to gain further education on it. How do I start. How can I send another person Bitcoin? Thanks for the information</t>
  </si>
  <si>
    <t>http://www.reddit.com/r/Bitcoin/comments/32ae7e/new_bitcoin_buyer/</t>
  </si>
  <si>
    <t>April 12, 2015 at 08:42AM</t>
  </si>
  <si>
    <t>byronbb</t>
  </si>
  <si>
    <t>Why Bitcoin isn't going anywhere for sports bettors</t>
  </si>
  <si>
    <t>http://www.sportsbookreview.com/sbr-news/why-bitcoin-isn-t-going-anywhere-sports-bettors-56186/</t>
  </si>
  <si>
    <t>http://www.reddit.com/r/Bitcoin/comments/32ahb3/why_bitcoin_isnt_going_anywhere_for_sports_bettors/</t>
  </si>
  <si>
    <t>April 12, 2015 at 08:41AM</t>
  </si>
  <si>
    <t>Bitcoinposdar</t>
  </si>
  <si>
    <t>MY TUT, HOW TO GET HUGE FREE UNLIMITED/AUTOMATED TRAFFIC AND MONETIZE IT</t>
  </si>
  <si>
    <t>http://www.cpahero.com/Thread-NOLOCK-HOT-MY-TUT-HOW-TO-GET-HUGE-FREE-UNLIMITED-AUTOMATED-TRAFFIC-AND-MONETIZE-IT</t>
  </si>
  <si>
    <t>http://www.reddit.com/r/Bitcoin/comments/32ah7k/my_tut_how_to_get_huge_free_unlimitedautomated/</t>
  </si>
  <si>
    <t>April 12, 2015 at 08:31AM</t>
  </si>
  <si>
    <t>Mod censorship of coinfire interview?</t>
  </si>
  <si>
    <t>this post was one of the top posts just a little bit ago but now appears to be deleted for no apparent reason. https://www.reddit.com/r/Bitcoin/comments/329gca/ltb_interview_with_mike_from_coinfireio_the_story/mods, what gives?</t>
  </si>
  <si>
    <t>http://www.reddit.com/r/Bitcoin/comments/32ag5b/mod_censorship_of_coinfire_interview/</t>
  </si>
  <si>
    <t>April 12, 2015 at 08:49AM</t>
  </si>
  <si>
    <t>bleeding23</t>
  </si>
  <si>
    <t>i need to buy $3.64 of btc via paypal</t>
  </si>
  <si>
    <t>hey guys is there anyone that would give me $3.64 worth of btc for my last $3.64 in paypal? i will send it to you as a gift so there wont be any fees..im just trying to play some poker but im broke atm</t>
  </si>
  <si>
    <t>http://www.reddit.com/r/Bitcoin/comments/32ai1v/i_need_to_buy_364_of_btc_via_paypal/</t>
  </si>
  <si>
    <t>April 12, 2015 at 09:31AM</t>
  </si>
  <si>
    <t>molokomoloko</t>
  </si>
  <si>
    <t>Question: Frequent flyer miles via bitcoin</t>
  </si>
  <si>
    <t>Hey all, a friend of a friend wants to know of good, legal ways to use Bitcoins to rack up frequent flyer miles. Anyone have any links to articles or blogs on this? Or any suggestions, advice in general? Thanks.</t>
  </si>
  <si>
    <t>http://www.reddit.com/r/Bitcoin/comments/32amkv/question_frequent_flyer_miles_via_bitcoin/</t>
  </si>
  <si>
    <t>April 12, 2015 at 09:30AM</t>
  </si>
  <si>
    <t>secret_bitcoin_login</t>
  </si>
  <si>
    <t>Do you have good karma and an interest in a small (less than $25) bitcoin loan? Check out /r/FairShareLoans. Profits go to a daily basic income payout!</t>
  </si>
  <si>
    <t>http://np.reddit.com/r/FairShareLoans</t>
  </si>
  <si>
    <t>http://www.reddit.com/r/Bitcoin/comments/32amiy/do_you_have_good_karma_and_an_interest_in_a_small/</t>
  </si>
  <si>
    <t>April 12, 2015 at 09:25AM</t>
  </si>
  <si>
    <t>pitbullblade</t>
  </si>
  <si>
    <t>Xapo is giving $1 to $1000, test your luck</t>
  </si>
  <si>
    <t>Hi! Xapo and CEVO are giving chance to win $1000, a lot of people won $2 or $5.Just visit http://cevo.com/xapo/Login to Xapo and CEVO (or register)Click on [Open the vault]And WIN or notYou can help me or start a referal train. Use my referal code pleace!U2RoNE9aVWR1TnZ0OHJwNzlYSUNrL0hqRkpqMiszbEdHaGh2aDVuQ1RGOD0</t>
  </si>
  <si>
    <t>http://www.reddit.com/r/Bitcoin/comments/32alzp/xapo_is_giving_1_to_1000_test_your_luck/</t>
  </si>
  <si>
    <t>April 12, 2015 at 09:42AM</t>
  </si>
  <si>
    <t>odiestudios</t>
  </si>
  <si>
    <t>Small Website accepts Bitcoin tips!!!!!!!! http://www.punnyfun.com/</t>
  </si>
  <si>
    <t>http://www.punnyfun.com/</t>
  </si>
  <si>
    <t>http://www.reddit.com/r/Bitcoin/comments/32anx0/small_website_accepts_bitcoin_tips/</t>
  </si>
  <si>
    <t>Paltry_Digger</t>
  </si>
  <si>
    <t>/r/FairShareLoans -- The first Bitcoin loan system on Reddit</t>
  </si>
  <si>
    <t>Introducing /r/FairShareLoans, the first Bitcoin loaning system on Reddit. This is similar to /r/borrow, but doesn't require anyone to give you a loan. Instead, we pay out loans with our own money.You can request a loan up to $25 at a 2% interest rate. Your eligibility for a loan is calculated based on your account karma and age, and how credible your account is.To request a loan, make a post on /r/FairShareLoans with the title in the following format:[Loan Request] AMOUNT bitsAfter you post, our bot will determine if you are eligible for the loan.If you have any ideas for the sub, let us know! You can learn more here. The interest goes to the support of /r/GetFairShare, a sub trying to supply a basic income on reddit.Bonus: Yesterday we bought two people pizza, here's a pizza cat and pizza snake.</t>
  </si>
  <si>
    <t>http://www.reddit.com/r/Bitcoin/comments/32anvh/rfairshareloans_the_first_bitcoin_loan_system_on/</t>
  </si>
  <si>
    <t>April 12, 2015 at 10:06AM</t>
  </si>
  <si>
    <t>rosa: Query the namecoin blockchain</t>
  </si>
  <si>
    <t>https://hackage.haskell.org/package/rosa-0.2.0.0</t>
  </si>
  <si>
    <t>http://www.reddit.com/r/Bitcoin/comments/32aqe2/rosa_query_the_namecoin_blockchain/</t>
  </si>
  <si>
    <t>April 12, 2015 at 10:05AM</t>
  </si>
  <si>
    <t>Exclusive: NewsBTC Interviews Louison Dumont</t>
  </si>
  <si>
    <t>http://www.newsbtc.com/2015/04/11/exclusive-newsbtc-interviews-louison-dumont/</t>
  </si>
  <si>
    <t>http://www.reddit.com/r/Bitcoin/comments/32aqah/exclusive_newsbtc_interviews_louison_dumont/</t>
  </si>
  <si>
    <t>April 12, 2015 at 10:04AM</t>
  </si>
  <si>
    <t>FantasyFoody</t>
  </si>
  <si>
    <t>I am going to start mining, but I don't have to pay for electricity.</t>
  </si>
  <si>
    <t>Is it worth it to buy a computer dedicated just to mine?</t>
  </si>
  <si>
    <t>http://www.reddit.com/r/Bitcoin/comments/32aq69/i_am_going_to_start_mining_but_i_dont_have_to_pay/</t>
  </si>
  <si>
    <t>April 12, 2015 at 10:21AM</t>
  </si>
  <si>
    <t>What 5 videos should everyone new to bitcoin watch?</t>
  </si>
  <si>
    <t>http://www.reddit.com/r/Bitcoin/comments/32arv5/what_5_videos_should_everyone_new_to_bitcoin_watch/</t>
  </si>
  <si>
    <t>April 12, 2015 at 10:19AM</t>
  </si>
  <si>
    <t>LeonelDiCamillo</t>
  </si>
  <si>
    <t>238... I think this is a good time to revisit Coindesk's report</t>
  </si>
  <si>
    <t>Some might be panicking, but if you take a look at Coindesk's State of Bitcoin (http://inft.ly/3bRUzNB) from earlier in the year, nothing has changed...</t>
  </si>
  <si>
    <t>http://www.reddit.com/r/Bitcoin/comments/32arqz/238_i_think_this_is_a_good_time_to_revisit/</t>
  </si>
  <si>
    <t>April 12, 2015 at 10:17AM</t>
  </si>
  <si>
    <t>CellTowerClimber</t>
  </si>
  <si>
    <t>Google: Bitcoin Stock</t>
  </si>
  <si>
    <t>Can someone please explain to me the first result that comes up?Imagine the poor people who think Bitcoin is like stock and try to google that term, then they see the price at $0.25.Profile of the company says:Bitcoin Shop, Inc. designs and manufactures touch based visual communication products. The firm's products for use in both Education and Corporate environments under the TouchIT Technologies brand name as well as under various OEM brands throughout the world. The company was founded in 2008 and is headquartered in Istanbul, Turkey.</t>
  </si>
  <si>
    <t>http://www.reddit.com/r/Bitcoin/comments/32ariy/google_bitcoin_stock/</t>
  </si>
  <si>
    <t>April 12, 2015 at 10:16AM</t>
  </si>
  <si>
    <t>Omaha_Poker</t>
  </si>
  <si>
    <t>Why is it still so hard to buy bitcoins</t>
  </si>
  <si>
    <t>Seriously? I am really surprised that there are so many hurdles to jump through to still get bitcoins. Although I am from the UK I have been working abroad for a few years in the Philippines, which makes you jump through even more hurdles to buy the coins as most sites think anything to do with the Philippines is a scam!</t>
  </si>
  <si>
    <t>http://www.reddit.com/r/Bitcoin/comments/32are7/why_is_it_still_so_hard_to_buy_bitcoins/</t>
  </si>
  <si>
    <t>April 12, 2015 at 10:39AM</t>
  </si>
  <si>
    <t>Just got home from the Tampa-StPete meetup. Paid the bill with bitcoin. Waitress was SUPER excited.</t>
  </si>
  <si>
    <t>It was cool to meet up with the other side of the bay. Drink some beer and talk crypto, liberty, politics, business, education, tokenization, etc.Quoting the waitress, "This is the future".For me it was the frst time I've ever spent bitcoin in a brick and mortar store.</t>
  </si>
  <si>
    <t>http://www.reddit.com/r/Bitcoin/comments/32atl9/just_got_home_from_the_tampastpete_meetup_paid/</t>
  </si>
  <si>
    <t>April 12, 2015 at 10:34AM</t>
  </si>
  <si>
    <t>Uxorius</t>
  </si>
  <si>
    <t>Motivating Bitcoin Funded Research Attempt #5</t>
  </si>
  <si>
    <t>Fellow redditors this is my 5th attempt, I have for many years been very attentive of bitcoin and the market, many years contemplating the thought of one day taking part of a bitcoin crowd funded medical research. Many of the governments around the world fund projects because it's the status quo and also most people wouldn't even consider funding an experimental project themselves considering the implications in the process. There have been very few cases around the world in which the media has aided massive crowd funding for very specific scientific projects (breast cancer, autism, aids, etc).I believe it's time for societies to take on these problems on their own. Not only would a crowd funded successful medical project benefit the perspective many people have over bitcoin, but also it would be a turning point for medical research.So here is my proposal, I'd like to try and fund a biomolecular research campaign to identify the antigens and mechanisms of "Oroya fever", a neglected disease caused by the bacteria Bartonella Bacilliformis in Peru. To get an idea about the disease, infected patients get severely sick and without treatment 90% die. The treatment is fairly straightforward however given that most countries affected are still developing countries, most of the regions affected (Mountains of Peru, Bolivia) barely have any health services.Moreover, the government doesn't really have consider this disease as a priority and grants are almost nonexistent. Finding and describing the surface antigens will allow us to develop faster and better diagnostic tools and a vaccine that could save hundreds of lives yearly.We've already developed the lab protocol and the investigation in itself is already in progress with money from one of the universities and within their laboratories.Most of the funded money would go to PCR material, third party sequencing, immunofluorescence material and cultivation tools. Money would also go to a licence that's required to take samples, sample delivery, and biosafety gear. An optimal funding goal to complete the project would be around $40,000. Once the results are published, it would be emphasised that the study was crowdfunded with bitcoin, the first of its kind in the history of scientific research. I'm only proposing this idea because I believe if successful, not only will the perception of bitcoin benefit dramatically but it will also change the way societies interact with research. Feel free to pm me for any inquiries.Update 1: Our team is working even more enthusiastically knowing this may be a piece of work that is really going to make a difference in the scientific world. When we publish the paper to the scientific journals, it'll be great to see under funding: "This work was funded by Reddit r/bitcoin community."</t>
  </si>
  <si>
    <t>http://www.reddit.com/r/Bitcoin/comments/32at5h/motivating_bitcoin_funded_research_attempt_5/</t>
  </si>
  <si>
    <t>April 12, 2015 at 11:16AM</t>
  </si>
  <si>
    <t>gulfbitcoin</t>
  </si>
  <si>
    <t>Prediction (a bit satirical): NFL teams will pay in Bitcoin in 10 years</t>
  </si>
  <si>
    <t>http://www.cheatsheet.com/sports/nfl-2024-what-might-football-look-like-10-years-from-now.html/2/</t>
  </si>
  <si>
    <t>http://www.reddit.com/r/Bitcoin/comments/32ax1r/prediction_a_bit_satirical_nfl_teams_will_pay_in/</t>
  </si>
  <si>
    <t>ozme</t>
  </si>
  <si>
    <t>Front of Drudge Report: Police pay $300 Bitcoin ransom to get files back</t>
  </si>
  <si>
    <t>http://www.pressherald.com/2015/04/10/police-departments-pay-hackers-to-unlock-computer-system/</t>
  </si>
  <si>
    <t>http://www.reddit.com/r/Bitcoin/comments/32ax1k/front_of_drudge_report_police_pay_300_bitcoin/</t>
  </si>
  <si>
    <t>April 12, 2015 at 12:40PM</t>
  </si>
  <si>
    <t>ripper2345</t>
  </si>
  <si>
    <t>Preston of Eris on Blockchains Without a Token</t>
  </si>
  <si>
    <t>http://prestonbyrne.com/2015/04/08/blockchain-without-bitcoin-is-now-a-thing/</t>
  </si>
  <si>
    <t>http://www.reddit.com/r/Bitcoin/comments/32b3xf/preston_of_eris_on_blockchains_without_a_token/</t>
  </si>
  <si>
    <t>April 12, 2015 at 12:26PM</t>
  </si>
  <si>
    <t>Big Scale Remittance to Mexico - Halsey Minor on the Keiser Report - Min 22:30.</t>
  </si>
  <si>
    <t>https://www.youtube.com/watch?v=NjGisvNlWtY</t>
  </si>
  <si>
    <t>http://www.reddit.com/r/Bitcoin/comments/32b2tn/big_scale_remittance_to_mexico_halsey_minor_on/</t>
  </si>
  <si>
    <t>April 12, 2015 at 01:16PM</t>
  </si>
  <si>
    <t>darkflamestudios</t>
  </si>
  <si>
    <t>Kaspersky and INTERPOL Say Blockchain is Vulnerable</t>
  </si>
  <si>
    <t>http://insidebitcoins.com/news/kaspersky-and-interpol-say-blockchain-is-vulnerable/31578</t>
  </si>
  <si>
    <t>http://www.reddit.com/r/Bitcoin/comments/32b6j2/kaspersky_and_interpol_say_blockchain_is/</t>
  </si>
  <si>
    <t>April 12, 2015 at 01:15PM</t>
  </si>
  <si>
    <t>Passing Bitcoin: The most powerful use-case example I've seen in months. Paul Snow is an international treasure.</t>
  </si>
  <si>
    <t>https://www.youtube.com/watch?v=FzGk6P5e97w&amp;spfreload=10</t>
  </si>
  <si>
    <t>http://www.reddit.com/r/Bitcoin/comments/32b6gi/passing_bitcoin_the_most_powerful_usecase_example/</t>
  </si>
  <si>
    <t>April 12, 2015 at 01:03PM</t>
  </si>
  <si>
    <t>1broker</t>
  </si>
  <si>
    <t>1broker.com now offers dividends for stocks, and leveraged trading for stocks, commodities and FX Markets</t>
  </si>
  <si>
    <t>https://1broker.com/m/r.php?i=2478</t>
  </si>
  <si>
    <t>http://www.reddit.com/r/Bitcoin/comments/32b5lm/1brokercom_now_offers_dividends_for_stocks_and/</t>
  </si>
  <si>
    <t>April 12, 2015 at 01:23PM</t>
  </si>
  <si>
    <t>James D'Angelo single handedly solves transaction time. That guy is a genius!!!</t>
  </si>
  <si>
    <t>https://www.youtube.com/watch?v=FzGk6P5e97w&amp;spfreload=10#t=12m35s</t>
  </si>
  <si>
    <t>http://www.reddit.com/r/Bitcoin/comments/32b6zs/james_dangelo_single_handedly_solves_transaction/</t>
  </si>
  <si>
    <t>April 12, 2015 at 01:46PM</t>
  </si>
  <si>
    <t>Resources for Bitcoin Programming</t>
  </si>
  <si>
    <t>Assuming Bitcoin is going to takeoff, bitcoin developers will be very much in demand in future. Now may be the time to pick up skills in bitcoin programming.Would very grateful if someone could list some of the resources. I am specifically looking at bitcoind, doing API calls with it like polling for new deposits, checking the number of confirmations, signing transactions.</t>
  </si>
  <si>
    <t>http://www.reddit.com/r/Bitcoin/comments/32b8j3/resources_for_bitcoin_programming/</t>
  </si>
  <si>
    <t>April 12, 2015 at 02:25PM</t>
  </si>
  <si>
    <t>mylittlecoin</t>
  </si>
  <si>
    <t>@CoinTelegraph favorites ones of my tweets- I am a big fan!</t>
  </si>
  <si>
    <t>https://twitter.com/MyLittleCoin/status/587132365773869056</t>
  </si>
  <si>
    <t>http://www.reddit.com/r/Bitcoin/comments/32bb31/cointelegraph_favorites_ones_of_my_tweets_i_am_a/</t>
  </si>
  <si>
    <t>April 12, 2015 at 02:21PM</t>
  </si>
  <si>
    <t>Bitcoin and the Cypherpunks</t>
  </si>
  <si>
    <t>http://reason.com/archives/2015/04/09/bitcoin-and-the-cypherpunks</t>
  </si>
  <si>
    <t>http://www.reddit.com/r/Bitcoin/comments/32basv/bitcoin_and_the_cypherpunks/</t>
  </si>
  <si>
    <t>April 12, 2015 at 02:42PM</t>
  </si>
  <si>
    <t>Silverplane</t>
  </si>
  <si>
    <t>Free Bitcoins XAPO Giveaway "Get from 1$ to 1000$ FOR FREE!"</t>
  </si>
  <si>
    <t>Basically it's a contest in which, by registering your Xapo account (a BTC online wallet) on CEVO (CS:GO website) you apply for prizes between 0 to 1.000 dollars in Bitcoin. I've already won 5$ the first time. ( got it from /r/beermoney ) Edit : Guys, I already got more than 20$ with this website ! Thanks for all the refs (heart) Link: http://cevo.com/xapo/ When you completed the steps then use this code! : dzUzVExPNDJCdlNFZFB0QzgvSVh5N0hSK2FIaEtWcDhwenNVcVJCY3lUcz0</t>
  </si>
  <si>
    <t>http://www.reddit.com/r/Bitcoin/comments/32bc3m/free_bitcoins_xapo_giveaway_get_from_1_to_1000/</t>
  </si>
  <si>
    <t>April 12, 2015 at 03:47PM</t>
  </si>
  <si>
    <t>amsterdambc</t>
  </si>
  <si>
    <t>Domain for sale: bitcoindonation.org</t>
  </si>
  <si>
    <t>Hi guys,Anyone interested in the domain bitcoindonation.org? Please let me know.</t>
  </si>
  <si>
    <t>http://www.reddit.com/r/Bitcoin/comments/32bfpg/domain_for_sale_bitcoindonationorg/</t>
  </si>
  <si>
    <t>April 12, 2015 at 04:06PM</t>
  </si>
  <si>
    <t>thehan</t>
  </si>
  <si>
    <t>Realized that Tesla No longer Offers Checkout with Bitcoin :/</t>
  </si>
  <si>
    <t>http://my.teslamotors.com/models/design</t>
  </si>
  <si>
    <t>http://www.reddit.com/r/Bitcoin/comments/32bgof/realized_that_tesla_no_longer_offers_checkout/</t>
  </si>
  <si>
    <t>April 12, 2015 at 04:25PM</t>
  </si>
  <si>
    <t>wesarc23</t>
  </si>
  <si>
    <t>Primedice BTC Gambling Site</t>
  </si>
  <si>
    <t>Hey all. Check out https://primedice.com/?ref=WEZBO if you are interested in gambling BTC. Primedice uses provably fair and has quick deposits and withdraws with low fees when withdrawing. Good luck!</t>
  </si>
  <si>
    <t>http://www.reddit.com/r/Bitcoin/comments/32bhnt/primedice_btc_gambling_site/</t>
  </si>
  <si>
    <t>April 12, 2015 at 04:21PM</t>
  </si>
  <si>
    <t>n1nj4_v5_p1r4t3</t>
  </si>
  <si>
    <t>Can we add /r/openbazaar to the list of related communities on teh sidebar or is it to early?</t>
  </si>
  <si>
    <t>http://www.reddit.com/r/Bitcoin/comments/32bhgo/can_we_add_ropenbazaar_to_the_list_of_related/</t>
  </si>
  <si>
    <t>April 12, 2015 at 04:20PM</t>
  </si>
  <si>
    <t>LovesLOLbutsucksatit</t>
  </si>
  <si>
    <t>Why isn't bitcoin a scam?</t>
  </si>
  <si>
    <t>I've been looking into cryptocurrencies for the last year or so and just about every "alt coin" is just a quick pump and dump scheme. Why would Bitcoin be any different? Is the blockchain technology really that innovative? There have been so many digital currencies before bitcoin and all of them have failed. What makes bitcoin any different?</t>
  </si>
  <si>
    <t>http://www.reddit.com/r/Bitcoin/comments/32bhe5/why_isnt_bitcoin_a_scam/</t>
  </si>
  <si>
    <t>April 12, 2015 at 05:00PM</t>
  </si>
  <si>
    <t>Suggestion: Encourage musicians to use Bitcoin by promoting their music</t>
  </si>
  <si>
    <t>I made another thread asking how Bitcoin might be useful for independent musicians. I got some very good suggestions about how artists can get tips and payments with Bitcoin, but it didn't address a core issue: increasing exposure and the fan base for these artists.Presumably, it is in the best interest of anyone involved in Bitcoin, whether as a merchant, vendor, trader, etc. for it to attract new people to use it as a currency. With musicians comes their fans, plus there is the vendors that want to attract musicians such as studios, instrument and equipment sellers, CD duplication, t-shirt printers, etc. There is also other aspects of the music industry such as clubs, DJs and such.With that in mind, may I make this suggestion. If you have a website, forum, service or business involved in Bitcoin, consider adding links to artists that take Bitcoin to encourage people to check them out and maybe throw them a little tip. If the artists see that by simply accepting Bitcoin they could get some good exposure it makes it easier to convince them to give it a try.I deal with musicians and have access to a large pool of artists and am looking for a way to make a big push to get them involved in Bitcoin, and something like this would really help. If anyone would like to discuss some specific ideas or promotions to get more aspects of the music industry involved I'd love to talk to you. Thanks.</t>
  </si>
  <si>
    <t>http://www.reddit.com/r/Bitcoin/comments/32bjj4/suggestion_encourage_musicians_to_use_bitcoin_by/</t>
  </si>
  <si>
    <t>April 12, 2015 at 04:57PM</t>
  </si>
  <si>
    <t>libertariandictator</t>
  </si>
  <si>
    <t>I'm getting the hang of this introducing bitcoin to people.</t>
  </si>
  <si>
    <t>Just introduced bitcoin to a friend of mine and it was a really fun conversation. He was really interested and was asking all kind of the right questions. When people don't show interest I quickly change the subject though.I just brought it up when he mentioned sending money abroad and it went naturally from there. Somehow it clicked with him and he was really interested from the start. I sent him a small amount and he's going to buy some to play around with.It kind of blew his mind. I just explained top level stuff like send money like email, decentralisation, maximum 21 million coins but also told him about the volatility and the growth of the network since 2009.I think the network just got a bit bigger.</t>
  </si>
  <si>
    <t>http://www.reddit.com/r/Bitcoin/comments/32bjco/im_getting_the_hang_of_this_introducing_bitcoin/</t>
  </si>
  <si>
    <t>April 12, 2015 at 05:25PM</t>
  </si>
  <si>
    <t>Bitcoin and the Future of Payments Technology - Panel Discusion</t>
  </si>
  <si>
    <t>https://www.youtube.com/watch?v=a-ZTSao8HPk</t>
  </si>
  <si>
    <t>http://www.reddit.com/r/Bitcoin/comments/32bkqj/bitcoin_and_the_future_of_payments_technology/</t>
  </si>
  <si>
    <t>April 12, 2015 at 05:22PM</t>
  </si>
  <si>
    <t>gobitc</t>
  </si>
  <si>
    <t>Get a guaranteed profit of 10% on a daily basis for life</t>
  </si>
  <si>
    <t>http://www.gobitc.com/get-a-guaranteed-profit-of-10-on-a-daily-basis-for-life/</t>
  </si>
  <si>
    <t>http://www.reddit.com/r/Bitcoin/comments/32bklx/get_a_guaranteed_profit_of_10_on_a_daily_basis/</t>
  </si>
  <si>
    <t>April 12, 2015 at 05:45PM</t>
  </si>
  <si>
    <t>Lazboarder</t>
  </si>
  <si>
    <t>Bitcoin made this guy rich ?</t>
  </si>
  <si>
    <t>http://m.imgur.com/uMv6fxJ</t>
  </si>
  <si>
    <t>http://www.reddit.com/r/Bitcoin/comments/32bluz/bitcoin_made_this_guy_rich/</t>
  </si>
  <si>
    <t>April 12, 2015 at 05:53PM</t>
  </si>
  <si>
    <t>iluvfitnessmodels</t>
  </si>
  <si>
    <t>What has the bitcoin founddation actually done to promote bitcoin to the mainstream (as it is supposed to be their mission)?</t>
  </si>
  <si>
    <t>I was wondering what the bitcoin foundation has actually done to promote bitcoin? Gavin had a salary of 210k in 2013 for being chief scientist according to their tax filing form https://bitcoin4.bitcoinfoundation.org/static/2014/05/Bitcoin-2013-990-PDC.pdf the budget for promoting bitcoin under line 12 "advertising and promoting" only 3.8k USD for a whole! year. Great technology is worthless without people adapting it in the mainstream,programmers like Gavin should hire a marketing guy and use at least 100k a year just promoting bitcoin using google adwords,doing events,talking to stores and doing field work. What do you think?</t>
  </si>
  <si>
    <t>http://www.reddit.com/r/Bitcoin/comments/32bmak/what_has_the_bitcoin_founddation_actually_done_to/</t>
  </si>
  <si>
    <t>April 12, 2015 at 06:19PM</t>
  </si>
  <si>
    <t>Sheriff's office prepared after bitcoin ransom</t>
  </si>
  <si>
    <t>http://www.boothbayregister.com/article/sheriff-s-office-prepared-after-bitcoin-ransom/51070</t>
  </si>
  <si>
    <t>http://www.reddit.com/r/Bitcoin/comments/32bnpz/sheriffs_office_prepared_after_bitcoin_ransom/</t>
  </si>
  <si>
    <t>April 12, 2015 at 06:17PM</t>
  </si>
  <si>
    <t>Events Center becomes first venue to accept Bitcoin</t>
  </si>
  <si>
    <t>http://www.reviewjournal.com/entertainment/reel/events-center-becomes-first-venue-accept-bitcoin</t>
  </si>
  <si>
    <t>http://www.reddit.com/r/Bitcoin/comments/32bno8/events_center_becomes_first_venue_to_accept/</t>
  </si>
  <si>
    <t>April 12, 2015 at 06:16PM</t>
  </si>
  <si>
    <t>XAPO and CEVO Partnership Opens Gamers to Bitcoin</t>
  </si>
  <si>
    <t>http://www.coinbuzz.com/2015/04/11/xapo-and-cevo-partnership-opens-gamers-to-bitcoin/</t>
  </si>
  <si>
    <t>http://www.reddit.com/r/Bitcoin/comments/32bnkv/xapo_and_cevo_partnership_opens_gamers_to_bitcoin/</t>
  </si>
  <si>
    <t>April 12, 2015 at 06:15PM</t>
  </si>
  <si>
    <t>Accepting Bitcoin Payments and the Overview of Bitcoin Payment Processors</t>
  </si>
  <si>
    <t>http://blog.cex.io/cryptonews/accepting-bitcoin-payments-and-the-overview-of-bitcoin-payment-processors-14526</t>
  </si>
  <si>
    <t>http://www.reddit.com/r/Bitcoin/comments/32bnja/accepting_bitcoin_payments_and_the_overview_of/</t>
  </si>
  <si>
    <t>April 12, 2015 at 06:14PM</t>
  </si>
  <si>
    <t>History of Cryptocurrency, Part I: From Bitcoin’s Inception to the Crypto-Boom</t>
  </si>
  <si>
    <t>http://cointelegraph.com/news/113930/history-of-cryptocurrency-from-bitcoins-inception-to-the-crypto-boom</t>
  </si>
  <si>
    <t>http://www.reddit.com/r/Bitcoin/comments/32bngi/history_of_cryptocurrency_part_i_from_bitcoins/</t>
  </si>
  <si>
    <t>April 12, 2015 at 06:39PM</t>
  </si>
  <si>
    <t>_XVoidX_</t>
  </si>
  <si>
    <t>Any good PayPal to Bitcoin?</t>
  </si>
  <si>
    <t>Hi,Pretty new to Bitcoin, setted up changetip (tipping accepted for a new guy that uses bitcoin &lt;3) and everything etc. Now I haven't found any good "unverified" PayPal to Bitcoin sites, VirMox requires a verified PayPal account.Is there any good?</t>
  </si>
  <si>
    <t>http://www.reddit.com/r/Bitcoin/comments/32bov7/any_good_paypal_to_bitcoin/</t>
  </si>
  <si>
    <t>April 12, 2015 at 06:20PM</t>
  </si>
  <si>
    <t>New Cohort – Digital Currency Course at the University of Nicosia</t>
  </si>
  <si>
    <t>http://www.newsbtc.com/2015/04/12/new-cohort-digital-currency-course-at-the-university-of-nicosia/</t>
  </si>
  <si>
    <t>http://www.reddit.com/r/Bitcoin/comments/32bntj/new_cohort_digital_currency_course_at_the/</t>
  </si>
  <si>
    <t>Interview with Bitlanders CEO Francesco Rulli</t>
  </si>
  <si>
    <t>http://insidebitcoins.com/news/interview-with-bitlanders-ceo-francesco-rulli/31583</t>
  </si>
  <si>
    <t>http://www.reddit.com/r/Bitcoin/comments/32bns9/interview_with_bitlanders_ceo_francesco_rulli/</t>
  </si>
  <si>
    <t>April 12, 2015 at 07:07PM</t>
  </si>
  <si>
    <t>vtminhvt</t>
  </si>
  <si>
    <t>Miner Bitcoin</t>
  </si>
  <si>
    <t>http://www.vtmideas.com/2015/03/suot-ngay-ben-may-tinh-hay-lam-mot-ieu.html</t>
  </si>
  <si>
    <t>http://www.reddit.com/r/Bitcoin/comments/32bql8/miner_bitcoin/</t>
  </si>
  <si>
    <t>April 12, 2015 at 07:02PM</t>
  </si>
  <si>
    <t>http://www.reddit.com/r/Bitcoin/comments/32bq8z/free_bitcoins_xapo_giveaway_get_from_1_to_1000/</t>
  </si>
  <si>
    <t>April 12, 2015 at 06:58PM</t>
  </si>
  <si>
    <t>socium</t>
  </si>
  <si>
    <t>Why was this entry removed and what was in it?</t>
  </si>
  <si>
    <t>https://www.reddit.com/r/Bitcoin/comments/31zuv5/olivier_janssens_and_jim_harper_wanted_to_make/Does anyone still have the original post?Removing such a post seems a bit fishy to me.</t>
  </si>
  <si>
    <t>http://www.reddit.com/r/Bitcoin/comments/32bpz4/why_was_this_entry_removed_and_what_was_in_it/</t>
  </si>
  <si>
    <t>April 12, 2015 at 07:24PM</t>
  </si>
  <si>
    <t>Peter Kirby @ www.mindthegapexpo.com 10-04-15</t>
  </si>
  <si>
    <t>https://www.youtube.com/attribution_link?a=Z7udlejcvro&amp;u=%2Fwatch%3Fv%3DrW1fqiIyJLo%26feature%3Dshare</t>
  </si>
  <si>
    <t>http://www.reddit.com/r/Bitcoin/comments/32broh/peter_kirby_wwwmindthegapexpocom_100415/</t>
  </si>
  <si>
    <t>April 12, 2015 at 07:18PM</t>
  </si>
  <si>
    <t>binghamtonbitcoin</t>
  </si>
  <si>
    <t>need help. My wallet destroyed just now!</t>
  </si>
  <si>
    <t>I don't have any backup file.I have used this wallet.dat for more than one year. And in the past 5 months, I never use it.just now, I opened the bitcoind with the command -salvagewallet, and it says it needs to reindex, i choose "no". S it closed. And said “salvage failed"I saw the wallet.dat disappeared, and there appears a new file "*****.bak", which I can't open.So what can I do now to get my coins back?thank you very much.</t>
  </si>
  <si>
    <t>http://www.reddit.com/r/Bitcoin/comments/32br8b/need_help_my_wallet_destroyed_just_now/</t>
  </si>
  <si>
    <t>April 12, 2015 at 07:15PM</t>
  </si>
  <si>
    <t>Instant transactions - A private key swapping service?</t>
  </si>
  <si>
    <t>Just a quick idea. One of the fastest methods of moving bitcoins around the Bitcoin network is giving someone a preloaded privkey. I do this sometimes with my friends, because I know them and trust them. This is of course hard on the internet.Of course, this is terrible in security terms; it has to be at least BIP038 and the passphrase can be snooped up by a lot of different MITM attacks (for example, if you give it over email as well... etc).Now here's a service: I'd say there is a market for instant settlement.I'd call the service "Instant Transaction Brokerage" (fees apply) - Aka ITB-Wallet.Bob wants to send Alice some bitcoins - But Alice needs to be able to spend them instantly. She needs a loaded privkey. They agree to use ITB.Alice has a set of pre-registred (empty) addresses called "Buckets" in her ITB-Enabled wallet.Bob agrees and sends some coin in a normal transaction to an ITB broker of choice.The ITB Broker does some Blockchain monitoring, just like Bitpay does. Is the transaction trustworthy? Fee paid? No double spending visible after 10 second on mempool? If so.. next stepITB Broker sends Alice a 2-of-2 multisig BIP038 wallet to her ITB enabled wallet and sends the passphrase over a pseudo-secure channel (SMS or maybe via a Push message on her phone). Now. The important thing is, what if someone scoops up the passphrase? This is where the pre-reg Bucket address comes in.Alice her wallet will now swipe the balance to one in her control (a Bucket address) - BUT the BIP038 is multisig, so the ITB Broker needs to sign as well. It will only sign for the duration of 1 hour after activation, and only to her Bucket address.This is all a bit premature, but I think this is a good way of combinding BIP038, Multisig and limited-trust Escrow.FAQQ: What if the ITB Broker runs with the money?A: The ITB Broker has to build a reputation, and could only do this once. Just like Bitpay is a trusted party for merchants, some company could be a trust Broker and make a lot of money on being honest instead of scammingQ: What if a hacker catches the BIP038 and snoops the passphrase?A: he could make a transaction to his own address, but the ITB broker will not co-sign because it's not the bucket address.Q: This is centralising and against the nature of Bitcoin!A: True.Q: What if Bob double-spends his coins before the ITB Broker can move them to safety?A: The ITB Broker his core-business would be blockchain forensics - like Bitpay does today. They would really have to have good monitoring, detection of double spend attempts and maybe a direct line to some of the bigger mining corps to get tx's to the front.Of course, this requires some very limited amount of trust in the ITB broker - just like with a tumbler. But the fee such a service can accumulate is very good, and once they scam 1 user - they are out of the game.There's a killer app for you all :)</t>
  </si>
  <si>
    <t>http://www.reddit.com/r/Bitcoin/comments/32br2i/instant_transactions_a_private_key_swapping/</t>
  </si>
  <si>
    <t>April 12, 2015 at 07:08PM</t>
  </si>
  <si>
    <t>Keiser Report: Halsey Minor about his latest venture in the UK, Bitreserve.org</t>
  </si>
  <si>
    <t>https://youtu.be/NjGisvNlWtY?t=733</t>
  </si>
  <si>
    <t>http://www.reddit.com/r/Bitcoin/comments/32bqnt/keiser_report_halsey_minor_about_his_latest/</t>
  </si>
  <si>
    <t>April 12, 2015 at 07:40PM</t>
  </si>
  <si>
    <t>January 11th, 2011: Hal Finney gets all hot-and-bothered by the idea of bitcoins tripling in price to one dollar.</t>
  </si>
  <si>
    <t>Rest in peace you genius. I hope to have a beer with you at the resturant at the edge of the universe one day."It's pretty strange really that we all see a good chance that bitcoins will hit a dollar in the relatively near future. How many investments can be expected to triple in value in that time frame? Is gold going to be $3500 any time soon? Apple stock going to triple? Maybe Facebook, if you could get some. That seems like a pretty sure thing.We are really lucky to be in at the beginning of a possibly explosive new phenomenon. Considering the odds against most money-tripling investments, Bitcoin looks like a good place for a percentage of your portfolio."https://bitcointalk.org/index.php?topic=2734.0Those guys don't even realize that in a few short years their new toy is going to see some incredible boom/bust cycles that will carry it to over $1200 at peak... and if you had tried to proclaim such a thing, you would have sounded like a loon!"Guys, I really think you should hold onto your bitcoins. In three years they will be worth over a thousand dollars each...""lol, k you nutter."And yet here we are, flat-out spouting similar insanity.... In a handful of years, you are going to see the ridiculous: bitcoin price will explode to 1000x what it is now... we haven't even hit the vertical part of our s-curve. The fundamentals are stronger than ever and mass adoption is practically assured at this point.At this point I just wish I had more money to buy coins... but I'm not worried. By 2020 you will literally see people wishing they had enough money to buy a single coin.I'm glad to be with you here this early.</t>
  </si>
  <si>
    <t>http://www.reddit.com/r/Bitcoin/comments/32bsrs/january_11th_2011_hal_finney_gets_all/</t>
  </si>
  <si>
    <t>April 12, 2015 at 07:36PM</t>
  </si>
  <si>
    <t>Gareth Jenkins @ www.mindthegapexpo.com 10-04-15</t>
  </si>
  <si>
    <t>https://www.youtube.com/attribution_link?a=z9yVO0fPeIw&amp;u=%2Fwatch%3Fv%3DtKE6VEuopuw%26feature%3Dshare</t>
  </si>
  <si>
    <t>http://www.reddit.com/r/Bitcoin/comments/32bsfy/gareth_jenkins_wwwmindthegapexpocom_100415/</t>
  </si>
  <si>
    <t>April 12, 2015 at 07:30PM</t>
  </si>
  <si>
    <t>Shyanne88</t>
  </si>
  <si>
    <t>Betcoin Poker is a Lot Like PokerStars Pre-Black Friday, except with BITCOIN!!</t>
  </si>
  <si>
    <t>I'm in fucking Heaven!</t>
  </si>
  <si>
    <t>http://www.reddit.com/r/Bitcoin/comments/32bs2u/betcoin_poker_is_a_lot_like_pokerstars_preblack/</t>
  </si>
  <si>
    <t>April 12, 2015 at 07:52PM</t>
  </si>
  <si>
    <t>BetBTC | 50% Commission for this Sunday. 100% Bitcoin Betfair Alternative</t>
  </si>
  <si>
    <t>http://www.betbtc.co</t>
  </si>
  <si>
    <t>http://www.reddit.com/r/Bitcoin/comments/32btkh/betbtc_50_commission_for_this_sunday_100_bitcoin/</t>
  </si>
  <si>
    <t>April 12, 2015 at 07:49PM</t>
  </si>
  <si>
    <t>Brian Kelly @ www.mindthegapexpo.com 10-04-15</t>
  </si>
  <si>
    <t>https://www.youtube.com/attribution_link?a=jHkodf7aZ6U&amp;u=%2Fwatch%3Fv%3DTp4QZw3J8rg%26feature%3Dshare</t>
  </si>
  <si>
    <t>http://www.reddit.com/r/Bitcoin/comments/32btbu/brian_kelly_wwwmindthegapexpocom_100415/</t>
  </si>
  <si>
    <t>April 12, 2015 at 08:33PM</t>
  </si>
  <si>
    <t>vindard</t>
  </si>
  <si>
    <t>Can we make a list of all the potential security threats in running a full node?</t>
  </si>
  <si>
    <t>I've been reading a lot about why we need more full nodes and why persons with access to decent internet can help the network by running one for 6+ hours per day.I have access to a couple of decent internet connections and I've been planning to set up full nodes on them. The thing is though that they would be set up on machines that are not isolated from the rest of my local networks, and that are also used intermittently for other things. Given this, I'd like to understand all the security concerns around telling the world that I'm a bitcoiner by broadcasting that I'm accepting incoming connections on port 8333 before I push ahead.</t>
  </si>
  <si>
    <t>http://www.reddit.com/r/Bitcoin/comments/32bwo6/can_we_make_a_list_of_all_the_potential_security/</t>
  </si>
  <si>
    <t>April 12, 2015 at 08:26PM</t>
  </si>
  <si>
    <t>46 Ukrainian banks declare insolvency:Dozens of Ukrainian banks have reportedly gone bankrupt over the course of one year.</t>
  </si>
  <si>
    <t>https://np.reddit.com/r/worldnews/comments/32bbrx/46_ukrainian_banks_declare_insolvencydozens_of/</t>
  </si>
  <si>
    <t>http://www.reddit.com/r/Bitcoin/comments/32bw2r/46_ukrainian_banks_declare_insolvencydozens_of/</t>
  </si>
  <si>
    <t>April 12, 2015 at 09:02PM</t>
  </si>
  <si>
    <t>Phone Companies Should Consider Bitcoin for the “Unbanked”</t>
  </si>
  <si>
    <t>https://www.cryptocoinsnews.com/phone-companies-consider-bitcoin-unbanked/</t>
  </si>
  <si>
    <t>http://www.reddit.com/r/Bitcoin/comments/32bz60/phone_companies_should_consider_bitcoin_for_the/</t>
  </si>
  <si>
    <t>masterconqueror</t>
  </si>
  <si>
    <t>Satoshicity | New Standarts of bitcoin faucet with %50 ref bonus!</t>
  </si>
  <si>
    <t>http://www.fatihusta.com.tr/2015/04/12/satoshicity-org-ucretsiz-bitcoin-kazanin-bitcoin-faucet-with-p-ref-bonus/</t>
  </si>
  <si>
    <t>http://www.reddit.com/r/Bitcoin/comments/32bz3h/satoshicity_new_standarts_of_bitcoin_faucet_with/</t>
  </si>
  <si>
    <t>April 12, 2015 at 09:01PM</t>
  </si>
  <si>
    <t>Subreddit just executed a bitcoin loan for pizza. Great way to introduce new persons.</t>
  </si>
  <si>
    <t>http://www.reddit.com/r/changetip/comments/3275xx/we_just_bought_two_people_pizzas_with_changetip/</t>
  </si>
  <si>
    <t>http://www.reddit.com/r/Bitcoin/comments/32byzn/subreddit_just_executed_a_bitcoin_loan_for_pizza/</t>
  </si>
  <si>
    <t>April 12, 2015 at 08:58PM</t>
  </si>
  <si>
    <t>Xapo Brings Bitcoin To eSports Through New Partnerships</t>
  </si>
  <si>
    <t>http://insidebitcoins.com/news/xapo-brings-bitcoin-to-esports-through-new-partnerships/31609</t>
  </si>
  <si>
    <t>http://www.reddit.com/r/Bitcoin/comments/32bynn/xapo_brings_bitcoin_to_esports_through_new/</t>
  </si>
  <si>
    <t>April 12, 2015 at 08:45PM</t>
  </si>
  <si>
    <t>pc888</t>
  </si>
  <si>
    <t>Bitcoin Exchange News, Rates and Analysis - CoinDesk</t>
  </si>
  <si>
    <t>http://www.coindesk.com/companies/exchanges/</t>
  </si>
  <si>
    <t>http://www.reddit.com/r/Bitcoin/comments/32bxne/bitcoin_exchange_news_rates_and_analysis_coindesk/</t>
  </si>
  <si>
    <t>April 12, 2015 at 09:31PM</t>
  </si>
  <si>
    <t>sexpressed</t>
  </si>
  <si>
    <t>Need Bitcoin payment beta testers!</t>
  </si>
  <si>
    <t>I had posted a few weeks ago about this and received a lot of helpful feedback from users here. I have made the changes requested and am looking for some more input!I run an adult-oriented website where I sell digital content. I want to accept Bitcoin as a method of payment...I've instituted a way of doing so but I need help testing it out to make sure it works!As an incentive for trying it out, I am dishing out free content to anyone who pays with Bitcoin on my site. Just buy any video with Bitcoin, the cheapest one available ($3.00 USD), and I will send you a Dropbox link to download everything I currently sell (3 straight porn videos, 2 "How To" videos, and one "Behind The Scenes" video). That's a lot of content for $3.00!If you could send me feedback on how the transaction went and if you think any changes should be made that would be REALLY helpful. I really want Bitcoin customers to have a swift, pleasant, and above all anonymous and safe transaction experience. If you could screen cast your transaction that would be AWESOME!Thanks for reading this and thanks for all your feedback thus far.Here's the website: www.Sexpressed.com</t>
  </si>
  <si>
    <t>http://www.reddit.com/r/Bitcoin/comments/32c1xf/need_bitcoin_payment_beta_testers/</t>
  </si>
  <si>
    <t>April 12, 2015 at 09:50PM</t>
  </si>
  <si>
    <t>CaptainPugwash75</t>
  </si>
  <si>
    <t>Bitreserve.org Send money of all demoninations anywhere for (almost) free!?</t>
  </si>
  <si>
    <t>Ok so I only came across this site yesterday and on the surface this seems quite incredible. It allows users to hold any currency they choose from a tranfers of bitcoin. You can send or hold any currency £,$,Y etc and send it over the internet.This seems huge, no doubt people will be worried about trust but so far it seems totally legit. I feel this should be getting more exposure, what an amazing tool.. Would love to hear some thoughts from anyone on it. ( It took me a while to understand the concept)</t>
  </si>
  <si>
    <t>http://www.reddit.com/r/Bitcoin/comments/32c3q5/bitreserveorg_send_money_of_all_demoninations/</t>
  </si>
  <si>
    <t>April 12, 2015 at 09:48PM</t>
  </si>
  <si>
    <t>Mordan</t>
  </si>
  <si>
    <t>Another Bitcoin Killer App</t>
  </si>
  <si>
    <t>I had that idea already last year. I sure as hell don't have the skills to implement it. I don't do drugs... so basically I hoard. But I have been wanting to PAY for people to seed some rare content on bit torrent.I have been googling every month or so and eventually found this today.bitcoin-torrenthttps://github.com/bitcoin-torrent/bitcoin-torrentIt is no way near completion. But this will bring bitcoin to the masses. All my family members use bit torrent but they don't care about bitcoin because it is basically useless to them.bitcoin-torrent changes that.Technically, the idea is that the leecher pays bitcoins to access seeder's data blocks. The challenge is to implement/merge that in the bit torrent protocol.</t>
  </si>
  <si>
    <t>http://www.reddit.com/r/Bitcoin/comments/32c3jf/another_bitcoin_killer_app/</t>
  </si>
  <si>
    <t>April 12, 2015 at 09:46PM</t>
  </si>
  <si>
    <t>jeorgen</t>
  </si>
  <si>
    <t>"Can I buy 1000 BTC at Bitfinex in one go?"</t>
  </si>
  <si>
    <t>http://auzterity.com/blog/?p=145</t>
  </si>
  <si>
    <t>http://www.reddit.com/r/Bitcoin/comments/32c3dl/can_i_buy_1000_btc_at_bitfinex_in_one_go/</t>
  </si>
  <si>
    <t>April 12, 2015 at 09:37PM</t>
  </si>
  <si>
    <t>Hannott</t>
  </si>
  <si>
    <t>Lets say bitcoin is widely adopted, and I get my paycheck in bitcoins..</t>
  </si>
  <si>
    <t>How would I go about both securely storing them, and also being able to easily spend my money like I do now with regular cash?</t>
  </si>
  <si>
    <t>http://www.reddit.com/r/Bitcoin/comments/32c2fn/lets_say_bitcoin_is_widely_adopted_and_i_get_my/</t>
  </si>
  <si>
    <t>April 12, 2015 at 10:22PM</t>
  </si>
  <si>
    <t>CleverEmu</t>
  </si>
  <si>
    <t>PLEASE BE CAREFUL | Google Ads</t>
  </si>
  <si>
    <t>http://imgur.com/HH7bqnG</t>
  </si>
  <si>
    <t>http://www.reddit.com/r/Bitcoin/comments/32c70r/please_be_careful_google_ads/</t>
  </si>
  <si>
    <t>April 12, 2015 at 10:11PM</t>
  </si>
  <si>
    <t>pinhopro</t>
  </si>
  <si>
    <t>BitTorrent Opens Beta For Maelstrom, Its New Take On A Distributed Web Browser</t>
  </si>
  <si>
    <t>http://techcrunch.com/2015/04/10/bittorrent-maelstrom-beta/</t>
  </si>
  <si>
    <t>http://www.reddit.com/r/Bitcoin/comments/32c5wn/bittorrent_opens_beta_for_maelstrom_its_new_take/</t>
  </si>
  <si>
    <t>April 12, 2015 at 10:02PM</t>
  </si>
  <si>
    <t>Igor Telyatnikov @ www.mindthegapexpo.com 10-04-15</t>
  </si>
  <si>
    <t>https://www.youtube.com/attribution_link?a=2xtZVTZVnpA&amp;u=%2Fwatch%3Fv%3DeBKjWhUQY28%26feature%3Dshare</t>
  </si>
  <si>
    <t>http://www.reddit.com/r/Bitcoin/comments/32c4y8/igor_telyatnikov_wwwmindthegapexpocom_100415/</t>
  </si>
  <si>
    <t>April 12, 2015 at 10:28PM</t>
  </si>
  <si>
    <t>keepusingit</t>
  </si>
  <si>
    <t>PayPal split from Ebay due to bitcoin disputes and PayPal merchants can use Braintree to accept the digital currency bitcoin</t>
  </si>
  <si>
    <t>http://thenomad.info/braintree-allows-paypal-merchants-to-accept-bitcoin-paypal-splits-with-ebay/</t>
  </si>
  <si>
    <t>http://www.reddit.com/r/Bitcoin/comments/32c7nq/paypal_split_from_ebay_due_to_bitcoin_disputes/</t>
  </si>
  <si>
    <t>April 12, 2015 at 10:27PM</t>
  </si>
  <si>
    <t>AppDevSharp</t>
  </si>
  <si>
    <t>[For Hire] Need Bitcoin Badly - Will Work In A Range Of Services - Web/Graphic Design, Writing, Translation, Promotion, Admin Tasks, Editing ++++</t>
  </si>
  <si>
    <t>Hi, I'm an all round web and graphic designer with skills in writing and SEO too. I also speak fluent German and Spanish so can translate documents of any size and length. I'm in desperate need of Bitcoin and I will do almost ANYTHING in exchange for it. If you need anything completing and can compensate me with Bitcoin, please get in touch.... you would be surprised at what I can do and the value I offer. Thank you</t>
  </si>
  <si>
    <t>http://www.reddit.com/r/Bitcoin/comments/32c7lw/for_hire_need_bitcoin_badly_will_work_in_a_range/</t>
  </si>
  <si>
    <t>April 12, 2015 at 10:53PM</t>
  </si>
  <si>
    <t>berrra</t>
  </si>
  <si>
    <t>Do you consider anonymity when backing up your wallet(s) digitally?</t>
  </si>
  <si>
    <t>Hi.How important is it for you to keep the anonomity of your wallets/adresses?For instance; I just digitally backed up my cold storage armory wallet (encrypted) to my Google Drive and as an attachment in an email to myself. Do you consider this bad practice in terms of anonymity? In terms of security?Now im not 100% sure of what exactly gets encrypted in an armory wallet backup, if it's only the private adresses or "everything". Are the public keys unencrypted in the backups?What would the circumstances, in your case, be to allow/not allow having a third party be given access to your digital backups?</t>
  </si>
  <si>
    <t>http://www.reddit.com/r/Bitcoin/comments/32ca9g/do_you_consider_anonymity_when_backing_up_your/</t>
  </si>
  <si>
    <t>April 12, 2015 at 10:52PM</t>
  </si>
  <si>
    <t>outpost5</t>
  </si>
  <si>
    <t>Short list of retailers and services that take bitcoin?</t>
  </si>
  <si>
    <t>Is there a list of places that take bitcoin? Thanks.</t>
  </si>
  <si>
    <t>http://www.reddit.com/r/Bitcoin/comments/32ca6p/short_list_of_retailers_and_services_that_take/</t>
  </si>
  <si>
    <t>April 12, 2015 at 11:41PM</t>
  </si>
  <si>
    <t>Bitnational SHADY DEALS WITH WAVES</t>
  </si>
  <si>
    <t>Bitnational is not a community based service at all. These guys are trying to centralize and commercialize Bitcoin with Wave's coffee. AND Why? They are trying to steal the locations of previous bitcoin businesses in Calgary and Vancouver! Use wave's corporate structure to evict existing bitcoin brokerages ie The Bitcoiniacs in Vancouver and The Bitcoin Brains in Calgary. Then Bitnationals wants to then steal all the clients and business activities that follow suit! 2 oil and gas guys with very little business and Bitcoin experience. Customer service is appalling and Matt is very offsetting. He talks to customer like a cave man and I would not trust him with my money EVER. This kind of business practice is not acceptable in any field and I'm sure the community will see right threw their bullshit, poor business skills and shitty business practices. I am friends with the Bitcoiniacs and bitcoinbrains and I thought I should share their story! They have asked to me not write this post but everyone needs to be aware of the bullshit and we as a community can come together to protect the businesses and rights or our fellow bitcoiners!</t>
  </si>
  <si>
    <t>http://www.reddit.com/r/Bitcoin/comments/32cfrd/bitnational_shady_deals_with_waves/</t>
  </si>
  <si>
    <t>JustALeagueComment</t>
  </si>
  <si>
    <t>Bitcoin the future???</t>
  </si>
  <si>
    <t>“Bitcoin has the potential to be a massively disruptive technology,” I’d been paying attention to Bitcoin because a couple of other people that Wences had talked with, like Katana Capital founder Charlie Songhurst, had also talked to me about it and said that it was very important. No one had made the argument in a way that stuck yet, but it made me curious. I started to really think about it, so I sought out Wences in the summer of 2013. We had a fairly thorough conversation. He articulated very strong positive theories about Bitcoin and I began to feel empowered.I believe bitcoin is the future, and nobody can tell me I am wrong. (I accept Tips)</t>
  </si>
  <si>
    <t>http://www.reddit.com/r/Bitcoin/comments/32cfp3/bitcoin_the_future/</t>
  </si>
  <si>
    <t>April 12, 2015 at 11:37PM</t>
  </si>
  <si>
    <t>mxethrowaway75</t>
  </si>
  <si>
    <t>Best way to sell low amount of bitcoins on LBC?</t>
  </si>
  <si>
    <t>ive recently come into contact with some bitcoins and I'm looking to turn them into cash. I'd prefer for a deposit to be made into my bank account and then have it verified with a receipt. What are the risks in doing this? It doesn't look too hard but I just want to be prepared and not have my coins stolen.</t>
  </si>
  <si>
    <t>http://www.reddit.com/r/Bitcoin/comments/32cfa4/best_way_to_sell_low_amount_of_bitcoins_on_lbc/</t>
  </si>
  <si>
    <t>April 12, 2015 at 11:35PM</t>
  </si>
  <si>
    <t>jazzmoses</t>
  </si>
  <si>
    <t>Securing Bitcoin #5 - the second last in my series on funding for Bitcoin network security. Enjoy!</t>
  </si>
  <si>
    <t>https://medium.com/@mikej0/securing-bitcoin-5-determing-an-optimal-funding-level-9873fa1322a7</t>
  </si>
  <si>
    <t>http://www.reddit.com/r/Bitcoin/comments/32cf05/securing_bitcoin_5_the_second_last_in_my_series/</t>
  </si>
  <si>
    <t>April 12, 2015 at 11:31PM</t>
  </si>
  <si>
    <t>reddcloud</t>
  </si>
  <si>
    <t>Something No One Owns</t>
  </si>
  <si>
    <t>https://youtu.be/IxrfwsoTpis</t>
  </si>
  <si>
    <t>http://www.reddit.com/r/Bitcoin/comments/32cek2/something_no_one_owns/</t>
  </si>
  <si>
    <t>Chris_Hansen_AMA</t>
  </si>
  <si>
    <t>Is there a potential to make a career by using extensive knowledge of the bitcoin industry?</t>
  </si>
  <si>
    <t>Bitcoin is so new that the majority of the public has no idea how it works or how to set up their business to use it. Are there any bitcoin consulting services out there? Like a business that helps other small business' learn to accept bitcoin payments?</t>
  </si>
  <si>
    <t>http://www.reddit.com/r/Bitcoin/comments/32ceju/is_there_a_potential_to_make_a_career_by_using/</t>
  </si>
  <si>
    <t>April 12, 2015 at 11:22PM</t>
  </si>
  <si>
    <t>https://www.youtube.com/attribution_link?a=vi5c_KOJDaM&amp;u=%2Fwatch%3Fv%3DqZHaXJixUEs%26feature%3Dshare</t>
  </si>
  <si>
    <t>http://www.reddit.com/r/Bitcoin/comments/32cdll/portable_bitcoin_wallet_tutorial_win7_usb_6min/</t>
  </si>
  <si>
    <t>April 12, 2015 at 11:57PM</t>
  </si>
  <si>
    <t>scottrobertson</t>
  </si>
  <si>
    <t>igot to offer Faster Payments in the UK soon</t>
  </si>
  <si>
    <t>https://twitter.com/igotcom/status/587297877753466882</t>
  </si>
  <si>
    <t>http://www.reddit.com/r/Bitcoin/comments/32chhq/igot_to_offer_faster_payments_in_the_uk_soon/</t>
  </si>
  <si>
    <t>April 12, 2015 at 11:48PM</t>
  </si>
  <si>
    <t>OCD-JERKY</t>
  </si>
  <si>
    <t>Australian beef jerky startup partners with bitcoin</t>
  </si>
  <si>
    <t>Hello,We would like to introduce ourselves to the community as OCD JERKY, “Premium quality handcrafted beef”. We admire the bitcoin community and would love to be apart of something special. After getting our business close to commercial production, we though it would be a good idea to check in and establish a friendly relationship with the community.We started this thread to talk about the role bitcoin will play in our business, how we can better ourselves with bitcoin and to get some community feedback. We want to know your thoughts and suggestions on how we can improve our business with bitcoin. It is an amazing technology that will change the world forever. Personally, I am a bitcoin fan that has spent the past couple years obsessed with BTC and anything crypto related.A bit about us:We are a small startup located in Perth, Western Australia. Our company is devoted to making premium quality beef jerky. We do not add any artificial colours, flavours or preservatives. Only the finest herbs, spices and sauces are used to flavour prime Aussie beef. Marinated for 24hrs and charcoal filter air dried. The result is a delicious artisan beef snack. It is unlike other products and will become a market leader. The jerky is unique and with a small popular product, it is easy to ship worldwide. Bitcoin will play a central role in our payments allowing us to conduct frictionless cross border transactions. It is our preferred payment method that we can be certain there will be no reversals or associated fraud.Positive adoption:Our series 1 packaging (140k units) has the famous B on the back that will be seen by over 140,000 people! Our next batch will contain more information and even refer to an appropriate site, perhaps bitcoin.org. Curious snackers can learn about bitcoin and even find out how to get there hands on some. We have thrown a few ideas around and thought to drop loaded paper wallets in random packaging for lucky people. Its quite an incentive to learn about bitcoin when you have a few in your packet! Were open to ideas and can rapidly adapt our business module to accommodate. The bitcoin community has access to OCD and were listening. What can we do to help?Integration:As you know OCD JERKY is crazy about bitcoin and we want to accept btc inside our online store! Right now we don’t know how to do this. Our site is with Squarespace and their integration is some time off. We chose them because they have nice layouts that are simple to use. After building the site, we find we can’t integrate BTC into the cart. For now we decided to set up an OTC thread and manually conduct trades on bitcointalk. It may be inefficient but it is a great opportunity to make some friends and build our reputation.We need your help! We have looked into the options but can’t find a solution. So far we see a number of approaches that can embed a buy button or form although these options don’t allow users to select multiple items to cart. Go coin, coinbase and bitpay have been investigated but these only allow the single unit buy button as I can see. Did I miss something? Remember that with Squarespace we can’t simply plug-in a shopping cart and add BTC as payment. Stripe BTC is not yet implemented there. They really have made it hard!We also started building a site with wordpress but found it too difficult. We had to allocate the time back to the production schedule and make do with our current site. I do agree, if we had the skills WP would be optimal design/SEO.What are your thoughts? Our budget is stretched and we can’t afford a full build -we do have plenty of jerky so tell us your ideas!The company : Right now we are finalising our jerky super-lab for commercial production. We are building a large control room, wiring machinery, painting, renovating and installing the kitchens. Within 3 months OCD JERKY will be in commercial production. We are currently limited to small batch until the factory is established.If you want to find out just how good our jerky is, check out our website http://www.ocdjerky.com/ or chase us up on our OTC bitcointalk thread! https://bitcointalk.org/index.php?topic=1018933.0</t>
  </si>
  <si>
    <t>http://www.reddit.com/r/Bitcoin/comments/32cgfj/australian_beef_jerky_startup_partners_with/</t>
  </si>
  <si>
    <t>April 12, 2015 at 11:47PM</t>
  </si>
  <si>
    <t>demigodbrian</t>
  </si>
  <si>
    <t>Juice Rap News is back with episode 31. The wait for season 4 is over! Ohh and they take bitcoins.</t>
  </si>
  <si>
    <t>http://thejuicemedia.com/rap-news-31-the-eurodivision-contest/</t>
  </si>
  <si>
    <t>http://www.reddit.com/r/Bitcoin/comments/32cgds/juice_rap_news_is_back_with_episode_31_the_wait/</t>
  </si>
  <si>
    <t>RomeoZedman</t>
  </si>
  <si>
    <t>How can I leave my coins to someone in the event of my death, without them having access while I'm alive?</t>
  </si>
  <si>
    <t>http://www.reddit.com/r/Bitcoin/comments/32cgbq/how_can_i_leave_my_coins_to_someone_in_the_event/</t>
  </si>
  <si>
    <t>April 12, 2015 at 11:42PM</t>
  </si>
  <si>
    <t>CoinMarket</t>
  </si>
  <si>
    <t>Can we trust Cavirtex again?</t>
  </si>
  <si>
    <t>Can we ?</t>
  </si>
  <si>
    <t>http://www.reddit.com/r/Bitcoin/comments/32cfu3/can_we_trust_cavirtex_again/</t>
  </si>
  <si>
    <t>April 13, 2015 at 12:41AM</t>
  </si>
  <si>
    <t>Entegy</t>
  </si>
  <si>
    <t>How on Earth do I get Bitcoins now?</t>
  </si>
  <si>
    <t>Long story short a client has been hit with CryptoWall and it's cheaper to pay the ransom than it is to try and recreate the work that's encrypted. We're in Canada, and having a hell of a time trying to get Bitcoins NOW as time is running out on the ransom.We've signed up for sites like Circle in an attempt to get bitcoins but most seem to be US only.How the heck can we get some bitcoins immediately?</t>
  </si>
  <si>
    <t>http://www.reddit.com/r/Bitcoin/comments/32cmpb/how_on_earth_do_i_get_bitcoins_now/</t>
  </si>
  <si>
    <t>April 13, 2015 at 12:36AM</t>
  </si>
  <si>
    <t>Melting_Harps</t>
  </si>
  <si>
    <t>Federal banking official meets with Colorado pot industry owners, gives no indication of steps</t>
  </si>
  <si>
    <t>http://news.yahoo.com/federal-banking-official-meets-colorado-211921302.html</t>
  </si>
  <si>
    <t>http://www.reddit.com/r/Bitcoin/comments/32cm42/federal_banking_official_meets_with_colorado_pot/</t>
  </si>
  <si>
    <t>April 13, 2015 at 12:26AM</t>
  </si>
  <si>
    <t>CoinSouls comic is down?</t>
  </si>
  <si>
    <t>So it looks like http://coinsouls.com is down. Does anyone have a copy of that Bitcoin comic?</t>
  </si>
  <si>
    <t>http://www.reddit.com/r/Bitcoin/comments/32ckxv/coinsouls_comic_is_down/</t>
  </si>
  <si>
    <t>April 13, 2015 at 12:12AM</t>
  </si>
  <si>
    <t>Customise Your Bitcoin Address with Vanitygen Tutorial</t>
  </si>
  <si>
    <t>http://bit-post.com/featured/customise-your-bitcoin-address-with-vanitygen-tutorial-5030</t>
  </si>
  <si>
    <t>http://www.reddit.com/r/Bitcoin/comments/32cjc0/customise_your_bitcoin_address_with_vanitygen/</t>
  </si>
  <si>
    <t>April 13, 2015 at 01:06AM</t>
  </si>
  <si>
    <t>taw</t>
  </si>
  <si>
    <t>How do I import wallet.dat into some kind of thin client?</t>
  </si>
  <si>
    <t>A while I got myself a few bitcoins on an old computer, but I stopped running bitcoin-qt because it was murdering my CPU and taking ridiculous amount of diskspace.Anyway, I want to take that wallet.dat and import it into some kind of thin client that doesn't need to store the entire blockchain locally.What's the most reasonable way to do so? I've tried MultiBit, which sounds like a reasonable client, but it doesn't seem able to import wallet.dat in any way.(everything OSX)</t>
  </si>
  <si>
    <t>http://www.reddit.com/r/Bitcoin/comments/32cpp3/how_do_i_import_walletdat_into_some_kind_of_thin/</t>
  </si>
  <si>
    <t>April 13, 2015 at 01:28AM</t>
  </si>
  <si>
    <t>Aaron L. Kaplan @ www.mindthegapexpo.com 10-04-15</t>
  </si>
  <si>
    <t>https://www.youtube.com/attribution_link?a=Yerhi007H6o&amp;u=%2Fwatch%3Fv%3DrIbQBPkeK7I%26feature%3Dshare</t>
  </si>
  <si>
    <t>http://www.reddit.com/r/Bitcoin/comments/32csgk/aaron_l_kaplan_wwwmindthegapexpocom_100415/</t>
  </si>
  <si>
    <t>April 13, 2015 at 01:25AM</t>
  </si>
  <si>
    <t>A blast from the past - two years ago /u/ShakeThatBass gave away 350BTC to people that donated to charities</t>
  </si>
  <si>
    <t>https://www.reddit.com/r/Bitcoin/comments/19oiht/rbitcoin_lets_share_with_those_in_need_for_every/</t>
  </si>
  <si>
    <t>http://www.reddit.com/r/Bitcoin/comments/32cs2z/a_blast_from_the_past_two_years_ago/</t>
  </si>
  <si>
    <t>April 13, 2015 at 01:24AM</t>
  </si>
  <si>
    <t>fmerz</t>
  </si>
  <si>
    <t>Electrum - using a seed to recover wallet</t>
  </si>
  <si>
    <t>I understand a seed can be used to electrum to recover a wallet but what would happen if say in 10 years time electrum is not around anymore and I only have the seed, would there be a possibility to recover the wallet still as it is not technically a private key?Cheers</t>
  </si>
  <si>
    <t>http://www.reddit.com/r/Bitcoin/comments/32cryl/electrum_using_a_seed_to_recover_wallet/</t>
  </si>
  <si>
    <t>April 13, 2015 at 01:51AM</t>
  </si>
  <si>
    <t>Ryan X Charles - How I quit my PhD and went full time Bitcoin</t>
  </si>
  <si>
    <t>https://www.youtube.com/watch?v=IB6jM7_vYCg</t>
  </si>
  <si>
    <t>http://www.reddit.com/r/Bitcoin/comments/32cv5x/ryan_x_charles_how_i_quit_my_phd_and_went_full/</t>
  </si>
  <si>
    <t>April 13, 2015 at 01:50AM</t>
  </si>
  <si>
    <t>maxminski</t>
  </si>
  <si>
    <t>Born, authenticated, and sold digital: Cointemporary + ascribe</t>
  </si>
  <si>
    <t>http://blog.ascribe.io/cointemporary-ascribe/</t>
  </si>
  <si>
    <t>http://www.reddit.com/r/Bitcoin/comments/32cv3w/born_authenticated_and_sold_digital_cointemporary/</t>
  </si>
  <si>
    <t>April 13, 2015 at 01:43AM</t>
  </si>
  <si>
    <t>73 awesome Bitcoin wallets to choose from, based on OS, security and general features.</t>
  </si>
  <si>
    <t>http://enjoybitcoins.com/listing-category/bitcoin-wallets/</t>
  </si>
  <si>
    <t>http://www.reddit.com/r/Bitcoin/comments/32cu9f/73_awesome_bitcoin_wallets_to_choose_from_based/</t>
  </si>
  <si>
    <t>April 13, 2015 at 01:35AM</t>
  </si>
  <si>
    <t>bitexla</t>
  </si>
  <si>
    <t>Now you can buy and sell in Latin American leading exchange in English! @bitexla</t>
  </si>
  <si>
    <t>https://bitex.la/?force_locale=en</t>
  </si>
  <si>
    <t>http://www.reddit.com/r/Bitcoin/comments/32ctan/now_you_can_buy_and_sell_in_latin_american/</t>
  </si>
  <si>
    <t>keepcalmson</t>
  </si>
  <si>
    <t>What will happen to bitcoin's price when the mining reward cuts in half?</t>
  </si>
  <si>
    <t>Will the price go up significantly since half as many coins are made available through mining every day, or will there be a panic that mining is suddenly so much less profitable?</t>
  </si>
  <si>
    <t>http://www.reddit.com/r/Bitcoin/comments/32ct8t/what_will_happen_to_bitcoins_price_when_the/</t>
  </si>
  <si>
    <t>April 13, 2015 at 02:02AM</t>
  </si>
  <si>
    <t>dogestarter</t>
  </si>
  <si>
    <t>Mad PotCoins 420 Allaince Joint Force</t>
  </si>
  <si>
    <t>https://www.youtube.com/watch?v=MwK70PFH9IM&amp;feature=youtu.be</t>
  </si>
  <si>
    <t>http://www.reddit.com/r/Bitcoin/comments/32cwi6/mad_potcoins_420_allaince_joint_force/</t>
  </si>
  <si>
    <t>April 13, 2015 at 02:01AM</t>
  </si>
  <si>
    <t>For the first time ever: you can collect digitally-authenticated digital art with digital currency</t>
  </si>
  <si>
    <t>http://www.reddit.com/r/Bitcoin/comments/32cwg4/for_the_first_time_ever_you_can_collect/</t>
  </si>
  <si>
    <t>April 13, 2015 at 02:25AM</t>
  </si>
  <si>
    <t>Barry Silbert on Twitter: Hillary Clinton is not following Rand Paul's lead and accepting bitcoin for campaign contributions. Point, Paul (for bitcoiners at least)</t>
  </si>
  <si>
    <t>https://twitter.com/barrysilbert/status/587334482052653057</t>
  </si>
  <si>
    <t>http://www.reddit.com/r/Bitcoin/comments/32czib/barry_silbert_on_twitter_hillary_clinton_is_not/</t>
  </si>
  <si>
    <t>April 13, 2015 at 02:44AM</t>
  </si>
  <si>
    <t>edelweiss-btc</t>
  </si>
  <si>
    <t>Abra su cofre y gane hasta 4 Bitcoins. Promoción de Cevo games y Xapo wallet.</t>
  </si>
  <si>
    <t>https://forobits.com/t/promocion-cevo-con-xapo-wallet-regalan-hasta-4-bitcoins-abran-su-cofre/356</t>
  </si>
  <si>
    <t>http://www.reddit.com/r/Bitcoin/comments/32d1u0/abra_su_cofre_y_gane_hasta_4_bitcoins_promoci%C3%B3n/</t>
  </si>
  <si>
    <t>April 13, 2015 at 02:40AM</t>
  </si>
  <si>
    <t>see_the_galaxy</t>
  </si>
  <si>
    <t>AntPool lucks out on Block 351833</t>
  </si>
  <si>
    <t>25 BTC just for mining their own coinbase transaction and confirming none</t>
  </si>
  <si>
    <t>http://www.reddit.com/r/Bitcoin/comments/32d19n/antpool_lucks_out_on_block_351833/</t>
  </si>
  <si>
    <t>April 13, 2015 at 02:59AM</t>
  </si>
  <si>
    <t>Bitcointister</t>
  </si>
  <si>
    <t>Free 100 GH in cloud to mine Bitcoin</t>
  </si>
  <si>
    <t>http://cloudminr.io/?r=VGPoKO</t>
  </si>
  <si>
    <t>http://www.reddit.com/r/Bitcoin/comments/32d3l2/free_100_gh_in_cloud_to_mine_bitcoin/</t>
  </si>
  <si>
    <t>April 13, 2015 at 02:56AM</t>
  </si>
  <si>
    <t>novanombre</t>
  </si>
  <si>
    <t>How does signing work with timelocked-escrow? If the conditions to spend the coins is not met can I still make a signature showing I have access to that privet key?</t>
  </si>
  <si>
    <t>The proposed (or are the ready yet?) idea of a time lock where if one party is not satisfied they funds can be released back to the original purchaser eventually, how does signing a message with a secret key work here?</t>
  </si>
  <si>
    <t>http://www.reddit.com/r/Bitcoin/comments/32d37a/how_does_signing_work_with_timelockedescrow_if/</t>
  </si>
  <si>
    <t>April 13, 2015 at 03:20AM</t>
  </si>
  <si>
    <t>Bas Wisselink @ www.mindthegapexpo.com 10-04-15</t>
  </si>
  <si>
    <t>https://www.youtube.com/attribution_link?a=OKtFDOcKFb8&amp;u=%2Fwatch%3Fv%3DKIH69RA0Hsk%26feature%3Dshare</t>
  </si>
  <si>
    <t>http://www.reddit.com/r/Bitcoin/comments/32d662/bas_wisselink_wwwmindthegapexpocom_100415/</t>
  </si>
  <si>
    <t>April 13, 2015 at 03:12AM</t>
  </si>
  <si>
    <t>truck_lover</t>
  </si>
  <si>
    <t>I've made a bitcoin faucet service (android app)</t>
  </si>
  <si>
    <t>https://play.google.com/store/apps/details?id=bitcoin.free.a.freebitcoin</t>
  </si>
  <si>
    <t>http://www.reddit.com/r/Bitcoin/comments/32d57o/ive_made_a_bitcoin_faucet_service_android_app/</t>
  </si>
  <si>
    <t>April 13, 2015 at 03:42AM</t>
  </si>
  <si>
    <t>Ron Quaranta @ www.mindthegapexpo.com 10-04-15</t>
  </si>
  <si>
    <t>https://www.youtube.com/attribution_link?a=j4EnJpPzBac&amp;u=%2Fwatch%3Fv%3DVOu6gccgPmI%26feature%3Dshare</t>
  </si>
  <si>
    <t>http://www.reddit.com/r/Bitcoin/comments/32d8uu/ron_quaranta_wwwmindthegapexpocom_100415/</t>
  </si>
  <si>
    <t>April 13, 2015 at 03:24AM</t>
  </si>
  <si>
    <t>Aviathor</t>
  </si>
  <si>
    <t>After Hectic Week for Foundation, MIT Offers to Host a Bitcoin Standards Center</t>
  </si>
  <si>
    <t>http://cointelegraph.com/news/113939/after-hectic-week-for-foundation-mit-offers-to-host-a-bitcoin-standards-center</t>
  </si>
  <si>
    <t>http://www.reddit.com/r/Bitcoin/comments/32d6ok/after_hectic_week_for_foundation_mit_offers_to/</t>
  </si>
  <si>
    <t>April 13, 2015 at 04:37AM</t>
  </si>
  <si>
    <t>newhampshire22</t>
  </si>
  <si>
    <t>Neocash Radio --Episode 99 – Government Censorship and Security -- bitcoin foundation woes</t>
  </si>
  <si>
    <t>http://neocashradio.com/blog/episode-99-government-censorship-and-security/</t>
  </si>
  <si>
    <t>http://www.reddit.com/r/Bitcoin/comments/32dflt/neocash_radio_episode_99_government_censorship/</t>
  </si>
  <si>
    <t>April 13, 2015 at 04:33AM</t>
  </si>
  <si>
    <t>BtcRes</t>
  </si>
  <si>
    <t>Small Bitcoin research essay</t>
  </si>
  <si>
    <t>Hi everyoneThis is another small chunk of my thesis on Bitcoin.For a general introduction to what this is and why, check out my first post on the matter here. Hopefully, this time it might garner a bit more interest. Admittedly, this might be written in a boring manner, but I invite you to take a look anyway. There might be something of interest :)</t>
  </si>
  <si>
    <t>http://www.reddit.com/r/Bitcoin/comments/32df4m/small_bitcoin_research_essay/</t>
  </si>
  <si>
    <t>carrymugabe</t>
  </si>
  <si>
    <t>Again, please be careful | Google Ads</t>
  </si>
  <si>
    <t>http://i.imgur.com/o07W08h.png</t>
  </si>
  <si>
    <t>http://www.reddit.com/r/Bitcoin/comments/32df1u/again_please_be_careful_google_ads/</t>
  </si>
  <si>
    <t>April 13, 2015 at 04:24AM</t>
  </si>
  <si>
    <t>Lorien @ www.mindthegapexpo.com 10-04-15</t>
  </si>
  <si>
    <t>https://www.youtube.com/attribution_link?a=-QnN1gYbC6w&amp;u=%2Fwatch%3Fv%3D7f7hE0K8-OA%26feature%3Dshare</t>
  </si>
  <si>
    <t>http://www.reddit.com/r/Bitcoin/comments/32ddzs/lorien_wwwmindthegapexpocom_100415/</t>
  </si>
  <si>
    <t>April 13, 2015 at 04:11AM</t>
  </si>
  <si>
    <t>TheDataWhore</t>
  </si>
  <si>
    <t>Was a victim of a Paypal chargeback scam (posted on /r/tf2 yesterday, and it hit the front page), scammer may now want to pay me back in Bitcoin.</t>
  </si>
  <si>
    <t>I posted my story yesterday in /r/tf2, here: http://np.reddit.com/r/tf2/comments/326xa2/i_was_paypal_chargeback_scammed_for_4666_by_a/It got quite a lot of attention, and as a result the scammer contacted me for the first time in 3 months.Long story short, he scammed me for close to $5k, and now wants to repay me. I was in the process of filing charges against him, and told him if he could come to a solution by Monday, I wouldn't.So today he tells me that his father is willing to loan him the money, and now it's just a matter of figuring out how to pay (that is if this isn't just another BS story to buy time). I want to use a method that is zero risk for me, but also something that I won't have to wait awhile to know I'm actually getting paid back (in the case he's just trying to buy time again). Bitcoin seemed like the perfect option, but I don't know if he'll be able to buy $5k of it easily (with a credit card) to be able to send it to me.I'm open to more than just Bitcoin, I just want to figure out a safe way to bring this to a resolution. I figured if it were possible with Bitcoin, this would be the place to ask to figure out how to get it done.(I just got myself a wallet (Bitcoin Core) in case that is the route we go).Thanks a lot!</t>
  </si>
  <si>
    <t>http://www.reddit.com/r/Bitcoin/comments/32dcfb/was_a_victim_of_a_paypal_chargeback_scam_posted/</t>
  </si>
  <si>
    <t>April 13, 2015 at 04:07AM</t>
  </si>
  <si>
    <t>We need to create a phrase for dispelling the negative image CryptoLocker could cast on Bitcoin and crytocurrencies in general.</t>
  </si>
  <si>
    <t>So when it comes up in dialogs about Bitcoin and cryptocurrencies we have a well crafted response.In my opinion, the continued success of CryptoLocker at extracting payment from victims does not demonstrate a problem with cryptocurrencies but rather a systematic problem with information security. The irony here is that CryptoLocker is going after files when what they really want is Bitcoin making it more secure than most people's information security practices. To say Bitcoin is the problem is akin to saying proper security practices are the problem.</t>
  </si>
  <si>
    <t>http://www.reddit.com/r/Bitcoin/comments/32dbzf/we_need_to_create_a_phrase_for_dispelling_the/</t>
  </si>
  <si>
    <t>April 13, 2015 at 04:04AM</t>
  </si>
  <si>
    <t>JohnStoltz</t>
  </si>
  <si>
    <t>mentioned most of my private key on the phone to my gf (we share one trezor). should i worry?</t>
  </si>
  <si>
    <t>My gf and i keep our bitcoin in one trezor. I was showing her over the phone that i'd committed the seed to memory, when i realized that's prob not wise. I had about 4 words left to utter before i caught myself.is there a way to generate a new seed on the trezor?</t>
  </si>
  <si>
    <t>http://www.reddit.com/r/Bitcoin/comments/32dbl3/mentioned_most_of_my_private_key_on_the_phone_to/</t>
  </si>
  <si>
    <t>April 13, 2015 at 04:02AM</t>
  </si>
  <si>
    <t>Andrew Beal @ www.mindthegapexpo.com 10-04-15</t>
  </si>
  <si>
    <t>https://www.youtube.com/attribution_link?a=Ny3Wp1QBOYE&amp;u=%2Fwatch%3Fv%3Dxi9vfPpuvDA%26feature%3Dshare</t>
  </si>
  <si>
    <t>http://www.reddit.com/r/Bitcoin/comments/32dbdg/andrew_beal_wwwmindthegapexpocom_100415/</t>
  </si>
  <si>
    <t>April 13, 2015 at 04:52AM</t>
  </si>
  <si>
    <t>BitcoinBilionare</t>
  </si>
  <si>
    <t>An Organic Wallet?</t>
  </si>
  <si>
    <t>Hear me out.In light of recent events, it is more important than ever to store your coins in wallets that are separate from your computer. Some of us use paper wallets, which may work well, but I have concocted a better solution.Acid-free Paper lasts about 100 years, which is just long enough for burglars to sneak into your home and Carlos Mencia your life's savings.Enter the organic wallet. All you need is 7 Elmer's brand glue sticks, 11 boxes of Lucky Charms, and 8 cardboard boxes. Be careful! In my initial testing, I found that generic brand products can produce dangerous results.Using the lucky charms and glue sticks, spell out your private key onto the cardboard boxes just like you would for a regular paper wallet. Let it dry for 30 minutes, and you're all set! This organic wallet will not last as long as a paper one, as Lucky Charms are perishable and will be subject to insect attacks and mold over time. This will force the bitcoin user to change his or her private key often to deter would-be thieves.</t>
  </si>
  <si>
    <t>http://www.reddit.com/r/Bitcoin/comments/32dhfi/an_organic_wallet/</t>
  </si>
  <si>
    <t>April 13, 2015 at 04:46AM</t>
  </si>
  <si>
    <t>Bitt.com now services all Spanish speaking customers throughout the region</t>
  </si>
  <si>
    <t>Bitt.com has recently added the ability to deal with Spanish speaking consumers. To any native Spanish speaking individuals, who experiences difficulty understanding some of the things which happen on exchanges. Feel free to try out our services and allow us to better serve you in your native language.</t>
  </si>
  <si>
    <t>http://www.reddit.com/r/Bitcoin/comments/32dgqx/bittcom_now_services_all_spanish_speaking/</t>
  </si>
  <si>
    <t>April 13, 2015 at 05:01AM</t>
  </si>
  <si>
    <t>AnkePluff</t>
  </si>
  <si>
    <t>"You never change things by fighting the existing reality. To change something, build a new model that makes the existing model obsolete." ~ Buckminster Fuller</t>
  </si>
  <si>
    <t>http://www.reddit.com/r/Bitcoin/comments/32dil4/you_never_change_things_by_fighting_the_existing/</t>
  </si>
  <si>
    <t>April 13, 2015 at 05:28AM</t>
  </si>
  <si>
    <t>J. Rickards, Editor of Strategic Intel on BTC: Bitcoin is not proven in the downfall of the business cycle; The gain in trading, if not reported correctly can cause problems; However, the technology is Ok.</t>
  </si>
  <si>
    <t>https://www.youtube.com/watch?v=0huLpSMa_wU</t>
  </si>
  <si>
    <t>http://www.reddit.com/r/Bitcoin/comments/32dlr0/j_rickards_editor_of_strategic_intel_on_btc/</t>
  </si>
  <si>
    <t>April 13, 2015 at 05:19AM</t>
  </si>
  <si>
    <t>SimonBelmond</t>
  </si>
  <si>
    <t>Am I doing it right? Spreadsheet calculating break even costs where miners might take a bribe to mine on a secret separate chain. Comments enabled in spreadsheet or feedback here on reddit.</t>
  </si>
  <si>
    <t>https://docs.google.com/spreadsheets/d/1QrvzX__bxMbOhytJAbzhrRhyfxN6N1M2dtuZ6ub9g1M/edit?usp=sharing</t>
  </si>
  <si>
    <t>http://www.reddit.com/r/Bitcoin/comments/32dkmm/am_i_doing_it_right_spreadsheet_calculating_break/</t>
  </si>
  <si>
    <t>April 13, 2015 at 05:15AM</t>
  </si>
  <si>
    <t>alphamystic007</t>
  </si>
  <si>
    <t>Does any service ofer off chain transcations?</t>
  </si>
  <si>
    <t>I want to have microtransactions for zero fees. Coinbase does this but only if your Funds have been at the address for 2 days.</t>
  </si>
  <si>
    <t>http://www.reddit.com/r/Bitcoin/comments/32dk68/does_any_service_ofer_off_chain_transcations/</t>
  </si>
  <si>
    <t>April 13, 2015 at 05:46AM</t>
  </si>
  <si>
    <t>TheAlexGalaxy</t>
  </si>
  <si>
    <t>The Absurdity of Money</t>
  </si>
  <si>
    <t>https://youtu.be/Blbh41oIK9Y</t>
  </si>
  <si>
    <t>http://www.reddit.com/r/Bitcoin/comments/32dnta/the_absurdity_of_money/</t>
  </si>
  <si>
    <t>April 13, 2015 at 05:43AM</t>
  </si>
  <si>
    <t>char_star</t>
  </si>
  <si>
    <t>Best way to remit to Romania from USA?</t>
  </si>
  <si>
    <t>I have bitcoin that I want to send to family in Romania. How can the recipient convert it to Romanian lei?</t>
  </si>
  <si>
    <t>http://www.reddit.com/r/Bitcoin/comments/32dnd8/best_way_to_remit_to_romania_from_usa/</t>
  </si>
  <si>
    <t>April 13, 2015 at 05:39AM</t>
  </si>
  <si>
    <t>Bitcoin Fortune a provably fair lottery game</t>
  </si>
  <si>
    <t>http://bitcoin-fortune.com</t>
  </si>
  <si>
    <t>http://www.reddit.com/r/Bitcoin/comments/32dmwo/bitcoin_fortune_a_provably_fair_lottery_game/</t>
  </si>
  <si>
    <t>April 13, 2015 at 05:36AM</t>
  </si>
  <si>
    <t>Main problem with nodes is not CPU or bandwidth, its storage. Can this be solved by using 1 storage for many nodes?</t>
  </si>
  <si>
    <t>I know this may sound to complicated, but I have bunch of computers with low space, but with dedicated IP addresses.I would already had 1000 of nodes setup on different hosts if mentioned above would be possible.Why nobody created yet this opportunity, or the other question - is there a way to become a node with having the low-space computers, but with enough cpu &amp; bandwidth?</t>
  </si>
  <si>
    <t>http://www.reddit.com/r/Bitcoin/comments/32dmlq/main_problem_with_nodes_is_not_cpu_or_bandwidth/</t>
  </si>
  <si>
    <t>April 13, 2015 at 05:32AM</t>
  </si>
  <si>
    <t>gabrielle612</t>
  </si>
  <si>
    <t>Can you let me know if my bitcoin payment button works?</t>
  </si>
  <si>
    <t>We are a Denver Based Massage company who just signed up to accept bitcoin. Before I broadcast to the world that we accept bitcoin, I'd like to make sure we don't make a fool of ourselves.I will happily delete this post after a couple people either tell me it works or tell me to fix it.We are Luna Massage and Wellness, of Denver. Google us, and click on the Book now button. The Payment button should be at the bottom of the page.Thank you for all your help.</t>
  </si>
  <si>
    <t>http://www.reddit.com/r/Bitcoin/comments/32dm5a/can_you_let_me_know_if_my_bitcoin_payment_button/</t>
  </si>
  <si>
    <t>April 13, 2015 at 06:08AM</t>
  </si>
  <si>
    <t>ProTip near the end in 3 days. If we give them 5¢ or something we can help them reach the First Milestone.</t>
  </si>
  <si>
    <t>https://twitter.com/ProTipHQ/status/587332002023628802</t>
  </si>
  <si>
    <t>http://www.reddit.com/r/Bitcoin/comments/32dqe2/protip_near_the_end_in_3_days_if_we_give_them_5/</t>
  </si>
  <si>
    <t>April 13, 2015 at 06:53AM</t>
  </si>
  <si>
    <t>Explosions_Hurt</t>
  </si>
  <si>
    <t>Is there any subreddit where people trade stuff for small amounts of BTC? I need 5$ and everyone on LBC requires way more.</t>
  </si>
  <si>
    <t>Like where people trade steam games/amazon codes/paypal shit like that, it would be a cool idea for a subreddit if it exists.</t>
  </si>
  <si>
    <t>http://www.reddit.com/r/Bitcoin/comments/32dv7z/is_there_any_subreddit_where_people_trade_stuff/</t>
  </si>
  <si>
    <t>April 13, 2015 at 07:13AM</t>
  </si>
  <si>
    <t>BTCGaw: Persistent Scammer?</t>
  </si>
  <si>
    <t>Discovered that they use marketwatch to lure peoplehttp://www.marketwatch.com/story/btcgaw-is-buying-bitcoin-above-market-price-2015-04-12</t>
  </si>
  <si>
    <t>http://www.reddit.com/r/Bitcoin/comments/32dxj9/btcgaw_persistent_scammer/</t>
  </si>
  <si>
    <t>April 13, 2015 at 07:29AM</t>
  </si>
  <si>
    <t>read the Stellar paper</t>
  </si>
  <si>
    <t>Also tweeted https://twitter.com/brian_armstrong/status/587412987280920576 Disclaimer: This is just a first impressions from a quick read, so I could be wrong about some pieces.How it works:You pick some people you trust in real life, and if they agree, then you treat that as the truth. This truth flows throughout the trust network because (hopefully) everyone has people they trust in an interconnected way.This is a little bit like how internet backbone providers or certificate authorities work (does rely quite a lot on trust) and those work.This doesn't seem anywhere near as safe as PoW, but it could work if things stay well connected - otherwise you could get islands or weakly connected parts of the network with a different view of the worldI didn't really follow most of the math proof stuff (not sure if because of how it's written or I just haven't looked at stuff like that in a long time, probably mostly the latter if I had to guess) but I also don't think that is the most salient part since it seems to rely on how well connected things are and if key nodes get breached or go badPros:potential for much faster confirmations (a current challenge in bitcoin)less energy used (no mining)Cons:some pieces of the network could come to a different consensus so not as reliable as PoWmore centralization, you could imagine if there are ~3 trusted providers in the U.S. they could be pressured by government not to approve payments to somewhere (or two countries could have a conflict), so it is less of a global decentralized thing, the authors make a good point that if trust is lost there is a very low barrier to entry for new trusted nodes to come online and fill that gap (small non-profit mentioned), but this still means negative events could happen from time to time and everyone has to re-evaluate "who do I trust?", where as in bitcoin you don't have thispre-mined, I think they consider this is an advantage for fundraising, I consider it a disadvantage (watch one of Charlie Lee's talks on Litecoin to learn more) since it hurts the credibility of it, and there is no fair distribution mechanismon the distribution mechanism, my understanding is that Stellar is using Facebook Auth to give away STR and claiming 5M plus Facebook Auths, I suspect largely in places like Vietnam etc, this number leads to me believe a large percentage of these are from farmed/stolen Facebook accounts, and the distribution is happening unfairly (bitcoin solves this with block rewards instead of pre-mine). Luckily only 1.6% have been given away so it might not be too late, but still no viable distribution mechanism I've seen yet. (keep in mind this is pure speculation on my part).ConclusionThis will be interesting to watch. The faster confirmations and no mining are attractive, but I suspect not worth it at the expense of being unable to trust the consensus. We won't know for sure unless it's tried, so I say go for it, lets see what happens. An alternative would be if something develops on top of bitcoin to solve the instant confirmation problem (one solution is more centralization around just merchant payments in bitcoin, which would be fine for Coinbase I suppose, but less ideal in other ways).We will probably keep seeing research in consensus protocols (which is a good thing) to try and solve those two current drawbacks of bitcoin (confirmation time, and mining energy use). So I think it's great for the bitcoin community to keep an open mind and support ongoing research.</t>
  </si>
  <si>
    <t>http://www.reddit.com/r/Bitcoin/comments/32dzg8/read_the_stellar_paper/</t>
  </si>
  <si>
    <t>April 13, 2015 at 07:41AM</t>
  </si>
  <si>
    <t>A request to the anti-bitcoin regulars of this sub.</t>
  </si>
  <si>
    <t>First of all let me say I appreciate your participation in this sub. While we disagree on whether or not bitcoin is useful I think your counter arguments help keep us grounded. I respect that.However I would like to request that your counter perspectives be at least somewhat relevant to the topic of the thread you're responding to, or start your own thread if you want to debate the (lack of) bitcoin merits once more.I posted a thread about CryptoLocker and several of the responses basically boiled down to "bitcoin is useless". Again, I respect the fact that there are regulars of this sub that hold this opinion and I'm not requesting that they cease participating. But it would be nice if we could have other discussions and you would bring up counterpoints related to the topic at hand.</t>
  </si>
  <si>
    <t>http://www.reddit.com/r/Bitcoin/comments/32e0q9/a_request_to_the_antibitcoin_regulars_of_this_sub/</t>
  </si>
  <si>
    <t>April 13, 2015 at 08:07AM</t>
  </si>
  <si>
    <t>Panier00</t>
  </si>
  <si>
    <t>What should i know about lighthouse to b able to start a campaign? Where do i list it, how to do it easy etc</t>
  </si>
  <si>
    <t>http://vignette2.wikia.nocookie.net/survivorsdogs/images/4/4f/Lighthouse.jpg/revision/latest?cb=20140730131304</t>
  </si>
  <si>
    <t>http://www.reddit.com/r/Bitcoin/comments/32e3pd/what_should_i_know_about_lighthouse_to_b_able_to/</t>
  </si>
  <si>
    <t>April 13, 2015 at 08:21AM</t>
  </si>
  <si>
    <t>PrinceParadox</t>
  </si>
  <si>
    <t>If this is one of you on BTCJam I am going to Punch you in the face</t>
  </si>
  <si>
    <t>https://btcjam.com/users/92805</t>
  </si>
  <si>
    <t>http://www.reddit.com/r/Bitcoin/comments/32e587/if_this_is_one_of_you_on_btcjam_i_am_going_to/</t>
  </si>
  <si>
    <t>April 13, 2015 at 08:16AM</t>
  </si>
  <si>
    <t>snacktoshi</t>
  </si>
  <si>
    <t>Juniper Study &amp;amp; Video - Bitcoin users to approach 5 million by 2019</t>
  </si>
  <si>
    <t>http://www.juniperresearch.com/resources/videos-radio/bnn-study-bitcoin-users-to-approach-5-million-by-2</t>
  </si>
  <si>
    <t>http://www.reddit.com/r/Bitcoin/comments/32e4n2/juniper_study_video_bitcoin_users_to_approach_5/</t>
  </si>
  <si>
    <t>April 13, 2015 at 08:41AM</t>
  </si>
  <si>
    <t>Blockchain University teaches “bleeding edge content.”</t>
  </si>
  <si>
    <t>http://bravenewcoin.com/news/blockchain-university-teaches-bleeding-edge-content/</t>
  </si>
  <si>
    <t>http://www.reddit.com/r/Bitcoin/comments/32e7lg/blockchain_university_teaches_bleeding_edge/</t>
  </si>
  <si>
    <t>April 13, 2015 at 08:40AM</t>
  </si>
  <si>
    <t>MBAMitch</t>
  </si>
  <si>
    <t>Samsung testing Bitcoin technology beyond currency use</t>
  </si>
  <si>
    <t>http://economictimes.indiatimes.com/news/international/business/samsung-testing-bitcoin-technology-beyond-currency-use/articleshow/46901816.cms</t>
  </si>
  <si>
    <t>http://www.reddit.com/r/Bitcoin/comments/32e7cs/samsung_testing_bitcoin_technology_beyond/</t>
  </si>
  <si>
    <t>April 13, 2015 at 08:33AM</t>
  </si>
  <si>
    <t>Scott Rose speaks at Nerd Nite Austin on the topic of "What Happens When We Decentralize Money?"</t>
  </si>
  <si>
    <t>https://www.youtube.com/watch?v=EzFOwFXlR48</t>
  </si>
  <si>
    <t>http://www.reddit.com/r/Bitcoin/comments/32e6ll/scott_rose_speaks_at_nerd_nite_austin_on_the/</t>
  </si>
  <si>
    <t>April 13, 2015 at 08:32AM</t>
  </si>
  <si>
    <t>Just purchased a Trezor. I know there are plenty of reviews online but id like to see some current from the reddit community.</t>
  </si>
  <si>
    <t>http://www.reddit.com/r/Bitcoin/comments/32e6jy/just_purchased_a_trezor_i_know_there_are_plenty/</t>
  </si>
  <si>
    <t>April 13, 2015 at 09:10AM</t>
  </si>
  <si>
    <t>gta350</t>
  </si>
  <si>
    <t>0.1 btc to listen to our bitcoin ideas and put them in writing</t>
  </si>
  <si>
    <t>ok let's see if my bitcoin is orange enough for you guys.I need you to join a mumble server, listen to our thoughts and put them in writing.if there is more than one interested in doing this, it's up to you guys how to split the reward.Send me a pm and I'll get back to you with server address.</t>
  </si>
  <si>
    <t>http://www.reddit.com/r/Bitcoin/comments/32earc/01_btc_to_listen_to_our_bitcoin_ideas_and_put/</t>
  </si>
  <si>
    <t>April 13, 2015 at 09:05AM</t>
  </si>
  <si>
    <t>bitvillain</t>
  </si>
  <si>
    <t>Bitcoin and the Winklevoss twins were mentioned/shown in HBO's Silicone Valley</t>
  </si>
  <si>
    <t>"Do you know how much bitcoin they're worth?"</t>
  </si>
  <si>
    <t>http://www.reddit.com/r/Bitcoin/comments/32ea6s/bitcoin_and_the_winklevoss_twins_were/</t>
  </si>
  <si>
    <t>April 13, 2015 at 09:01AM</t>
  </si>
  <si>
    <t>eBay and PayPal Confirm Upcoming Separation, Support for Bitcoin Payments</t>
  </si>
  <si>
    <t>https://bitcoinmagazine.com/19966/ebay-paypal-confirm-upcoming-separation-support-bitcoin-payments/</t>
  </si>
  <si>
    <t>http://www.reddit.com/r/Bitcoin/comments/32e9qi/ebay_and_paypal_confirm_upcoming_separation/</t>
  </si>
  <si>
    <t>April 13, 2015 at 08:59AM</t>
  </si>
  <si>
    <t>Infosys revamps core banking software with eye on future</t>
  </si>
  <si>
    <t>http://www.livemint.com/Companies/lTLjqp5nmZFeNXsF4AfA3M/Infosys-revamps-core-banking-software-with-eye-on-future.html</t>
  </si>
  <si>
    <t>http://www.reddit.com/r/Bitcoin/comments/32e9kk/infosys_revamps_core_banking_software_with_eye_on/</t>
  </si>
  <si>
    <t>April 13, 2015 at 08:58AM</t>
  </si>
  <si>
    <t>EXCLUSIVE: Interview with Whit Jack OpalCoin Lead Dev</t>
  </si>
  <si>
    <t>http://www.newsbtc.com/2015/04/12/interview-whit-jack-opalcoin/</t>
  </si>
  <si>
    <t>http://www.reddit.com/r/Bitcoin/comments/32e9hb/exclusive_interview_with_whit_jack_opalcoin_lead/</t>
  </si>
  <si>
    <t>April 13, 2015 at 08:56AM</t>
  </si>
  <si>
    <t>akazdan</t>
  </si>
  <si>
    <t>What credit system could be incorporated with bitcoin?</t>
  </si>
  <si>
    <t>If bitcoin became mainstream there would have to be some form of credit established with it for it to work on a broad scale in my opinion.</t>
  </si>
  <si>
    <t>http://www.reddit.com/r/Bitcoin/comments/32e96o/what_credit_system_could_be_incorporated_with/</t>
  </si>
  <si>
    <t>Proof-of-Existence on Blockchain for IP and Innovation</t>
  </si>
  <si>
    <t>http://www.newsbtc.com/2015/04/12/proof-of-existence-on-blockchain-for-ip-and-innovation/</t>
  </si>
  <si>
    <t>http://www.reddit.com/r/Bitcoin/comments/32e95q/proofofexistence_on_blockchain_for_ip_and/</t>
  </si>
  <si>
    <t>April 13, 2015 at 08:55AM</t>
  </si>
  <si>
    <t>[H]Paypal [W] $10 BTC</t>
  </si>
  <si>
    <t>My local bitcoin ATM has absurd fees which I did not notice till I got home and I noticed I was short by 5ish. Anyway this reddit account has a ton of karma and I will go first. I have traded on other subreddits such as /r/tf2trade. I do not have a US bank account so I cant use CIRCLE or services like that for the moment.</t>
  </si>
  <si>
    <t>http://www.reddit.com/r/Bitcoin/comments/32e938/hpaypal_w_10_btc/</t>
  </si>
  <si>
    <t>April 13, 2015 at 08:54AM</t>
  </si>
  <si>
    <t>Serves us right for taking an order from Tunisia? Gentlemen! This is why we Bitcoin...</t>
  </si>
  <si>
    <t>http://imgur.com/tG5geXm</t>
  </si>
  <si>
    <t>http://www.reddit.com/r/Bitcoin/comments/32e8xu/serves_us_right_for_taking_an_order_from_tunisia/</t>
  </si>
  <si>
    <t>April 13, 2015 at 09:44AM</t>
  </si>
  <si>
    <t>Competitor to Goodwill? Or something that gives 100% to Charity per sale.</t>
  </si>
  <si>
    <t>This is an idea I had.I call it Bid-a-bitYou pay only in Bitcoin. the "store" sells donated items and gives tax write off for donated items. Or incentive of some kind. Might be simply knowing the proceeds go directly to charity and you can see the donations being sent each month end or whatever frequency desired.So then who would run the store? Well those serving community service and volunteers. This is open to discussion as well but I would like to see a storefront run by volunteers for the good of those they may never see.Anyway this Bid-a-Bit idea is fueled by the fact that the prices are what someone is willing to pay for the donated item. Items would only be allowed to stay in store for 60 days at initial marked value. when you brought the item to the front to purchase you can bid-a-bit and negotiate the final price but since it is all for charity it is unlikely you will desire to "cheat" the store.What are the thoughts?I'm a 27 year old in MN and would love to open such a store. Is it possible and how would I start?</t>
  </si>
  <si>
    <t>http://www.reddit.com/r/Bitcoin/comments/32eegz/competitor_to_goodwill_or_something_that_gives/</t>
  </si>
  <si>
    <t>April 13, 2015 at 09:40AM</t>
  </si>
  <si>
    <t>https://www.youtube.com/watch?v=CecpCepnkAU&amp;feature=youtu.be</t>
  </si>
  <si>
    <t>http://www.reddit.com/r/Bitcoin/comments/32ee3k/how_bitcoin_will_end_world_poverty/</t>
  </si>
  <si>
    <t>April 13, 2015 at 10:09AM</t>
  </si>
  <si>
    <t>bassguitarman</t>
  </si>
  <si>
    <t>An Interview with Josh Garza’s Biggest Enemy</t>
  </si>
  <si>
    <t>http://bitsofnews.net/an-interview-with-josh-garzas-biggest-enemy/</t>
  </si>
  <si>
    <t>http://www.reddit.com/r/Bitcoin/comments/32eh8u/an_interview_with_josh_garzas_biggest_enemy/</t>
  </si>
  <si>
    <t>April 13, 2015 at 10:03AM</t>
  </si>
  <si>
    <t>Bitcoin_CFO</t>
  </si>
  <si>
    <t>What information would you be willing to give up in exchange for BTC?</t>
  </si>
  <si>
    <t>Not asking for actual personal information but questioning what people are willing to divulge and at what amount of BTC.Ex. My phone number for 100,000 bits, my Facebook password for 599,999 bits, etc</t>
  </si>
  <si>
    <t>http://www.reddit.com/r/Bitcoin/comments/32egm5/what_information_would_you_be_willing_to_give_up/</t>
  </si>
  <si>
    <t>April 13, 2015 at 09:58AM</t>
  </si>
  <si>
    <t>Kitten-Smuggler</t>
  </si>
  <si>
    <t>"Money for Nothing" Documentary on Netflix</t>
  </si>
  <si>
    <t>Watching it now, not necessarily bitcoin related, but something I'm sure regulars of this sub will enjoy! The history of modern day money and the federal Reserve. Very grounded and we'll put together. Anyone else seen this one?</t>
  </si>
  <si>
    <t>http://www.reddit.com/r/Bitcoin/comments/32efzp/money_for_nothing_documentary_on_netflix/</t>
  </si>
  <si>
    <t>April 13, 2015 at 10:20AM</t>
  </si>
  <si>
    <t>sportsziggy</t>
  </si>
  <si>
    <t>[Sillicon Valley] Ehrlich's little nod to the Bitcoin community</t>
  </si>
  <si>
    <t>http://i.imgur.com/Wx937p6.jpg</t>
  </si>
  <si>
    <t>http://www.reddit.com/r/Bitcoin/comments/32eiey/sillicon_valley_ehrlichs_little_nod_to_the/</t>
  </si>
  <si>
    <t>April 13, 2015 at 10:16AM</t>
  </si>
  <si>
    <t>Two-Face Loves Bitcoin</t>
  </si>
  <si>
    <t>http://www.dorkly.com/post/58694/two-face-loves-bitcoin</t>
  </si>
  <si>
    <t>http://www.reddit.com/r/Bitcoin/comments/32ehz8/twoface_loves_bitcoin/</t>
  </si>
  <si>
    <t>April 13, 2015 at 11:09AM</t>
  </si>
  <si>
    <t>WSJ - Charities Seek Donations in Bitcoin</t>
  </si>
  <si>
    <t>http://www.wsj.com/articles/charities-seek-donations-in-bitcoin-1428894121</t>
  </si>
  <si>
    <t>http://www.reddit.com/r/Bitcoin/comments/32en8j/wsj_charities_seek_donations_in_bitcoin/</t>
  </si>
  <si>
    <t>April 13, 2015 at 10:57AM</t>
  </si>
  <si>
    <t>asklonga</t>
  </si>
  <si>
    <t>Question: How to sell bitcoin in 100 words or less?</t>
  </si>
  <si>
    <t>I firmly believe that bitcoin can change some of the most established industries - including the film industry (of which I've been a part of for 10 years).I've created a food documentary project that will appeal to audiences who probably know very little, if anything, about bitcoin. (Think: your aunt who watches The Food Network). I'm going to write a ~100 word statement on our film's website about why I think bitcoin has the ability to positively change our lives, and then provide a link to where people can a) learn more about bitcoin and b) financially back our film via bitcoin.Do you have recommendations on how to write a ~100 word statement that would convey our positive outlook about bitcoin to the average (food and film-loving) consumer?</t>
  </si>
  <si>
    <t>http://www.reddit.com/r/Bitcoin/comments/32em30/question_how_to_sell_bitcoin_in_100_words_or_less/</t>
  </si>
  <si>
    <t>April 13, 2015 at 11:29AM</t>
  </si>
  <si>
    <t>akiddlleativytoo</t>
  </si>
  <si>
    <t>A brief conversation between Satoshi Nakamoto and The Bitcoin Foundation...</t>
  </si>
  <si>
    <t>https://bitcoinfoundation.org/forum/index.php?/topic/960-evolution-of-the-bitcoin-foundation-to-software-protocol/#entry11203Satoshi: "I did not ask for nor give permission to be included in the Foundation's "Founding Members" roll. Please remove me.Foundation: "Satoshi, it was done to honour the fact that your singular contribution to our collective well being is the very reason for the Foundation's existence. It was meant to acknowledge your work.Satoshi: "No, it was meant by you to imbue your organization with legitimacy by association. Please remove my name.Foundation: "But...... we're carrying on your work! We're promoting Bitcoin."Satoshi: "No, you're not. The subtext of the Bitcoin protocol is that heirchial organizations like yours were the problem, addressed to some degree by my solution. Others can now deploy similar approaches for different problems. You are simply promoting yourselves and your own personal ambitions. Please remove my name.Foundation: "We're funding the maintenance and progression of your core protocol. Bitcoin needs us!"Satoshi: "It does not need you. Bitcoin is my child, not yours. You do not understand. It will live or die as an idea. I cast my child into a violent and unforgiving world. That was necessary. I bet the life of my child against the killing powers of constructs like yours. I am proud of my child so far. I give your organization less than 18 months before its own irrelevance and infighting consumes itself. That is the inflexible hallmark of your reality. Please remove my name."Foundation: "What? I don't understand."Satoshi: "I know. Please remove my name".</t>
  </si>
  <si>
    <t>http://www.reddit.com/r/Bitcoin/comments/32ep5o/a_brief_conversation_between_satoshi_nakamoto_and/</t>
  </si>
  <si>
    <t>April 13, 2015 at 11:49AM</t>
  </si>
  <si>
    <t>Ninza22</t>
  </si>
  <si>
    <t>3D printed bitcoin</t>
  </si>
  <si>
    <t>http://imgur.com/9ghnOCN</t>
  </si>
  <si>
    <t>http://www.reddit.com/r/Bitcoin/comments/32eqyv/3d_printed_bitcoin/</t>
  </si>
  <si>
    <t>April 13, 2015 at 11:41AM</t>
  </si>
  <si>
    <t>Cgols</t>
  </si>
  <si>
    <t>Promo code for Trezor on Amazon?</t>
  </si>
  <si>
    <t>Was wondering if there is a promo code I can use to buy a Trezor on Amazon.</t>
  </si>
  <si>
    <t>http://www.reddit.com/r/Bitcoin/comments/32eqa2/promo_code_for_trezor_on_amazon/</t>
  </si>
  <si>
    <t>JP Morgan CEO A lot to learn from bitcoin</t>
  </si>
  <si>
    <t>http://fxwire.pro/JP-Morgan-CEO-A-lot-to-learn-from-bitcoin-23965</t>
  </si>
  <si>
    <t>http://www.reddit.com/r/Bitcoin/comments/32eq97/jp_morgan_ceo_a_lot_to_learn_from_bitcoin/</t>
  </si>
  <si>
    <t>April 13, 2015 at 12:07PM</t>
  </si>
  <si>
    <t>getMeSomeDunkin</t>
  </si>
  <si>
    <t>Erlich Bachman wearing a bitcoin shirt in S02E01 of Silicon Valley</t>
  </si>
  <si>
    <t>http://i.imgur.com/gvjEYZL.jpg</t>
  </si>
  <si>
    <t>http://www.reddit.com/r/Bitcoin/comments/32eske/erlich_bachman_wearing_a_bitcoin_shirt_in_s02e01/</t>
  </si>
  <si>
    <t>April 13, 2015 at 12:00PM</t>
  </si>
  <si>
    <t>servermigration</t>
  </si>
  <si>
    <t>Anyone else having Brawker issues?</t>
  </si>
  <si>
    <t>Hello. I've used Brawker for several transactions... It's a great service.I'm not able to submit an order tonight. I get an ambiguous error message: "sorry, something wrong happened". Can someone please tell me what I'm doing wrong? I'm just assuming that the servers are still a little wonky from the changes they have been making.</t>
  </si>
  <si>
    <t>http://www.reddit.com/r/Bitcoin/comments/32erwv/anyone_else_having_brawker_issues/</t>
  </si>
  <si>
    <t>April 13, 2015 at 12:31PM</t>
  </si>
  <si>
    <t>Name an independently owned business that accepts bitcoin online</t>
  </si>
  <si>
    <t>Looking to spend ~$20 worth of BTC with a cool local/independently owned business to support the bitcoin economy.</t>
  </si>
  <si>
    <t>http://www.reddit.com/r/Bitcoin/comments/32eup5/name_an_independently_owned_business_that_accepts/</t>
  </si>
  <si>
    <t>April 13, 2015 at 12:15PM</t>
  </si>
  <si>
    <t>Would you Short Sell Bitcoin?</t>
  </si>
  <si>
    <t>http://www.finance-guy.net/finblog/can-i-short-sell-bitcoin</t>
  </si>
  <si>
    <t>http://www.reddit.com/r/Bitcoin/comments/32etbq/would_you_short_sell_bitcoin/</t>
  </si>
  <si>
    <t>April 13, 2015 at 12:45PM</t>
  </si>
  <si>
    <t>yellowpoint</t>
  </si>
  <si>
    <t>EZTV - TV Torrents now accepting bitcoin donations</t>
  </si>
  <si>
    <t>https://eztv.it/</t>
  </si>
  <si>
    <t>http://www.reddit.com/r/Bitcoin/comments/32evuu/eztv_tv_torrents_now_accepting_bitcoin_donations/</t>
  </si>
  <si>
    <t>April 13, 2015 at 12:59PM</t>
  </si>
  <si>
    <t>[NEW] COINTELEGRAPH SCAM ATTEMPT</t>
  </si>
  <si>
    <t>http://i.imgur.com/8kZJtJE.png</t>
  </si>
  <si>
    <t>http://www.reddit.com/r/Bitcoin/comments/32ex1j/new_cointelegraph_scam_attempt/</t>
  </si>
  <si>
    <t>April 13, 2015 at 01:28PM</t>
  </si>
  <si>
    <t>iamtheboogyman</t>
  </si>
  <si>
    <t>Any Aussies using Coinjar swipe?</t>
  </si>
  <si>
    <t>Thinking about getting one and wondering if anyone has any experience with it.</t>
  </si>
  <si>
    <t>http://www.reddit.com/r/Bitcoin/comments/32ez79/any_aussies_using_coinjar_swipe/</t>
  </si>
  <si>
    <t>April 13, 2015 at 01:23PM</t>
  </si>
  <si>
    <t>PSA: Appalling service from Sydney ATM operator Chris Guzowski</t>
  </si>
  <si>
    <t>Short version of my experience:Tried to sell some Bitcoin at Abatech's Sydney Bitcoin ATMConfirmed my phone number as KYCAfter waiting ~30min of confirmation, the machine doesn't deliver the cashGetting my coins refunded took:2 phone calls (and 5 calls without answer)1 ignored text message4 emails (2 of which ignored)7 days of battling~2.5 hours wastedFurther bad behaviour:Despite having my number, Chris didn't bother getting in touch to apologise for the failed transaction. I had to push push push to get my money back.Chris didn't bother providing any form of goodwill compensation (especially given that I came for cash, and the coins lost value during the 7 days)Chris didn't even bother covering my Bitcoin transaction fees</t>
  </si>
  <si>
    <t>http://www.reddit.com/r/Bitcoin/comments/32eyuk/psa_appalling_service_from_sydney_atm_operator/</t>
  </si>
  <si>
    <t>April 13, 2015 at 02:02PM</t>
  </si>
  <si>
    <t>Very good presentation: Bitcoin and The Decentralize Money</t>
  </si>
  <si>
    <t>https://youtube.com/watch?v=EzFOwFXlR48</t>
  </si>
  <si>
    <t>http://www.reddit.com/r/Bitcoin/comments/32f1ni/very_good_presentation_bitcoin_and_the/</t>
  </si>
  <si>
    <t>April 13, 2015 at 02:01PM</t>
  </si>
  <si>
    <t>aticlick</t>
  </si>
  <si>
    <t>Buy Bitcoin with Credit Card, PayPal, Skrill and Payza</t>
  </si>
  <si>
    <t>RED PAY LINE Is a Secure payment method which allows you to Buy Bitcoin with PayPal, Credit Card, Skrill and Payza. Now matter how much you want to buy. No matter from where you are. No verification required. Just Place order and Get BTC instantly.https://redpayline.com</t>
  </si>
  <si>
    <t>http://www.reddit.com/r/Bitcoin/comments/32f1kr/buy_bitcoin_with_credit_card_paypal_skrill_and/</t>
  </si>
  <si>
    <t>April 13, 2015 at 01:57PM</t>
  </si>
  <si>
    <t>Using Circle to buy Bitcoins with Paypal (US only)</t>
  </si>
  <si>
    <t>http://99bitcoins.com/hack-buying-bitcoins-paypal-instantly-using-circle-us-only/</t>
  </si>
  <si>
    <t>http://www.reddit.com/r/Bitcoin/comments/32f18h/using_circle_to_buy_bitcoins_with_paypal_us_only/</t>
  </si>
  <si>
    <t>April 13, 2015 at 01:42PM</t>
  </si>
  <si>
    <t>omnicat</t>
  </si>
  <si>
    <t>Simple newbie question...Can bitcoin, as we know it, function if the web becomes crippled or constricted?</t>
  </si>
  <si>
    <t>Forgive me if this question has already been thrown around back and forth here. I often want to start plunking down some usd into bitcoin but I'm weary that ISPs will somehow collude with govts to somehow destroy it's potential to function. Help me out here.</t>
  </si>
  <si>
    <t>http://www.reddit.com/r/Bitcoin/comments/32f07o/simple_newbie_questioncan_bitcoin_as_we_know_it/</t>
  </si>
  <si>
    <t>April 13, 2015 at 02:19PM</t>
  </si>
  <si>
    <t>geekbooksme</t>
  </si>
  <si>
    <t>GeekBooks.me - eBook Library with ability to earn bitcoins</t>
  </si>
  <si>
    <t>Hey there!We launched GeekBooks.me which has the biggest collection of IT-books for all modern technologies, programming languages and operating systems.The site's key feature is the ability to earn bitcoins by inviting subscribers.All books published before 2015 are free for download for everyone. New books are available for subscribers only (from $3/month).You can invite friends and earn 20% of their subscription fees to your Bitcoin wallet for a lifetime.In future, we plan to add the ability to earn bitcoins by uploading new books.Welcome to geekbooks.me!</t>
  </si>
  <si>
    <t>http://www.reddit.com/r/Bitcoin/comments/32f2tm/geekbooksme_ebook_library_with_ability_to_earn/</t>
  </si>
  <si>
    <t>April 13, 2015 at 02:15PM</t>
  </si>
  <si>
    <t>SCAM COMPANY BTCGaw.com has been reported to the FBI. They are currently attacking IHB.IO. Tips to those who help spread the word.</t>
  </si>
  <si>
    <t>http://imgur.com/gxo2FYi</t>
  </si>
  <si>
    <t>http://www.reddit.com/r/Bitcoin/comments/32f2jh/scam_company_btcgawcom_has_been_reported_to_the/</t>
  </si>
  <si>
    <t>April 13, 2015 at 02:27PM</t>
  </si>
  <si>
    <t>SFX.IO — a Bitcoin-friendly Bandcamp</t>
  </si>
  <si>
    <t>http://bit-post.com/market/sfx-io-a-bitcoin-friendly-bandcamp-5432</t>
  </si>
  <si>
    <t>http://www.reddit.com/r/Bitcoin/comments/32f3bg/sfxio_a_bitcoinfriendly_bandcamp/</t>
  </si>
  <si>
    <t>April 13, 2015 at 03:27PM</t>
  </si>
  <si>
    <t>FishBowl98309</t>
  </si>
  <si>
    <t>I want to meet someone in person to buy Bitcoin for cash. How do i go about this? Does anyone want to trade?</t>
  </si>
  <si>
    <t>http://www.reddit.com/r/Bitcoin/comments/32f740/i_want_to_meet_someone_in_person_to_buy_bitcoin/</t>
  </si>
  <si>
    <t>April 13, 2015 at 03:23PM</t>
  </si>
  <si>
    <t>internetsquirrel</t>
  </si>
  <si>
    <t>Samsung, IBM working on botcoin tech</t>
  </si>
  <si>
    <t>http://timesofindia.indiatimes.com/tech/tech-news/Samsung-IBM-working-on-bitcoin-tech/articleshow/46904656.cms</t>
  </si>
  <si>
    <t>http://www.reddit.com/r/Bitcoin/comments/32f6w0/samsung_ibm_working_on_botcoin_tech/</t>
  </si>
  <si>
    <t>April 13, 2015 at 04:42PM</t>
  </si>
  <si>
    <t>Why Bitcoin’s Illicit Image is Temporary</t>
  </si>
  <si>
    <t>http://alistairmilne.com/2015/04/13/bitcoins-illicit-image/</t>
  </si>
  <si>
    <t>http://www.reddit.com/r/Bitcoin/comments/32fbx7/why_bitcoins_illicit_image_is_temporary/</t>
  </si>
  <si>
    <t>April 13, 2015 at 04:26PM</t>
  </si>
  <si>
    <t>Vaultoro</t>
  </si>
  <si>
    <t>Ein Super-Artikel über Bitcoin und Gold für alle Deutsch-Leser (A great article about using gold to back your bitcoin on vaultoro and truly stay in an alternative economy instead of going back to fiat to hedge the bitcoin volatility)</t>
  </si>
  <si>
    <t>http://coinspondent.de/2015/04/13/vaultoro-zwei-brueder-gold-und-bitcoin/</t>
  </si>
  <si>
    <t>http://www.reddit.com/r/Bitcoin/comments/32fauk/ein_superartikel_%C3%BCber_bitcoin_und_gold_f%C3%BCr_alle/</t>
  </si>
  <si>
    <t>April 13, 2015 at 04:21PM</t>
  </si>
  <si>
    <t>Infosys assessing Bitcoin integration into core banking software Finacle</t>
  </si>
  <si>
    <t>http://www.business-standard.com/article/companies/infosys-to-re-engineer-finacle-revamp-compensation-structure-115041300355_1.html</t>
  </si>
  <si>
    <t>http://www.reddit.com/r/Bitcoin/comments/32fahr/infosys_assessing_bitcoin_integration_into_core/</t>
  </si>
  <si>
    <t>April 13, 2015 at 04:20PM</t>
  </si>
  <si>
    <t>Godfreee</t>
  </si>
  <si>
    <t>BuyBitcoin.ph, the first Bitcoin exchange in the Philippines, joins Satoshi Citadel Industries in acquisition deal that aims to build a complete the Bitcoin ecosystem in the PH.</t>
  </si>
  <si>
    <t>https://www.techinasia.com/satoshi-citadel-industries-acquires-buybitcoin-philippines/</t>
  </si>
  <si>
    <t>http://www.reddit.com/r/Bitcoin/comments/32fae8/buybitcoinph_the_first_bitcoin_exchange_in_the/</t>
  </si>
  <si>
    <t>April 13, 2015 at 04:18PM</t>
  </si>
  <si>
    <t>Satoshi Citadel Industries acquires BuyBitcoin</t>
  </si>
  <si>
    <t>http://www.reddit.com/r/Bitcoin/comments/32faap/satoshi_citadel_industries_acquires_buybitcoin/</t>
  </si>
  <si>
    <t>April 13, 2015 at 04:00PM</t>
  </si>
  <si>
    <t>Mentor Monday, April 13,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</si>
  <si>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</si>
  <si>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http://www.reddit.com/r/Bitcoin/comments/32f96r/mentor_monday_april_13_2015_ask_all_your_bitcoin/</t>
  </si>
  <si>
    <t>April 13, 2015 at 05:00PM</t>
  </si>
  <si>
    <t>grovulent</t>
  </si>
  <si>
    <t>An Algorithm to Make Online Currency as Trustworthy as Cash</t>
  </si>
  <si>
    <t>http://www.wired.com/2015/04/stanford-prof-builds-algorithm-internet-money</t>
  </si>
  <si>
    <t>http://www.reddit.com/r/Bitcoin/comments/32fd2t/an_algorithm_to_make_online_currency_as/</t>
  </si>
  <si>
    <t>April 13, 2015 at 05:25PM</t>
  </si>
  <si>
    <t>Lord-Fumblebuck</t>
  </si>
  <si>
    <t>U.S. marshals to auction 50,000 bitcoins from Silk Road</t>
  </si>
  <si>
    <t>http://www.reuters.com/article/2015/02/18/us-bitcoin-auction-silkroad-idUSKBN0LM1XF20150218</t>
  </si>
  <si>
    <t>http://www.reddit.com/r/Bitcoin/comments/32femj/us_marshals_to_auction_50000_bitcoins_from_silk/</t>
  </si>
  <si>
    <t>April 13, 2015 at 05:06PM</t>
  </si>
  <si>
    <t>amarcord</t>
  </si>
  <si>
    <t>An interesting contrarian take on Bitcoin's potential for international remittances from SaveOnSend (a website which specialises in finding the best deals for international remittances). Link and most interesting quotes inside.</t>
  </si>
  <si>
    <t>https://www.saveonsend.com/blog/bitcoin/The tone of the article is somewhat adversarial to bitcoin, and yet it is based on empirical observations from people who have no vested interest in promoting traditional remittance services instead of bitcoin-based ones. A few points they raise are especially interesting, and are based on more fact and less conjecture than almost everything that /r/bitcoin has to say on the subject.If the Bitpesa or Rebit people are reading this I think the community would be interested to see them address these points directly (anyone remembers their reddit handles to summon them?)."If a bitcoin-based approach is only different in how it moves funds across countries and how it records details of transactions, two conditions would need to be met in order for bitcoin to present a significant cost advantage: a) costs of those specific back-end processes need to be a substantial component of a provider’s P&amp;L, b) existing providers are deploying those processes in a substantially inefficient manner. Reviewing financial statements of publicly-traded companies, one could notice that most of their costs are related to acquisition, channel infrastructure, customer service, and risk management, not in recording transactions or moving money cross-borders."This reiterates claims that there aren't significant back-end savings to be made by using Bitcoin for remittances, and /u/TimSwanson 's conclusions that rebittance services are only cheaper than the competition because so far they avoid KYC/AML-related costs. I have no idea how remittance companies like WU work behind the scenes (nor does the vast majority of /r/bitcoin users) and I would like to hear more about this from someone who does.Another interesting point they raise is the following:Most of the potential savings in the international remittances could be realized today, immediately, IF only senders stop going to cash agents and spend 3 minutes linking their bank accounts on their smart phones using their existing providers like Western Union or Ria Money Transfer. Not understanding why so many senders continue spending 3-5-10 times more while having a bank account and a smart phone will likely lead to many disappointments for bitcoin remittance startups and their investors down the road.One of the challenges of rebittance services is convincing new customers to switch to an unfamiliar transaction channel in order to shave a percentage point or two from transaction costs. Given that most people who rely on remittances are impoverished migrant workers who took the trouble of emigrating to a foreign country (often working in humiliating conditions as third-class citizens) just to send a few hundred dollars back home one would imagine that they would be pretty interested in experimenting and discovering the best practices to avoid useless leakage, and that once discovered these best practices would spread like wildfire. And yet, this does not seem to hold true, and inertia triumphs even for people who are savvy enough to go online and look for better ways to send their money home with SaveOnSend. This is counterintuitive to the extreme, and yet it seems empirically true.Maybe the ideal rebittance killer-app has yet to be dreamed of, or maybe rebittance isn't all that it is cracked up to be.</t>
  </si>
  <si>
    <t>http://www.reddit.com/r/Bitcoin/comments/32fdhc/an_interesting_contrarian_take_on_bitcoins/</t>
  </si>
  <si>
    <t>April 13, 2015 at 06:19PM</t>
  </si>
  <si>
    <t>Walk on a Wild Side: How to Make Money with Bitcoin?</t>
  </si>
  <si>
    <t>http://bit-post.com/market/walk-on-a-wild-side-how-to-make-money-with-bitcoin-5430</t>
  </si>
  <si>
    <t>http://www.reddit.com/r/Bitcoin/comments/32fi5y/walk_on_a_wild_side_how_to_make_money_with_bitcoin/</t>
  </si>
  <si>
    <t>April 13, 2015 at 06:18PM</t>
  </si>
  <si>
    <t>Record quarter for Bitcoin investments, Africa sees growth</t>
  </si>
  <si>
    <t>http://disrupt-africa.com/2015/04/record-quarter-for-bitcoin-investments-africa-sees-growth/</t>
  </si>
  <si>
    <t>http://www.reddit.com/r/Bitcoin/comments/32fi3g/record_quarter_for_bitcoin_investments_africa/</t>
  </si>
  <si>
    <t>April 13, 2015 at 06:17PM</t>
  </si>
  <si>
    <t>Bitrated Wants to Make Bitcoin Safer</t>
  </si>
  <si>
    <t>http://www.coinbuzz.com/2015/04/12/bitrated-protecting-bitcoin-consumers-and-merchants/</t>
  </si>
  <si>
    <t>http://www.reddit.com/r/Bitcoin/comments/32fi1b/bitrated_wants_to_make_bitcoin_safer/</t>
  </si>
  <si>
    <t>April 13, 2015 at 06:16PM</t>
  </si>
  <si>
    <t>Exclusive Bitcoin Interview with the igot Co-Founder: Taking over Merchant and Rebittance Markets</t>
  </si>
  <si>
    <t>https://www.cryptocoinsnews.com/exclusive-bitcoin-interview-igot-co-founder-taking-merchant-rebittance-markets/</t>
  </si>
  <si>
    <t>http://www.reddit.com/r/Bitcoin/comments/32fhz5/exclusive_bitcoin_interview_with_the_igot/</t>
  </si>
  <si>
    <t>Hiveage Now Lets You Bill Clients in Bitcoin</t>
  </si>
  <si>
    <t>http://insidebitcoins.com/news/hiveage-now-lets-you-bill-clients-in-bitcoin/31620</t>
  </si>
  <si>
    <t>http://www.reddit.com/r/Bitcoin/comments/32fhxt/hiveage_now_lets_you_bill_clients_in_bitcoin/</t>
  </si>
  <si>
    <t>April 13, 2015 at 06:13PM</t>
  </si>
  <si>
    <t>Oraclize – First Company to be Incorporated with Bitcoin</t>
  </si>
  <si>
    <t>http://www.newsbtc.com/2015/04/12/oraclize-company-bitcoin-incorporation/</t>
  </si>
  <si>
    <t>http://www.reddit.com/r/Bitcoin/comments/32fhr9/oraclize_first_company_to_be_incorporated_with/</t>
  </si>
  <si>
    <t>April 13, 2015 at 06:12PM</t>
  </si>
  <si>
    <t>Coinbase Bitcoin Competition Accepting Submissions</t>
  </si>
  <si>
    <t>http://www.newsbtc.com/2015/04/13/coinbase-bitcoin-competition-accepting-submissions/</t>
  </si>
  <si>
    <t>http://www.reddit.com/r/Bitcoin/comments/32fhph/coinbase_bitcoin_competition_accepting_submissions/</t>
  </si>
  <si>
    <t>April 13, 2015 at 06:09PM</t>
  </si>
  <si>
    <t>pinakion</t>
  </si>
  <si>
    <t>FreeTalkLive needs your help to spread Bitcoin and Liberty in Africa !</t>
  </si>
  <si>
    <t>https://www.indiegogo.com/projects/help-lrn-fm-get-back-on-satellite-in-africa</t>
  </si>
  <si>
    <t>http://www.reddit.com/r/Bitcoin/comments/32fhhr/freetalklive_needs_your_help_to_spread_bitcoin/</t>
  </si>
  <si>
    <t>April 13, 2015 at 07:15PM</t>
  </si>
  <si>
    <t>Buy Unlimited Bitcoin with Credit Card PayPal Payza and Skrill</t>
  </si>
  <si>
    <t>Buy and Sale Bitcoin with Credit Card, PayPal, Skrill and Payza ( Credit Card).No matter from where you are. No matter how much you are going to buy or sale. No matter How you can Buy. low fee for transaction. https://redpayline.com</t>
  </si>
  <si>
    <t>http://www.reddit.com/r/Bitcoin/comments/32fmjm/buy_unlimited_bitcoin_with_credit_card_paypal/</t>
  </si>
  <si>
    <t>April 13, 2015 at 07:04PM</t>
  </si>
  <si>
    <t>Buy Bitcoin with Credit Card PayPal Skrill and Payza</t>
  </si>
  <si>
    <t>https://redpayline.com</t>
  </si>
  <si>
    <t>http://www.reddit.com/r/Bitcoin/comments/32floj/buy_bitcoin_with_credit_card_paypal_skrill_and/</t>
  </si>
  <si>
    <t>April 13, 2015 at 07:43PM</t>
  </si>
  <si>
    <t>Bitcoin could revolutionize remittance in Africa *Yes another one*</t>
  </si>
  <si>
    <t>http://thenextweb.com/africa/2015/04/13/how-bitcoin-could-revolutionize-remittance-in-africa/</t>
  </si>
  <si>
    <t>http://www.reddit.com/r/Bitcoin/comments/32fp52/bitcoin_could_revolutionize_remittance_in_africa/</t>
  </si>
  <si>
    <t>April 13, 2015 at 07:35PM</t>
  </si>
  <si>
    <t>jankovize</t>
  </si>
  <si>
    <t>The cat did it</t>
  </si>
  <si>
    <t>http://www.uspa24.com/bericht-3744/650000-btc-from-mtgox-found.html</t>
  </si>
  <si>
    <t>http://www.reddit.com/r/Bitcoin/comments/32fod3/the_cat_did_it/</t>
  </si>
  <si>
    <t>Win 4 Bitcoins with Xapo and Cevo contest!! Open your prize!!</t>
  </si>
  <si>
    <t>http://www.reddit.com/r/Bitcoin/comments/32foc5/win_4_bitcoins_with_xapo_and_cevo_contest_open/</t>
  </si>
  <si>
    <t>April 13, 2015 at 07:26PM</t>
  </si>
  <si>
    <t>Elon Musk Interview: On Bitcoin and Cryptocurrency</t>
  </si>
  <si>
    <t>https://www.youtube.com/watch?v=7WMJs1v63C0</t>
  </si>
  <si>
    <t>http://www.reddit.com/r/Bitcoin/comments/32fnjb/elon_musk_interview_on_bitcoin_and_cryptocurrency/</t>
  </si>
  <si>
    <t>April 13, 2015 at 08:00PM</t>
  </si>
  <si>
    <t>Bitcoin 101: What Happens When We Decentralize Money?</t>
  </si>
  <si>
    <t>https://youtu.be/EzFOwFXlR48</t>
  </si>
  <si>
    <t>http://www.reddit.com/r/Bitcoin/comments/32fqro/bitcoin_101_what_happens_when_we_decentralize/</t>
  </si>
  <si>
    <t>April 13, 2015 at 07:58PM</t>
  </si>
  <si>
    <t>"You can't own bitcoin. You're not good enough."</t>
  </si>
  <si>
    <t>Perhaps we've been going about this the wrong way. We have been evangelizing bitcoin and the virtues of cryptocurrency, but when was the last time someone had to force something amazing onto you? Did Apple go door to door and try shoving iPhones into potential customers hands? Do you see Ferrarri spamming you and begging you to buy their products? Do Gucci salespeople harass you in the mall?No.These products represent status, and humans seek them out, not the other way around.People purchase products for two main reasons: Utility and status. If a product meets both criteria, then it's a must buy and nearly a guaranteed hit.If you've ever read "Spent: Sex, Evolution, &amp; Consumer Behavior" (http://www.amazon.com/Spent-Sex-Evolution-Consumer-Behavior/dp/0143117238), you are familiar with the theory of costly signalling for humans through capitalism and consumerism. Cats lick their coats and groom themselves because only cats with kick-ass lives have enough time to maintain stellar grooming. Birds practice intricate songs because only the best birds have enough time to perfect their music. And humans purchase expensive things and rock their bodies in the gym for hours because only successful humans have the extra time, money, and discipline to engage in these activities.The theory is basically that it doesn't cost much to survive these days, but it costs a lot to show off (in terms of time and money).We focus so much on the utility side of bitcoin, we are ignoring the consumer aspects of it.Why should people want to own bitcoin? Because owning bitcoin should be a status symbol. It's the same as owning a luxury product. Owning bitcoin should be synonymous with being educated, successful, disciplined, and independant.And people should be able to show off their bitcoin, even in a subtle way.The iPhone exploded because it finally took a concept with massive utility (smartphones) and made it a status symbol, plus was incredibly slick and attractive. It wasn't even that great of a smartphone at first! And it caught a lot of flack for that, but it's desirabililty as a status symbol outweighed those logical complaints.Cement bitcoin in the public's mind as the 'status' symbol crypto and that's what. the. fuck. they will want, and to hell with the superior alternatives."Well, actually Monero has...""Is Monero a bitcoin?""No, it's actually a superior...""I don't care. I want a bitcoin.""I know, but what you are really looking for...""Look, do you have bitcoins or not?"Create a way to make people feel important for owning bitcoins, and it's game over. Or game on, depending on your frame of reference.Remember, you're not changing the product. You're changing the way they interact with it. Bitcoin, like the internet or your friends, already exists. But the next killer app presents a slick, simple way to interact with it that lets people feel important.I know many people who are very proud of the guns, gold, and silver they have hoarded at home in their safe... the prestige behind owning bitcoin should be far more ubiquitous than this.But remember, truly desirable things are never shoved into your hands.Everyone wants that supermodel, but no one can have her. She isn't prostrating herself out to every guy who glances her way. She is exclusive, and you can't come.So maybe next time you discuss bitcoin with someone, don't fucking evangelize. Simply tell them that you own it because it's going to be the future reserve currency of all civilization, it comes with the rights to encode information into the first permant historical record on Earth (the blockchain), and it's probably not for them. It's kind of a thing for bankers, scientists, and politicians... and some celebrities. But not them.Remember, you don't have to explain yourself: You own bitcoin, and they don't. Simply hop into your fiat-powered jetpack and fly away into the sunset laughing.</t>
  </si>
  <si>
    <t>http://www.reddit.com/r/Bitcoin/comments/32fqj8/you_cant_own_bitcoin_youre_not_good_enough/</t>
  </si>
  <si>
    <t>April 13, 2015 at 08:36PM</t>
  </si>
  <si>
    <t>Money Laundering No Longer Exists</t>
  </si>
  <si>
    <t>http://www.youtube.com/watch?v=VUzPqpOPo-U</t>
  </si>
  <si>
    <t>http://www.reddit.com/r/Bitcoin/comments/32fup6/money_laundering_no_longer_exists/</t>
  </si>
  <si>
    <t>April 13, 2015 at 08:52PM</t>
  </si>
  <si>
    <t>KennyNL</t>
  </si>
  <si>
    <t>Selling Cloudminr.io account | 3349 GH/s ~ 0.24฿/Week</t>
  </si>
  <si>
    <t>[b]Description:[/b] CloudMinr.io account with 3349GH/s [b]Starting bid:[/b] 1.5 BTC [b]Buy it now:[/b] ? [b]End date and time:[/b] 4/20/2015 [b]Payment methods accepted:[/b] BTC [b]Additional information:[/b] 0.03363315 BTC AVERAGE DAILY INCOME | 0.23543208 BTC EST. WEEKLY PAYOUT Screenshots: http://i.imgur.com/rgVVUpa.png http://i.imgur.com/yv7cDDj.png</t>
  </si>
  <si>
    <t>http://www.reddit.com/r/Bitcoin/comments/32fwha/selling_cloudminrio_account_3349_ghs_024week/</t>
  </si>
  <si>
    <t>April 13, 2015 at 09:25PM</t>
  </si>
  <si>
    <t>TeamViewer support replies to my inquiry</t>
  </si>
  <si>
    <t>I posted last week about my Coinbase account being hacked. The general consensus from Coinbase support and commentators was that my computer was accessed remotely via TeamViewer, and that an attacker was able to use open browser sessions to buy bitcoins and then erase the evidence from my email.I was somewhat skeptical, because TeamViewer always shows a popup window when a remote session ends. I didn't remember having seen any such popup. So I sent the TeamViewer log files to their support staff; the reply is below.Dear Justin,Thank you very much for getting in touch with us. We would be pleased to help you get to the bottom of the "suspicious activity on a financial website on April 6th".We have reviewed your log files and only found an incoming connection by ID xxxxxxxx [this was my cellphone's TV ID] on the 3rd, as well as two meetings which you either joined (mxx-xxx-142) or hosted (mxx-xxx-970) [these were work-related meetings]. Unless a participant in meeting mxx-xxx-970 was granted full access to your computer, after which you left the desktop unattended... It seems rather unlikely that the activity on the website was linked to a TeamViewer connection to your computer.Please let me know if you have any further questions.Best regards,Stefan Luksch-Privacy Officer-So it seems that TeamViewer is not the culprit, unless it has a security flaw or a backdoor.</t>
  </si>
  <si>
    <t>http://www.reddit.com/r/Bitcoin/comments/32g0co/teamviewer_support_replies_to_my_inquiry/</t>
  </si>
  <si>
    <t>April 13, 2015 at 09:21PM</t>
  </si>
  <si>
    <t>Bitcoin 101: Bitcoin Is Independent Money</t>
  </si>
  <si>
    <t>http://www.reddit.com/r/Bitcoin/comments/32fzy3/bitcoin_101_bitcoin_is_independent_money/</t>
  </si>
  <si>
    <t>April 13, 2015 at 10:21PM</t>
  </si>
  <si>
    <t>fantomsource</t>
  </si>
  <si>
    <t>Do you think that statist bitcoin adopters are harming its adoption rate?</t>
  </si>
  <si>
    <t>By actively trying to downplay the main potential benefit of Bitcoin - finally circumventing the tax theft?Tax theft keeps funding all those destabilizing wars, lunatic welfare programs, spying, torture, police banditry, myriad of irrational laws, money counterfeiting, toxic culture, insane drug war, pushing supremacist feminism/cultural marxism, horrible government schooling/indoctrination that keeps getting worse now with the college bubble, etc.etc.Everything that government - central planning based on threats of violence - touches, turn into utter shit.Obviously, we can't prevent them from believing in the illusion of political authority, many haven't grown out of that indoctrination, but shouldn't we openly talk about the main purpose of bitcoin and specific steps in using it to stop the government from stealing?</t>
  </si>
  <si>
    <t>http://www.reddit.com/r/Bitcoin/comments/32g7l3/do_you_think_that_statist_bitcoin_adopters_are/</t>
  </si>
  <si>
    <t>April 13, 2015 at 10:42PM</t>
  </si>
  <si>
    <t>Remember that Charlie Shrem is now in jail for some bullshit involving Bitcoin. IMO it is our duty to support him while inside.</t>
  </si>
  <si>
    <t>http://charlieshrem.com/contact/</t>
  </si>
  <si>
    <t>http://www.reddit.com/r/Bitcoin/comments/32gaa6/remember_that_charlie_shrem_is_now_in_jail_for/</t>
  </si>
  <si>
    <t>April 13, 2015 at 10:41PM</t>
  </si>
  <si>
    <t>ShapeShift.io is headed to Sunnyvale, CA this week for the Bitcoin Job Fair. If you are attending for the College Crypto Network's Hackathon, sign-up to use the ShapeShift API</t>
  </si>
  <si>
    <t>http://bitcoinjobfair.com/api-signup/</t>
  </si>
  <si>
    <t>http://www.reddit.com/r/Bitcoin/comments/32ga7m/shapeshiftio_is_headed_to_sunnyvale_ca_this_week/</t>
  </si>
  <si>
    <t>April 13, 2015 at 10:39PM</t>
  </si>
  <si>
    <t>Bitcoin Flaws Malware &amp;amp; Viruses #Bitcoinbleed</t>
  </si>
  <si>
    <t>https://youtu.be/1XfXYiQQSlE</t>
  </si>
  <si>
    <t>http://www.reddit.com/r/Bitcoin/comments/32g9wn/bitcoin_flaws_malware_viruses_bitcoinbleed/</t>
  </si>
  <si>
    <t>April 13, 2015 at 10:38PM</t>
  </si>
  <si>
    <t>What about bitcoin price?</t>
  </si>
  <si>
    <t>Hey. It's still in great advance. What do you think about future, redditors?</t>
  </si>
  <si>
    <t>http://www.reddit.com/r/Bitcoin/comments/32g9rw/what_about_bitcoin_price/</t>
  </si>
  <si>
    <t>Beware: Fraudsters spread malware trough YouTube to get your Bitcoin</t>
  </si>
  <si>
    <t>newcomers keep your bitcoin safe, even if you don't own any. don't download unknown app over the internet.http://imgur.com/a/GOtZ6this is the youtube search with results filtered by last hour.</t>
  </si>
  <si>
    <t>http://www.reddit.com/r/Bitcoin/comments/32g9pq/beware_fraudsters_spread_malware_trough_youtube/</t>
  </si>
  <si>
    <t>April 13, 2015 at 11:02PM</t>
  </si>
  <si>
    <t>Satoshi was right! With 10Gbps technologies around the corner, Why fight for block size?</t>
  </si>
  <si>
    <t>http://networks.nokia.com/news-events/press-room/press-releases/nokia-networks-showcases-5g-speed-of-10gbps-with-ni-at-the-brooklyn-5g-summit</t>
  </si>
  <si>
    <t>http://www.reddit.com/r/Bitcoin/comments/32gcvw/satoshi_was_right_with_10gbps_technologies_around/</t>
  </si>
  <si>
    <t>April 13, 2015 at 11:01PM</t>
  </si>
  <si>
    <t>amaskla</t>
  </si>
  <si>
    <t>https://www.youtube.com/watch?v=pih3o5d1NPA</t>
  </si>
  <si>
    <t>http://www.reddit.com/r/Bitcoin/comments/32gcq2/enjoy/</t>
  </si>
  <si>
    <t>April 13, 2015 at 11:00PM</t>
  </si>
  <si>
    <t>Finnish Startup Launches 'Low-Cost' Physical Bitcoins</t>
  </si>
  <si>
    <t>http://www.coindesk.com/finnish-startup-denarium-launches-low-cost-physical-bitcoins/</t>
  </si>
  <si>
    <t>http://www.reddit.com/r/Bitcoin/comments/32gckn/finnish_startup_launches_lowcost_physical_bitcoins/</t>
  </si>
  <si>
    <t>April 13, 2015 at 10:55PM</t>
  </si>
  <si>
    <t>Famous bitcoin addresses / transactions?</t>
  </si>
  <si>
    <t>Hey guys, what are some bitcoin addresses or transactions that involve turning points in the evolution of the currency, or are related to important people or events?</t>
  </si>
  <si>
    <t>http://www.reddit.com/r/Bitcoin/comments/32gbz5/famous_bitcoin_addresses_transactions/</t>
  </si>
  <si>
    <t>April 13, 2015 at 10:52PM</t>
  </si>
  <si>
    <t>Any Metal Jesus Fans here? Maybe we could put together the $5,000 to Bitcoin-sponsor his tour bus...</t>
  </si>
  <si>
    <t>https://www.indiegogo.com/projects/metal-jesus-rocks-tour-videos/contributions/new/#/contribute?perk_amt=5000&amp;perk_id=2674208</t>
  </si>
  <si>
    <t>http://www.reddit.com/r/Bitcoin/comments/32gblq/any_metal_jesus_fans_here_maybe_we_could_put/</t>
  </si>
  <si>
    <t>April 13, 2015 at 11:23PM</t>
  </si>
  <si>
    <t>WillWOrK4BTCs</t>
  </si>
  <si>
    <t>Could someone please explain what just happened to my wallet?</t>
  </si>
  <si>
    <t>I have a number of wallets, and this is a mobile one. I normally wouldn't trust a mobile Bitcoin wallet but I'm solely using this wallet for the iOS app SaruTobi (most of the transactions were expected to be tiny, if there were ant at all). Early AM before I went to sleep I cashed out for the first time and second time on SaruTobi, earning 50 bits each time which registered as about a penny's worth of btc. This morning when I checked the wallet, it had a third transaction with an Input of around 1.3 bitcoins and 146 (WTF???) outputs that ended up leaving me an extra 2 penny's worth. How is this possible? I didn't think I could send Bitcoin without my password and this is the only device with access to this specific wallet.</t>
  </si>
  <si>
    <t>http://www.reddit.com/r/Bitcoin/comments/32gftu/could_someone_please_explain_what_just_happened/</t>
  </si>
  <si>
    <t>April 13, 2015 at 11:09PM</t>
  </si>
  <si>
    <t>CryptoEdge</t>
  </si>
  <si>
    <t>Bitcoins &amp;amp; Gravy Ep63: Airbitz, the wallet of the future</t>
  </si>
  <si>
    <t>https://letstalkbitcoin.com/blog/post/bitcoins-and-gravy-ep-63-airbitz-the-wallet-of-the-future</t>
  </si>
  <si>
    <t>http://www.reddit.com/r/Bitcoin/comments/32gdw4/bitcoins_gravy_ep63_airbitz_the_wallet_of_the/</t>
  </si>
  <si>
    <t>essenza12</t>
  </si>
  <si>
    <t>Satoshi Citadel Industries acquires BuyBitcoin.ph</t>
  </si>
  <si>
    <t>A local buy and sell exchange in the Philippines, BuyBitcoin.ph, partners with Satoshi Citadel Industries in an acquisition deal.Source: http://www.pressat.co.uk/releases/satoshi-citadel-industries-acquires-the-philippines-first-bitcoin-exchange-buybitcoinph-89c45479016a9e76bf97e9b2c76dc2a7/#ixzz3XCqdWOrnhttp://www.pressat.co.uk/releases/satoshi-citadel-industries-acquires-the-philippines-first-bitcoin-exchange-buybitcoinph-89c45479016a9e76bf97e9b2c76dc2a7/</t>
  </si>
  <si>
    <t>http://www.reddit.com/r/Bitcoin/comments/32gdvm/satoshi_citadel_industries_acquires_buybitcoinph/</t>
  </si>
  <si>
    <t>April 13, 2015 at 11:48PM</t>
  </si>
  <si>
    <t>News Bits: The Bitcoin Foundation is broke</t>
  </si>
  <si>
    <t>https://youtu.be/-YaQ3ZfeQVo</t>
  </si>
  <si>
    <t>http://www.reddit.com/r/Bitcoin/comments/32gj16/news_bits_the_bitcoin_foundation_is_broke/</t>
  </si>
  <si>
    <t>April 13, 2015 at 11:47PM</t>
  </si>
  <si>
    <t>The Revolution Will Not Be Televised, Will Not Be Decentralized, But It Will Be Distributed - Ask Coinbase, JP Morgan, MF Global &amp;amp; Mt. Gox</t>
  </si>
  <si>
    <t>https://veritaseum.com/index.php/homes/1-blog/115-the-revolution-will-not-be-televised-it-will-not-be-decentralized-but-it-will-be-distributed</t>
  </si>
  <si>
    <t>http://www.reddit.com/r/Bitcoin/comments/32givu/the_revolution_will_not_be_televised_will_not_be/</t>
  </si>
  <si>
    <t>April 14, 2015 at 12:10AM</t>
  </si>
  <si>
    <t>r___b</t>
  </si>
  <si>
    <t>Why wallet backup is so painful?</t>
  </si>
  <si>
    <t>Share your process, tools, tricks to make it easy, portable and secure?</t>
  </si>
  <si>
    <t>http://www.reddit.com/r/Bitcoin/comments/32glyl/why_wallet_backup_is_so_painful/</t>
  </si>
  <si>
    <t>April 14, 2015 at 12:07AM</t>
  </si>
  <si>
    <t>Wrycoop</t>
  </si>
  <si>
    <t>Best readings on progression of likely bitcoin disruptions?</t>
  </si>
  <si>
    <t>I'm someone who's hopeful about the possible socially progressive disruptive effects caused by a growing adoption of Bitcoin by society at large. As someone who likes to look at society as a system and how technology will affect that system, I have some imagination for how Bitcoin will impact it but I'm wondering if anyone has done serious study of the likely progression of impacts and if anyone on this subreddit could point me to it?For what it's worth, I do not see Bitcoin's impact occurring in a vacuum. I see it as part of a triumvirate that includes decentralized communication (the internet,) and decentralized power (solar and/or other renewables that can be generated hyper-locally.)Any thoughts or suggested readings appreciated.</t>
  </si>
  <si>
    <t>http://www.reddit.com/r/Bitcoin/comments/32glky/best_readings_on_progression_of_likely_bitcoin/</t>
  </si>
  <si>
    <t>April 14, 2015 at 12:06AM</t>
  </si>
  <si>
    <t>bitnikeu</t>
  </si>
  <si>
    <t>Launch of Reload; solution for reliable automated bitcoin repurchasing and bookkeeping.</t>
  </si>
  <si>
    <t>https://reload.bitnik.eu/#/start</t>
  </si>
  <si>
    <t>http://www.reddit.com/r/Bitcoin/comments/32glge/launch_of_reload_solution_for_reliable_automated/</t>
  </si>
  <si>
    <t>April 14, 2015 at 12:05AM</t>
  </si>
  <si>
    <t>Got my 1st ban from a Facebook page today, and for repping Bitcoin no less... what a rush!</t>
  </si>
  <si>
    <t>http://imgur.com/gallery/4UQ6A</t>
  </si>
  <si>
    <t>http://www.reddit.com/r/Bitcoin/comments/32glbj/got_my_1st_ban_from_a_facebook_page_today_and_for/</t>
  </si>
  <si>
    <t>April 13, 2015 at 11:54PM</t>
  </si>
  <si>
    <t>MarcusMadSkillz</t>
  </si>
  <si>
    <t>Pot, Bitcoin Companies Pay Steep Fees for Bank Access</t>
  </si>
  <si>
    <t>http://www.americanbanker.com/news/national-regional/pot-bitcoin-companies-pay-steep-fees-for-bank-access-1073710-1.html</t>
  </si>
  <si>
    <t>http://www.reddit.com/r/Bitcoin/comments/32gjrc/pot_bitcoin_companies_pay_steep_fees_for_bank/</t>
  </si>
  <si>
    <t>April 13, 2015 at 11:50PM</t>
  </si>
  <si>
    <t>The Bitcoin Phenomenon</t>
  </si>
  <si>
    <t>https://youtu.be/Fv0ETVEZil0</t>
  </si>
  <si>
    <t>http://www.reddit.com/r/Bitcoin/comments/32gjbe/the_bitcoin_phenomenon/</t>
  </si>
  <si>
    <t>April 14, 2015 at 12:32AM</t>
  </si>
  <si>
    <t>RatzuCRRPG</t>
  </si>
  <si>
    <t>Is Gamerzheat legit?</t>
  </si>
  <si>
    <t>I want to buy GTA V and I'm extremely wary of cryptomerchants.</t>
  </si>
  <si>
    <t>http://www.reddit.com/r/Bitcoin/comments/32gp1y/is_gamerzheat_legit/</t>
  </si>
  <si>
    <t>April 14, 2015 at 12:26AM</t>
  </si>
  <si>
    <t>How to Get Your Mom to Use Bitcoin</t>
  </si>
  <si>
    <t>http://cointelegraph.com/news/113942/how-to-get-your-mom-to-use-bitcoin</t>
  </si>
  <si>
    <t>http://www.reddit.com/r/Bitcoin/comments/32go8p/how_to_get_your_mom_to_use_bitcoin/</t>
  </si>
  <si>
    <t>April 14, 2015 at 12:17AM</t>
  </si>
  <si>
    <t>Bitcoin is merely a psychological brand on top of a car frame that has been tweaked a 1000 times over at our current time. Bitcoin is not the Blockchain and we must admit this fact. Fact: I am an uber Bitcoin enthusiast but can not side with my own community on this issue.</t>
  </si>
  <si>
    <t>Bitcoin itself is supported by the miners and how much money is pumped into equipment to support the network. That is fine. Soon enough it will also support other things currently unknowable that will leverage the blockchain to support it's value/record needs. However, this subs outright hate on why IBM or Samsung(or others) research into blockchain technlogy is downright absurd and limits the expansion of what the blockchain can do. Whether I or other Bitcoin investors like it or not, the blockchain is open source and was meant to be tweaked to said person's desires or creative ideas on how to use it. If some other corporation wishes to utilize their own blockchain with/without a decentralized nature, than there is nothing we or any armchair "bitcoin to a million dollars each" hero can do about it. The only thing you can hope for is bitcoin to slowly infect the world with it's beyond supercomputer strength and make companies submit to it's infrastructure. That is inherently what every bitcoiner wants and can't seem to admit. If for instance Samsung creates a (let's say) little triangular physical radio player that syncs with other players around the globe and has it's own tweaked blockchain within it.......what is wrong with that? The incentive issue is not needed because profiteering for a mere radio player whose only purpose is to connect with other players to accrue statistics in learning preferences of said listener does not need an "investment for a later date" situation. Bitcoin itself is a creation of value within a decentralized network yes but I do think the blockchain is something different. We have proof of stake systems and many others now that do away with the proof of work and now even more systems are being concocted that do away with mining facilities, yet retain a way to keep a ledger intact and updateable. Hell even Maidsafe's technology has found a way to do away with a blockchain entirely(I highly encourage all to investigate this new advancement). Internet of things with blockchains that do not require mining are coming, I just believe the bitcoin community are not prepared to admit that bitcoin itself is merely only supported by it's mining facility investments and without that it will be rendered useless. Instead of merely calling all other cryptocurrencies as shitcoins, you might want to invest a little more time and investigate other blockchain systems and how they work. You might be surprised in what your findings are and how vast the crypto world has become in such a short time. By the way, I fully support Bitcoin and am very vested in it's success. I just have to come on here and say something positive regarding the current insurgence of big tech companies tinkering with this(I remind you) open source technology. If Bitcoin was the only blockchain to be used globally then it wouldn't need to be open source. I feel we must remember this.The last argument to this Bitcoin is not the Blockchain issue can be left to Namecoin. Namecoin has almost the exact characteristics of Bitcoin. It is about the closest clone you can get(yet you can register .bit names in it's system apparently). Any Bitcoin mining facility can mine also Namecoins...........so what does this imply? If Bitcoin is the Blockchain.........then Namecoin must be the Blockchain also does it not? Both use Sha-256 and the same algorithms to mine digital data out of it's system. Both are 2 different systems yet use the same algorithms because of it's open source(copy and past code...with a little tweak here and there) nature.Bitcoin is NOT the Blockchain</t>
  </si>
  <si>
    <t>http://www.reddit.com/r/Bitcoin/comments/32gn1f/bitcoin_is_merely_a_psychological_brand_on_top_of/</t>
  </si>
  <si>
    <t>April 14, 2015 at 12:56AM</t>
  </si>
  <si>
    <t>chipchapapp</t>
  </si>
  <si>
    <t>CHIP CHAP APP , the world's largest ATM network , now in Poland, more than 4 K ATM &amp;amp; 10 K in Spain</t>
  </si>
  <si>
    <t>The idea of Chip Chap is born with the intention of fusing the new world of the cryptocurrencies with the money of daily use, adapting the use to all citizen, contributing confidence with the acceptance in trades and withdrawn in cash.OriginBorn in an environment of collaboration and experimentation called Entropy Factory located in different houses in the village of Les Coves de Vinromá - Castellón (Spain). An "incubator" with a new socio-economic model that aims to revolutionize the economy and enhance the quality of life through decentralization, reducing intermediaries and innovation of technologies and processes. In such environment starts the collaboration between Lluis Santos and Vicent Nos, the founders of ChipChap and other payment media companies, who are added Amir Taaki, Paul Martin (Caedes) and Peter Todd, founder of Darkwallet, internationally recognized bitcoin experts that represent the purest branch banking concept of emancipation. As part of this collaboration was a fair and accessible to everyone ChipChap economy will also offer its services to extend the use of another criptomoneda, faircoin, it in the second cryptodivisa with an international network of cash out at over 10,000 ATMs in Spain and Poland.ServiceChipChap have an application on the market that allows you to use bitcoin and other prepayment methods in stores and also withdraw cash at different stores and ATMs in the world (over 10,000 ATMs in Spain and 4,000 in Poland are already available). It also has a global network with more than 18 payment methods that will be integrated throughout this year as Paypal and Neteller and others. ChipChap becomes the biggest network on the planet to Cryptocurrency and the reference processor about payment methods using Cryptocurrencies. Thus, intended as a tool of interconnection between the Cryptocurrencies and prepayments to eliminate the wall of banking regulation, adapting to each country, following the AML / CFT standards.</t>
  </si>
  <si>
    <t>http://www.reddit.com/r/Bitcoin/comments/32grsa/chip_chap_app_the_worlds_largest_atm_network_now/</t>
  </si>
  <si>
    <t>April 14, 2015 at 12:38AM</t>
  </si>
  <si>
    <t>NgBUCKWANGS</t>
  </si>
  <si>
    <t>I'd like to donate to a Bitcoin cause that advocates education and use of Bitcoin everywhere. I'd like opinions of the users on the /r/bitcoin subreddit.</t>
  </si>
  <si>
    <t>If you take Bitcoin serious, can you help post and filter a Bitcoin cause that promotes and educates - making Bitcoin *accessible to all.*accessible to all means not only the elite, nerd, geek but the grandma, uncle, ape.Thanks for any feedback :)</t>
  </si>
  <si>
    <t>http://www.reddit.com/r/Bitcoin/comments/32gppe/id_like_to_donate_to_a_bitcoin_cause_that/</t>
  </si>
  <si>
    <t>April 14, 2015 at 12:37AM</t>
  </si>
  <si>
    <t>Feds update code of conduct for credit, debit card transactions + Mobile Wallet Rules (Canada)</t>
  </si>
  <si>
    <t>http://www.ctvnews.ca/politics/feds-update-code-of-conduct-for-credit-debit-card-transactions-1.2324836?hootPostID=c3b7e5ddd23342d6144ca46e80f7b2bc</t>
  </si>
  <si>
    <t>http://www.reddit.com/r/Bitcoin/comments/32gpnn/feds_update_code_of_conduct_for_credit_debit_card/</t>
  </si>
  <si>
    <t>April 14, 2015 at 01:36AM</t>
  </si>
  <si>
    <t>Why is noone using a ready decentralized Bitcoin marketplace pushed live many months ago?</t>
  </si>
  <si>
    <t>http://voluntary.net/bitmarkets/</t>
  </si>
  <si>
    <t>http://www.reddit.com/r/Bitcoin/comments/32gxbx/why_is_noone_using_a_ready_decentralized_bitcoin/</t>
  </si>
  <si>
    <t>April 14, 2015 at 01:28AM</t>
  </si>
  <si>
    <t>jamiesonwhiskey</t>
  </si>
  <si>
    <t>The Bitcoin Foundation Welcomes Bruce Fenton as Executive Director</t>
  </si>
  <si>
    <t>https://blog.bitcoinfoundation.org/the-bitcoin-foundation-welcomes-bruce-fenton-as-executive-director/</t>
  </si>
  <si>
    <t>http://www.reddit.com/r/Bitcoin/comments/32gw89/the_bitcoin_foundation_welcomes_bruce_fenton_as/</t>
  </si>
  <si>
    <t>April 14, 2015 at 01:27AM</t>
  </si>
  <si>
    <t>nybe</t>
  </si>
  <si>
    <t>Tools for Digital Privacy: ‘They Cannot Seize What They Cannot See’</t>
  </si>
  <si>
    <t>http://cointelegraph.com/news/113948/tools-for-digital-privacy-they-cannot-seize-what-they-cannot-see</t>
  </si>
  <si>
    <t>http://www.reddit.com/r/Bitcoin/comments/32gw3c/tools_for_digital_privacy_they_cannot_seize_what/</t>
  </si>
  <si>
    <t>April 14, 2015 at 01:21AM</t>
  </si>
  <si>
    <t>NSA: 'Back doors are a bad idea, give us a FRONT door key'</t>
  </si>
  <si>
    <t>http://www.theregister.co.uk/2015/04/13/nsa_back_doors_are_a_bad_idea_give_us_a_front_door_key/</t>
  </si>
  <si>
    <t>http://www.reddit.com/r/Bitcoin/comments/32gv9h/nsa_back_doors_are_a_bad_idea_give_us_a_front/</t>
  </si>
  <si>
    <t>April 14, 2015 at 01:17AM</t>
  </si>
  <si>
    <t>daybreakinz</t>
  </si>
  <si>
    <t>Bitcoin Core - Getting started, receive bitcoins</t>
  </si>
  <si>
    <t>I am very, very new to bitcoins, knowing barely the basics. I am using Bitcoin Core, wanting to make a transaction and gave my address to someone to send me bitcoins. He told me he will tomorrow. How can I confirm this? Will a message pop to my Bitcoin Core or something? Do I have to accept the bitcoins sent or can I take no actions at all? Is there something I will need to take care? Sorry for oversimplified questions but I am very noob at this...</t>
  </si>
  <si>
    <t>http://www.reddit.com/r/Bitcoin/comments/32guq9/bitcoin_core_getting_started_receive_bitcoins/</t>
  </si>
  <si>
    <t>DecentralizetheWorld</t>
  </si>
  <si>
    <t>Bitcoin Fundraising made Simple.</t>
  </si>
  <si>
    <t>http://blockraiser.com/</t>
  </si>
  <si>
    <t>http://www.reddit.com/r/Bitcoin/comments/32gupq/bitcoin_fundraising_made_simple/</t>
  </si>
  <si>
    <t>April 14, 2015 at 01:51AM</t>
  </si>
  <si>
    <t>linksss</t>
  </si>
  <si>
    <t>Thinking it is time to really secure these bad boys</t>
  </si>
  <si>
    <t>What site do you use to create your BIP32 Wallets and what site would you use to import them?</t>
  </si>
  <si>
    <t>http://www.reddit.com/r/Bitcoin/comments/32gzdr/thinking_it_is_time_to_really_secure_these_bad/</t>
  </si>
  <si>
    <t>April 14, 2015 at 02:40AM</t>
  </si>
  <si>
    <t>ero79</t>
  </si>
  <si>
    <t>How I assume all big sellers look.</t>
  </si>
  <si>
    <t>http://i.imgur.com/nohEYxt.png</t>
  </si>
  <si>
    <t>http://www.reddit.com/r/Bitcoin/comments/32h63s/how_i_assume_all_big_sellers_look/</t>
  </si>
  <si>
    <t>April 14, 2015 at 02:39AM</t>
  </si>
  <si>
    <t>ChemicalRain</t>
  </si>
  <si>
    <t>Forget everything else you have read, discounts are bitcoins killer app!</t>
  </si>
  <si>
    <t>http://www.reddit.com/r/Bitcoin/comments/32h60y/forget_everything_else_you_have_read_discounts/</t>
  </si>
  <si>
    <t>April 14, 2015 at 02:35AM</t>
  </si>
  <si>
    <t>MrZigler</t>
  </si>
  <si>
    <t>Had my first Bitcoin ATM experience last week</t>
  </si>
  <si>
    <t>Took a drive to Lancaster and had some food at the Four54 Grill.The staff was top notch professional and were trained in how to handle bitcoin as a payment option. I did pay for some food with my blockchain app on my iPhone.I did 2 transactions with the Bitcoin atm that is located in the restaurant. Both bought and sold bitcoin to test out the procedure.At that time I was not asked for ID or finger prints. This was shocking after reading other peoples atm experience on this sub and elsewhere.I recommend the fresh cut fries. The burger was good too.</t>
  </si>
  <si>
    <t>http://www.reddit.com/r/Bitcoin/comments/32h5hq/had_my_first_bitcoin_atm_experience_last_week/</t>
  </si>
  <si>
    <t>More than 2 Bitcoins unmatched for tomorrow's UEFA Champions League matches.</t>
  </si>
  <si>
    <t>http://www.betbtc.co/league/527</t>
  </si>
  <si>
    <t>http://www.reddit.com/r/Bitcoin/comments/32h5f1/more_than_2_bitcoins_unmatched_for_tomorrows_uefa/</t>
  </si>
  <si>
    <t>April 14, 2015 at 02:34AM</t>
  </si>
  <si>
    <t>Airbitz</t>
  </si>
  <si>
    <t>Airbitz Wallet v 1.4.5 for iPhone now available</t>
  </si>
  <si>
    <t>The Airbitz team has cranked out update to the iOS version of the Airbitz wallet.New in this release:• Significant performance boost when saving transactions and moving from screen to screen. Wait less and do more with your bitcoin. We've added background threading to much of the loading, saving, and updating of transactions to make for a smoother UI experience• Added slide out menu for quick access to Logout, Settings, and to quickly switch between accounts previously logged in. Now you can have multiple accounts on your phone and seamlessly switch between them in a couple taps.• Think you might have forgotten your password since you always use a PIN to login? Now Airbitz does a periodic password check when repeatedly using a PIN to login. Just a little extra human touch to help people with the little but important things.• Lots of UI tweaks and some bug fixes to make bitcoin more pleasant on AirbitzYou can download the update now from the Apple App StoreAnd you can visit Airbitz for more information https://airbitz.co/go/version-1-4-5-now-available-iphone/</t>
  </si>
  <si>
    <t>http://www.reddit.com/r/Bitcoin/comments/32h5ag/airbitz_wallet_v_145_for_iphone_now_available/</t>
  </si>
  <si>
    <t>April 14, 2015 at 02:25AM</t>
  </si>
  <si>
    <t>CoinFest</t>
  </si>
  <si>
    <t>New Blockchain-based Game is a Giant Bitcoin Metaphor</t>
  </si>
  <si>
    <t>http://www.newsbtc.com/2015/04/13/eds-cryptocurrency-backed-game/</t>
  </si>
  <si>
    <t>http://www.reddit.com/r/Bitcoin/comments/32h42o/new_blockchainbased_game_is_a_giant_bitcoin/</t>
  </si>
  <si>
    <t>April 14, 2015 at 02:21AM</t>
  </si>
  <si>
    <t>masterzman</t>
  </si>
  <si>
    <t>Classic ACH vs. Bitcoin situation. Nothing like a bank deposit being delayed</t>
  </si>
  <si>
    <t>https://imgur.com/FMurTuN</t>
  </si>
  <si>
    <t>http://www.reddit.com/r/Bitcoin/comments/32h3gl/classic_ach_vs_bitcoin_situation_nothing_like_a/</t>
  </si>
  <si>
    <t>April 14, 2015 at 02:20AM</t>
  </si>
  <si>
    <t>intrd</t>
  </si>
  <si>
    <t>There any online tool that shows Volume by price (like this)?</t>
  </si>
  <si>
    <t>..but free https://www.tradingview.com/x/pJUQf0Gv/</t>
  </si>
  <si>
    <t>http://www.reddit.com/r/Bitcoin/comments/32h3ef/there_any_online_tool_that_shows_volume_by_price/</t>
  </si>
  <si>
    <t>April 14, 2015 at 02:57AM</t>
  </si>
  <si>
    <t>joopius</t>
  </si>
  <si>
    <t>IBM and Federal Reserve Want to Create a Bitcoin Knock-Off</t>
  </si>
  <si>
    <t>https://www.cryptocoinsnews.com/ibm-federal-reserve-want-create-bitcoin-knock-off/</t>
  </si>
  <si>
    <t>http://www.reddit.com/r/Bitcoin/comments/32h8jr/ibm_and_federal_reserve_want_to_create_a_bitcoin/</t>
  </si>
  <si>
    <t>April 14, 2015 at 02:54AM</t>
  </si>
  <si>
    <t>Joe Rogan Live talking SR right MEOW</t>
  </si>
  <si>
    <t>http://www.ustream.tv/joerogan</t>
  </si>
  <si>
    <t>http://www.reddit.com/r/Bitcoin/comments/32h88l/joe_rogan_live_talking_sr_right_meow/</t>
  </si>
  <si>
    <t>April 14, 2015 at 02:53AM</t>
  </si>
  <si>
    <t>When will Bitcoin become deflationary?</t>
  </si>
  <si>
    <t>When is it estimated that the amount of bitcoins mined annually will be less than the amount of bitcoins lost or destroyed annually? Certainly Bitcoin will start to deflate before all the coins are mined. But is that 2 years away or like 80 years away?This all assumes Bitcoin sticks around and is used in someway in the distant future.I realize this might be something unknowable but thought I would ask anyways.</t>
  </si>
  <si>
    <t>http://www.reddit.com/r/Bitcoin/comments/32h81q/when_will_bitcoin_become_deflationary/</t>
  </si>
  <si>
    <t>April 14, 2015 at 03:16AM</t>
  </si>
  <si>
    <t>VodkaHaze</t>
  </si>
  <si>
    <t>Why Bitcoin speculators are bad for everyone</t>
  </si>
  <si>
    <t>http://www.lucky-river.net/bitcoin</t>
  </si>
  <si>
    <t>http://www.reddit.com/r/Bitcoin/comments/32hbba/why_bitcoin_speculators_are_bad_for_everyone/</t>
  </si>
  <si>
    <t>April 14, 2015 at 03:10AM</t>
  </si>
  <si>
    <t>hellobitcoinworld</t>
  </si>
  <si>
    <t>BitcoinAnswered.com - Answers questions &amp;amp; misconceptions about Bitcoin. Share links to answers with your friends.</t>
  </si>
  <si>
    <t>Please tell me what you think. Construction criticism only please.BitcoinAnswered.comI'm doing this purely as an aid to the Bitcoin community.I wanted to make it so simple that you could show this site to your parents and they will come away understanding Bitcoin better than before. Videos seem to be the best way to "spoon feed" people information.Example of usage: if you run across someone who says that "Blockchain technology is promising but Bitcoins are not", then you can just copy and paste the links to them, such as this:http://BitcoinAnswered.com/4/myth--blockchain-technology-is-important-and-bitcoins-are-notThere are not a lot of questions yet, but I want to fill it up. Feel free to contribute if you know of a spot-on YouTube video answer for something.If you are aware of any glaringly-omitted questions that I should have in there, please let me know and I will add them.Thanks for taking the time to read this!</t>
  </si>
  <si>
    <t>http://www.reddit.com/r/Bitcoin/comments/32habx/bitcoinansweredcom_answers_questions/</t>
  </si>
  <si>
    <t>April 14, 2015 at 03:46AM</t>
  </si>
  <si>
    <t>_oldmaid</t>
  </si>
  <si>
    <t>LiteMarket P2P decentralized sales platform</t>
  </si>
  <si>
    <t>I've been working on this for about a year now and I think it's time to let some people test it and give me some feedback. Overview: A while back i was considering the use of Bitcoin and how people could interact with each other. I realized that part of the reason why things are going so slow in the adoption of Bitcoin is the fact that so many other systems other then just the "money" need to be changed. Having decentralized money without a decentralized marketplace doesn't make sense. Sooo many other things need to be built to make Bitcoin really useful, that it's going to be a while before it's all done. So I decided to do my part by trying to build a decentralized market. This was before i heard of the darkmarket and openbazaar projects. So to anyone wanting to know if LiteMarket has anything to do with Darkmarket, it does NOT. I didn't even know of that project when I started on this one. It was more relating to LiteCoin which I was going to use for the payment system originally. My idea for the marketplace was to create a new kind of website system. Rather then needing to build a new website and shopping cart for every store. I thought: wouldn't it be better if we just used a kind of "LimeWire" system to sell to each other. Where everyone could set up a store in a matter of minutes and sell to other Bitcoin users. One of the biggest issues in making a website is setting up the shopping cart and payment system. I thought we should have a standard version that everyone could use. Sort of like Magento in some ways, but in an application format. The LiteMarket platform is a desktop app that can be used to buy things or sell things in the same system. You can connect to a store or host your own store. There's no need for page decoration or optimization problems for the average user. And eventually, once the bugs have been worked out, it will be far more secure then what's out there now. When I first started building the program I was using standard IP socket calls between the programs. But I ran into some issues when i realized it was going to be difficult for the average user to host their own site. So many internet connections are behind firewalls or 3G or whatever that only a few people would be able to set up a store. Thankfully, I decided to take a look at TOR and realized that it's ability to hide a website could also be used as a way of allowing all internet connections to host a website. Even those that are behind firewalls or shared Wifi. And since it's a desktop app anyway, the drawbacks are minimal. I've been working with this idea for so long that I'm sure I've forgotten to explain some important parts to new users. So I'm here to give this out to the Bitcoin community and get some feedback if anyone is interested. Let me try to give an example of how to use the program and then perhaps you can have a better picture of what I'm trying to do. When you download the program and install it. You will see the screenshot I added at the bottom of this page. That's the BUY section where you can view the items other people have for sale. There are 3 other sections: SELL, ORDERS, and PURCHASED. You should see all those right at the top left part of the program. The two main "tabs" are the important ones, BUY and SELL. If you go to SELL you will see the same screen but you will be given the option to create items by clicking "new" here you can create database items of what you want to sell. Title, Price,... Once you put your store online other people will see these items. If you go to the BUY tab, you will be given the option to connect to someone's store. Up at the top RIGHT there is a place to put in a store URL and then the "CONNECT" button. In the picture there you see my .onion address: (can't put this here).onion I don't always have it running but you can try to connect to it as a test. None of this stuff is really for sale it's just a list of examples. Once you put in the address you can click connect. It will take a while for Orchid to start TOR. But after a min or 2 it will say Connected to Litemarket 20 items. Then the search box below the connect button will open up and you can search for what you want to buy. Or you can leave it blank and just get all the items the store is selling. I've put the code for LiteMarket up on github https://github.com/litemarket/LiteMarket/ And you can download the .exe from sourceforge: https://sourceforge.net/projects/litemarket/files/latest/download There are 2 ways to use the program to buy things from the seller. You can connect a Blockchain.info account or you can use the Bitcoin QT client. Most of my testing has been with the Blockchain.info version so that's what works best. If you go to "Account" up at the top and then Account Settings you will be able to add your address and Blockchain.info details. You don't need to add these details to use the program but if you want to buy something you would. If you buy something from someone. Your details would be sent to them and you would see the order under PURCHASED. And they would see the order under ORDERS. There is much much more to this but I'll wait to see if anyone wants to ask questions before I continue. I hope that a few people out there will be able to fork this and add their own modifications to make it much better. https://a.fsdn.com/con/app/proj/litemarket/screenshots/LM.jpg</t>
  </si>
  <si>
    <t>http://www.reddit.com/r/Bitcoin/comments/32hfg8/litemarket_p2p_decentralized_sales_platform/</t>
  </si>
  <si>
    <t>April 14, 2015 at 03:43AM</t>
  </si>
  <si>
    <t>https://bitcointalk.org/index.php?topic=1022703</t>
  </si>
  <si>
    <t>http://www.reddit.com/r/Bitcoin/comments/32hf4o/litemarket_p2p_decentralized_sales_platform/</t>
  </si>
  <si>
    <t>DrOctag0n</t>
  </si>
  <si>
    <t>Anyone in the BTC World know what this site is????</t>
  </si>
  <si>
    <t>Hello I was looking into Bitcoin for my own information, and ran across this weird website.wtf does this mean??www.w0rm.ml</t>
  </si>
  <si>
    <t>http://www.reddit.com/r/Bitcoin/comments/32hf3j/anyone_in_the_btc_world_know_what_this_site_is/</t>
  </si>
  <si>
    <t>April 14, 2015 at 03:33AM</t>
  </si>
  <si>
    <t>paid__banker__shill</t>
  </si>
  <si>
    <t>The fundamental value of Bitcoin</t>
  </si>
  <si>
    <t>Wanted to start a discussion about this, considering the current volatility involved in the world bitcoin markets.Many are spending a great deal of time thinking about what causes prices to increase or decrease. Trying to pinpoint it on news events, "fundamentals", or the sporadic whims of whales that try to manipulate the price to their own favor.My thoughts are that the true utility and value that bitcoin has is in the ability to purchase drugs through postal mail over dark net markets. That really is the only application for which I can't just use real money to transact with. So long as we can still buy drugs through the post over DNM, bitcoin will have some residual value -- up until the point a superior cryptocurrency to bitcoin is introduced.I think the bitcoin community, in order to maintain the value of bitcoin, needs to embrace and rally around this idea and reject the idea of needing mainstream adoption to prop the price of the coin up. The sad truth is that mainstream adoption cannot happen because bitcoin is too cumbersome to use for over 99% of every day business transactions. That coupled wit the fact that bitcoin cannot even support more than 7 transactions per second means that it will not be viable without a major fork of the protocol. And as we know, miners would be in heavy disagreement with such a fork and would prevent it from happening.So what are your thoughts on this?</t>
  </si>
  <si>
    <t>http://www.reddit.com/r/Bitcoin/comments/32hdnn/the_fundamental_value_of_bitcoin/</t>
  </si>
  <si>
    <t>April 14, 2015 at 03:29AM</t>
  </si>
  <si>
    <t>Simpfally</t>
  </si>
  <si>
    <t>How to determine transactions fee?</t>
  </si>
  <si>
    <t>I'm using the RPC api of bitcoind, is the estimatefee RPC good and reliable? (= paying the fee indicated should get the transactions to get a confirmation after the number of block you've put in, without overpaying)I'm playing around in testnet, looks like you can't set the fee to less than 0.0001.But I can't test anything in there since there's not many transactions going on, and currently there's a huge miner spamming blocks every seconds.Any help?</t>
  </si>
  <si>
    <t>http://www.reddit.com/r/Bitcoin/comments/32hd65/how_to_determine_transactions_fee/</t>
  </si>
  <si>
    <t>eftresq</t>
  </si>
  <si>
    <t>I hold and use Bitcoins because I don't think the current US Currency is any longer feasible. Not a conspiritard. Saw the Ron Paul video presenting his views on the US Dollar released yesterday. If you watched the video, what is you opinion on his statements?</t>
  </si>
  <si>
    <t>http://www.reddit.com/r/Bitcoin/comments/32hd5s/i_hold_and_use_bitcoins_because_i_dont_think_the/</t>
  </si>
  <si>
    <t>5rc8t</t>
  </si>
  <si>
    <t>While entering Bitcoin sales in TurboTax online - Should the institution be "Coinbase" or just left without a name? I couldnt find an answer anywhere.</t>
  </si>
  <si>
    <t>http://www.reddit.com/r/Bitcoin/comments/32hd5e/while_entering_bitcoin_sales_in_turbotax_online/</t>
  </si>
  <si>
    <t>April 14, 2015 at 04:26AM</t>
  </si>
  <si>
    <t>ThatYoungRat</t>
  </si>
  <si>
    <t>BitCoin value keeps raising, should I invest?</t>
  </si>
  <si>
    <t>I know buying a few BitCoins and cashing out when they raise in price isn't investing but is it a good idea? I feel like BTC just keeps raising in price because it's growing in popularity..(I'm VERY new to BTC don't judge me please)</t>
  </si>
  <si>
    <t>http://www.reddit.com/r/Bitcoin/comments/32hky1/bitcoin_value_keeps_raising_should_i_invest/</t>
  </si>
  <si>
    <t>Win bitcoins with Cevo and Xapo Contest. Open your box prize.</t>
  </si>
  <si>
    <t>http://www.bitcointalk.club/viewtopic.php?f=22&amp;t=62&amp;sid=87c69b6ad67677dda6962b2823632b05</t>
  </si>
  <si>
    <t>http://www.reddit.com/r/Bitcoin/comments/32hkvf/win_bitcoins_with_cevo_and_xapo_contest_open_your/</t>
  </si>
  <si>
    <t>April 14, 2015 at 04:25AM</t>
  </si>
  <si>
    <t>WololoMonk</t>
  </si>
  <si>
    <t>BITCOIN IS CRASHING! SELL SELL SELL</t>
  </si>
  <si>
    <t>http://www.reddit.com/r/Bitcoin/comments/32hku7/bitcoin_is_crashing_sell_sell_sell/</t>
  </si>
  <si>
    <t>April 14, 2015 at 04:17AM</t>
  </si>
  <si>
    <t>Scalability</t>
  </si>
  <si>
    <t>fyi: not everyone needs to download the blockchain to use Bitcoin. Most miners may eventually need better internet speeds, but bitcoin users will be unaffected. That is all.</t>
  </si>
  <si>
    <t>http://www.reddit.com/r/Bitcoin/comments/32hjpj/scalability/</t>
  </si>
  <si>
    <t>April 14, 2015 at 04:10AM</t>
  </si>
  <si>
    <t>unchained_btc</t>
  </si>
  <si>
    <t>huge difference in testnet blockchain! 333K on @blockr_io @blockchains seems to be the right one, but @blocktrail 336K is the longer chain!</t>
  </si>
  <si>
    <t>https://twitter.com/sbetamc/status/587717353061933057</t>
  </si>
  <si>
    <t>http://www.reddit.com/r/Bitcoin/comments/32hiqx/huge_difference_in_testnet_blockchain_333k_on/</t>
  </si>
  <si>
    <t>April 14, 2015 at 04:05AM</t>
  </si>
  <si>
    <t>Coinsortium is down</t>
  </si>
  <si>
    <t>http://btcvestor.com/2015/04/13/coinsortium-is-down/</t>
  </si>
  <si>
    <t>http://www.reddit.com/r/Bitcoin/comments/32hi1q/coinsortium_is_down/</t>
  </si>
  <si>
    <t>April 14, 2015 at 04:03AM</t>
  </si>
  <si>
    <t>official_legend</t>
  </si>
  <si>
    <t>Who is Satoshi Nakamoto? What are your theories?</t>
  </si>
  <si>
    <t>http://www.reddit.com/r/Bitcoin/comments/32hhs4/who_is_satoshi_nakamoto_what_are_your_theories/</t>
  </si>
  <si>
    <t>April 14, 2015 at 04:56AM</t>
  </si>
  <si>
    <t>physicsbuddha</t>
  </si>
  <si>
    <t>List of upcoming Bitcoin-related hackathons?</t>
  </si>
  <si>
    <t>Does anyone know of an up-to-date list of upcoming Bitcoin (or Bitcoin-related, i.e. Blockchain, etc) hackathons?</t>
  </si>
  <si>
    <t>http://www.reddit.com/r/Bitcoin/comments/32howv/list_of_upcoming_bitcoinrelated_hackathons/</t>
  </si>
  <si>
    <t>April 14, 2015 at 04:55AM</t>
  </si>
  <si>
    <t>Seriously, why was this post removed?</t>
  </si>
  <si>
    <t>http://www.reddit.com/r/Bitcoin/comments/32hot3/seriously_why_was_this_post_removed/</t>
  </si>
  <si>
    <t>jayknies</t>
  </si>
  <si>
    <t>Every Company in the Bitcoin space be like...</t>
  </si>
  <si>
    <t>http://i.imgur.com/tiIcEeP.jpg</t>
  </si>
  <si>
    <t>http://www.reddit.com/r/Bitcoin/comments/32hosk/every_company_in_the_bitcoin_space_be_like/</t>
  </si>
  <si>
    <t>April 14, 2015 at 04:51AM</t>
  </si>
  <si>
    <t>RE: Someone is poking around my coins...</t>
  </si>
  <si>
    <t>http://imgur.com/krHQ4xy</t>
  </si>
  <si>
    <t>http://www.reddit.com/r/Bitcoin/comments/32ho9g/re_someone_is_poking_around_my_coins/</t>
  </si>
  <si>
    <t>April 14, 2015 at 04:40AM</t>
  </si>
  <si>
    <t>Infosys revamps core banking software with eye on future of Bitcoin technology</t>
  </si>
  <si>
    <t>https://www.youtube.com/attribution_link?a=u8Yw6v2445s&amp;u=%2Fwatch%3Fv%3DuaTgyGkKPYM%26feature%3Dshare</t>
  </si>
  <si>
    <t>http://www.reddit.com/r/Bitcoin/comments/32hmpo/infosys_revamps_core_banking_software_with_eye_on/</t>
  </si>
  <si>
    <t>April 14, 2015 at 04:38AM</t>
  </si>
  <si>
    <t>http://reason.com/archives/2015/04/09/bitcoin-and-the-cypherpunks/</t>
  </si>
  <si>
    <t>http://www.reddit.com/r/Bitcoin/comments/32hmin/bitcoin_and_the_cypherpunks/</t>
  </si>
  <si>
    <t>April 14, 2015 at 04:36AM</t>
  </si>
  <si>
    <t>What is *thisApp? (Bounty inside)</t>
  </si>
  <si>
    <t>Hi Bitcoiners,developer of *thisApp (spanish version ) here.We are approaching an initial beta release of the app and while we know exactly how the technical side should work, we are uncertain how to coin it for the users in less than 80 characters.While my approach to the problem was the payment processor view (fiat paid after bitcoins were received), John Adair's spin to it – to see it as a gift certificate that's paid for first – makes a lot of sense. Yet *thisApp is not really a gift certificate. Not in the sense that the holder of the certificate shows it to the merchant to redeem goods and services but rather bitcoiners pay to the buyer of the certificate in bitcoin to get their part of the certificate. Makes sense? Well, if you haven't seen the video, probably not, and that's the problem.Therefore we would like to get the community's feedback on how to wrap up what is *thisApp in a brief 80 characters long slogan/intro.We also would tip the best contributions with a total of $20 ($10 for the staff pick, $5/$3/$2 for the top rated serious contributions.)</t>
  </si>
  <si>
    <t>http://www.reddit.com/r/Bitcoin/comments/32hma2/what_is_thisapp_bounty_inside/</t>
  </si>
  <si>
    <t>April 14, 2015 at 05:18AM</t>
  </si>
  <si>
    <t>NinjaDiscoJesus</t>
  </si>
  <si>
    <t>US cops pay Bitcoin ransom to end office hostage drama.</t>
  </si>
  <si>
    <t>http://www.theregister.co.uk/2015/04/13/us_police_ransomware/</t>
  </si>
  <si>
    <t>http://www.reddit.com/r/Bitcoin/comments/32hrxz/us_cops_pay_bitcoin_ransom_to_end_office_hostage/</t>
  </si>
  <si>
    <t>April 14, 2015 at 05:01AM</t>
  </si>
  <si>
    <t>ganastor</t>
  </si>
  <si>
    <t>Getting ripped off</t>
  </si>
  <si>
    <t>http://www.makeuseof.com/tag/ripped-off-exchanging-sending-money-abroad/</t>
  </si>
  <si>
    <t>http://www.reddit.com/r/Bitcoin/comments/32hpl5/getting_ripped_off/</t>
  </si>
  <si>
    <t>Is anyone else psyched about this price dip?</t>
  </si>
  <si>
    <t>So I decided to try to be a tad more sophisticated in how I buy my coin. About two days ago, I got an app and set it to alert me every time the price dropped 2$, or rose 4$. I was going to adjust the numbers with the goal/ expectation that I would buy a little bit of coin (when the price fell) about once a day and sell some coin about once a week.But right after that... woah. Some major price drops. The price seems to be dropping about a dollar an hour today. Aparently we have hit some lows not seen since 2013. People on r/bitcoin markets seem to think the new bottom will be around the 150$ mark.... and I couldnt be happier.Am I alone here? Since I have faith in the technology's eventual success, bear-whales make me happy. I am loving this cheap coin. I love it when my app notifies me the price has hit a new low for the day.Now, full disclosure here. I am a young single guy with very little obligations. I just have to pay for rent and food and thats about it, so I feel more free to risk the money I am not using.Anyways, ya. Bring it on. Sell if you like, more for me.</t>
  </si>
  <si>
    <t>http://www.reddit.com/r/Bitcoin/comments/32hpir/is_anyone_else_psyched_about_this_price_dip/</t>
  </si>
  <si>
    <t>April 14, 2015 at 05:36AM</t>
  </si>
  <si>
    <t>diglig</t>
  </si>
  <si>
    <t>Look out Western Union — a new startup is making money transfers way cheaper</t>
  </si>
  <si>
    <t>http://finance.yahoo.com/news/look-out-western-union-%E2%80%94-a-new-startup-is-making-money-transfers-way-cheaper-202315065.html</t>
  </si>
  <si>
    <t>http://www.reddit.com/r/Bitcoin/comments/32huc0/look_out_western_union_a_new_startup_is_making/</t>
  </si>
  <si>
    <t>April 14, 2015 at 06:10AM</t>
  </si>
  <si>
    <t>ferabytes</t>
  </si>
  <si>
    <t>Xapo and Major League Gaming eSports event happening right now!</t>
  </si>
  <si>
    <t>http://tv.majorleaguegaming.com/channel/playcevo</t>
  </si>
  <si>
    <t>http://www.reddit.com/r/Bitcoin/comments/32hz01/xapo_and_major_league_gaming_esports_event/</t>
  </si>
  <si>
    <t>April 14, 2015 at 06:23AM</t>
  </si>
  <si>
    <t>Raimonnn</t>
  </si>
  <si>
    <t>Win bitcoins with Cevo and Xapo Contest. Open your bitcoin prize.</t>
  </si>
  <si>
    <t>http://www.bitcointalk.club/viewtopic.php?f=22&amp;t=62&amp;sid=867dd23f14988d998c47ec9a13972dfa</t>
  </si>
  <si>
    <t>http://www.reddit.com/r/Bitcoin/comments/32i0s6/win_bitcoins_with_cevo_and_xapo_contest_open_your/</t>
  </si>
  <si>
    <t>April 14, 2015 at 06:16AM</t>
  </si>
  <si>
    <t>crimdelacrim</t>
  </si>
  <si>
    <t>What's a good wallet that I can use my mycelium seed with?</t>
  </si>
  <si>
    <t>Well, I posted a while back about mycelium messing up on my phone. I thankfully still had the series of words they told me to write down. If I had to, can I go buy a trezor/android phone and download the android mycelium wallet? Any other way to do it? I couldn't figure out how to do it with multibit which is what a mycelium help guy said to do.</t>
  </si>
  <si>
    <t>http://www.reddit.com/r/Bitcoin/comments/32hzsu/whats_a_good_wallet_that_i_can_use_my_mycelium/</t>
  </si>
  <si>
    <t>April 14, 2015 at 06:55AM</t>
  </si>
  <si>
    <t>The Scarcity of Water, Art, and Money</t>
  </si>
  <si>
    <t>https://youtu.be/SZjwDoCfQFg</t>
  </si>
  <si>
    <t>http://www.reddit.com/r/Bitcoin/comments/32i4wc/the_scarcity_of_water_art_and_money/</t>
  </si>
  <si>
    <t>April 14, 2015 at 06:48AM</t>
  </si>
  <si>
    <t>Blockchain.info receive bitcoins</t>
  </si>
  <si>
    <t>So, someone wants to send me some bitcoins. I don't know much about bitcoins and I don't want to download any stuff so I made a wallet in blockchain.info and got an address of it. So from my point, do I just have to contact the other person and just send him my address? Is this enough for him to send me the bitcoins? And, from my side then, do I have to take any action "accepting" the bitcoins? Ty</t>
  </si>
  <si>
    <t>http://www.reddit.com/r/Bitcoin/comments/32i41u/blockchaininfo_receive_bitcoins/</t>
  </si>
  <si>
    <t>April 14, 2015 at 06:38AM</t>
  </si>
  <si>
    <t>dildoge_investor</t>
  </si>
  <si>
    <t>This is the year 201x, bitcoinization status [completed] - What's up ?</t>
  </si>
  <si>
    <t>Who made it, who's left aside, how's your life ?I know I'd buy a citizen watch and eventually have an english mansion built near a river somewhere, there are cars and expensive dogs too</t>
  </si>
  <si>
    <t>http://www.reddit.com/r/Bitcoin/comments/32i2p6/this_is_the_year_201x_bitcoinization_status/</t>
  </si>
  <si>
    <t>vevue</t>
  </si>
  <si>
    <t>Barry Silbert - GBTC confirmation shortly and will provide an update when the process is complete.</t>
  </si>
  <si>
    <t>https://twitter.com/GrayscaleInvest/status/587703957524500481</t>
  </si>
  <si>
    <t>http://www.reddit.com/r/Bitcoin/comments/32i2ou/barry_silbert_gbtc_confirmation_shortly_and_will/</t>
  </si>
  <si>
    <t>April 14, 2015 at 06:36AM</t>
  </si>
  <si>
    <t>Got spare change? This new app will invest it into Bitcoin for you</t>
  </si>
  <si>
    <t>http://fortune.com/2015/04/13/financial-apps-bitcoin/</t>
  </si>
  <si>
    <t>http://www.reddit.com/r/Bitcoin/comments/32i2gw/got_spare_change_this_new_app_will_invest_it_into/</t>
  </si>
  <si>
    <t>April 14, 2015 at 06:33AM</t>
  </si>
  <si>
    <t>kooldawgstar</t>
  </si>
  <si>
    <t>Help raise money for charity through crypto currencies</t>
  </si>
  <si>
    <t>http://www.reddit.com/r/CryptoForCharity/comments/32hyf4/welcome_to_rcryptoforcharity/</t>
  </si>
  <si>
    <t>http://www.reddit.com/r/Bitcoin/comments/32i20h/help_raise_money_for_charity_through_crypto/</t>
  </si>
  <si>
    <t>April 14, 2015 at 06:32AM</t>
  </si>
  <si>
    <t>VariiDecoda</t>
  </si>
  <si>
    <t>Price does matter, unless you use Bitreserve</t>
  </si>
  <si>
    <t>There is really no need to miss out on the security blanket that is Bitreserve. I have had zero issues, and no worries. I hope they fulfill their mission, all the while staying as transparent as possible.</t>
  </si>
  <si>
    <t>http://www.reddit.com/r/Bitcoin/comments/32i1xa/price_does_matter_unless_you_use_bitreserve/</t>
  </si>
  <si>
    <t>April 14, 2015 at 07:07AM</t>
  </si>
  <si>
    <t>warren2i</t>
  </si>
  <si>
    <t>[SS] Netflix accounts for btc :)</t>
  </si>
  <si>
    <t>[SS] Netflix accounts, these accounts will be maintained for 6 months minimum, no changing account details or service will be revoked. 0.0165 btc :) 2 accounts available for review</t>
  </si>
  <si>
    <t>http://www.reddit.com/r/Bitcoin/comments/32i6d8/ss_netflix_accounts_for_btc/</t>
  </si>
  <si>
    <t>April 14, 2015 at 07:28AM</t>
  </si>
  <si>
    <t>coinbee</t>
  </si>
  <si>
    <t>Coinbee - Allow bitcoin paywalls on your site</t>
  </si>
  <si>
    <t>We just launched coinbee to enable content providers to either enhance their current paywall to accept bitcoin or set up a new paywall.We offer integrations services if you would like to set up a paywall but have no idea how.Be sure to check out the demo to try it out. The source for the demo is on github (link at bottom of that page).Anyone can sign up and create sites (no matter how big or small) to start accepting bitcoin!</t>
  </si>
  <si>
    <t>http://www.reddit.com/r/Bitcoin/comments/32i8x8/coinbee_allow_bitcoin_paywalls_on_your_site/</t>
  </si>
  <si>
    <t>April 14, 2015 at 07:22AM</t>
  </si>
  <si>
    <t>marcus13345</t>
  </si>
  <si>
    <t>New here, looking for some direction</t>
  </si>
  <si>
    <t>alright, so i really want to get in to trading bitcoins around, and from what it looks like, coinbase appears to be a great place to do that. I'm just a little worried about my security, so i wanted to run this place by a larger community. Have you guys used coinbase before? is it trustworthy with the last 4 of my social and bank information?</t>
  </si>
  <si>
    <t>http://www.reddit.com/r/Bitcoin/comments/32i8ai/new_here_looking_for_some_direction/</t>
  </si>
  <si>
    <t>April 14, 2015 at 07:17AM</t>
  </si>
  <si>
    <t>drkmntr</t>
  </si>
  <si>
    <t>Lawnmower on Fortune tonight... "Got spare change? This new app will invest it into Bitcoin for you"</t>
  </si>
  <si>
    <t>http://for.tn/1Fu4shg</t>
  </si>
  <si>
    <t>http://www.reddit.com/r/Bitcoin/comments/32i7oy/lawnmower_on_fortune_tonight_got_spare_change/</t>
  </si>
  <si>
    <t>April 14, 2015 at 07:43AM</t>
  </si>
  <si>
    <t>BITCOIN HOT WALLET TUTORIAL ULTRA FAST 30sec</t>
  </si>
  <si>
    <t>https://www.youtube.com/attribution_link?a=x6ygZ9xSg4k&amp;u=%2Fwatch%3Fv%3D56ADjdKxojE%26feature%3Dshare</t>
  </si>
  <si>
    <t>http://www.reddit.com/r/Bitcoin/comments/32iaqf/bitcoin_hot_wallet_tutorial_ultra_fast_30sec/</t>
  </si>
  <si>
    <t>April 14, 2015 at 08:32AM</t>
  </si>
  <si>
    <t>AnonAnarchist</t>
  </si>
  <si>
    <t>Temporary # for bitcoin?</t>
  </si>
  <si>
    <t>Where could I buy a temporary texting mobile # for bitcoin (or gift card)Trying to make an anonymous YouTube account.</t>
  </si>
  <si>
    <t>http://www.reddit.com/r/Bitcoin/comments/32igyw/temporary_for_bitcoin/</t>
  </si>
  <si>
    <t>April 14, 2015 at 08:31AM</t>
  </si>
  <si>
    <t>itisike</t>
  </si>
  <si>
    <t>Badbitcoin.org Gives Bad Bitcoin Advice</t>
  </si>
  <si>
    <t>https://bitcoinnewsmagazine.com/badbitcoin-org-gives-bad-bitcoin-advice/</t>
  </si>
  <si>
    <t>http://www.reddit.com/r/Bitcoin/comments/32igrk/badbitcoinorg_gives_bad_bitcoin_advice/</t>
  </si>
  <si>
    <t>April 14, 2015 at 08:29AM</t>
  </si>
  <si>
    <t>mczarnek</t>
  </si>
  <si>
    <t>How many Bitcoin wallets are there?</t>
  </si>
  <si>
    <t>Anyone know of a chart that shows the number of total Bitcoin wallets out there?Thanks!</t>
  </si>
  <si>
    <t>http://www.reddit.com/r/Bitcoin/comments/32igi7/how_many_bitcoin_wallets_are_there/</t>
  </si>
  <si>
    <t>April 14, 2015 at 10:45AM</t>
  </si>
  <si>
    <t>msoexcited</t>
  </si>
  <si>
    <t>If Hillary Clinton accepts campaign donations in bitcoins, how would it change the way you'd vote?</t>
  </si>
  <si>
    <t>Last year, the FEC voted to allow political candidates to accept bitcoin donations. So, this curious thought entered my mind: What if Hillary accepts bitcoins? How would you react when you're in the voting booth?</t>
  </si>
  <si>
    <t>http://www.reddit.com/r/Bitcoin/comments/32iwih/if_hillary_clinton_accepts_campaign_donations_in/</t>
  </si>
  <si>
    <t>April 14, 2015 at 10:22AM</t>
  </si>
  <si>
    <t>Papa_Fratelli</t>
  </si>
  <si>
    <t>Joe Rogan Experience #633 - Alex Winter</t>
  </si>
  <si>
    <t>https://www.youtube.com/watch?v=BJMjGLcdtOA&amp;feature=share</t>
  </si>
  <si>
    <t>http://www.reddit.com/r/Bitcoin/comments/32iu0n/joe_rogan_experience_633_alex_winter/</t>
  </si>
  <si>
    <t>April 14, 2015 at 10:11AM</t>
  </si>
  <si>
    <t>There needs to be a reliable destination on the internet where you can pay for a link to the content you want</t>
  </si>
  <si>
    <t>Finding sports streams and now Mad Men, someone else do the work and let me send them some bitcoin.</t>
  </si>
  <si>
    <t>http://www.reddit.com/r/Bitcoin/comments/32ist4/there_needs_to_be_a_reliable_destination_on_the/</t>
  </si>
  <si>
    <t>April 14, 2015 at 10:05AM</t>
  </si>
  <si>
    <t>MagnetChain</t>
  </si>
  <si>
    <t>http://challengepost.com/software/magnetchain</t>
  </si>
  <si>
    <t>http://www.reddit.com/r/Bitcoin/comments/32is23/magnetchain/</t>
  </si>
  <si>
    <t>April 14, 2015 at 10:03AM</t>
  </si>
  <si>
    <t>josiah-</t>
  </si>
  <si>
    <t>lol what do you guys think?</t>
  </si>
  <si>
    <t>http://imgur.com/74fr4p7</t>
  </si>
  <si>
    <t>http://www.reddit.com/r/Bitcoin/comments/32iruj/lol_what_do_you_guys_think/</t>
  </si>
  <si>
    <t>April 14, 2015 at 11:14AM</t>
  </si>
  <si>
    <t>I realized that the bitcoin sub is full of old outdated bitcoiners who are frustrated at it's price. This sub will get better once the newcomers come piling in and drowning out the old ones and this sub is reborn anew.</t>
  </si>
  <si>
    <t>http://www.reddit.com/r/Bitcoin/comments/32izkg/i_realized_that_the_bitcoin_sub_is_full_of_old/</t>
  </si>
  <si>
    <t>Intheoreum is a new platform for ultra-centralized applications with arbitrary trust. C-APPS allow people all over the world to conduct transactions, by placing their trust in one man, Bob.</t>
  </si>
  <si>
    <t>http://intheoreum.org/#welcome</t>
  </si>
  <si>
    <t>http://www.reddit.com/r/Bitcoin/comments/32izka/intheoreum_is_a_new_platform_for_ultracentralized/</t>
  </si>
  <si>
    <t>April 14, 2015 at 11:09AM</t>
  </si>
  <si>
    <t>Free Bitcoins</t>
  </si>
  <si>
    <t>http://pastebin.com/CWQ5Cq71</t>
  </si>
  <si>
    <t>http://www.reddit.com/r/Bitcoin/comments/32iz29/free_bitcoins/</t>
  </si>
  <si>
    <t>April 14, 2015 at 11:44AM</t>
  </si>
  <si>
    <t>dherik</t>
  </si>
  <si>
    <t>I run a business that sends thank you cards for people, we pulled the trigger to accept bitcoin!</t>
  </si>
  <si>
    <t>http://thankably.com</t>
  </si>
  <si>
    <t>http://www.reddit.com/r/Bitcoin/comments/32j2m3/i_run_a_business_that_sends_thank_you_cards_for/</t>
  </si>
  <si>
    <t>April 14, 2015 at 11:39AM</t>
  </si>
  <si>
    <t>deltacoin3</t>
  </si>
  <si>
    <t>Bitcoin is Not a Good Consumer Product | Armin Ronacher's Thoughts and Writings</t>
  </si>
  <si>
    <t>http://lucumr.pocoo.org/2015/4/13/bitcoin-and-cryptocurrencies/</t>
  </si>
  <si>
    <t>http://www.reddit.com/r/Bitcoin/comments/32j24h/bitcoin_is_not_a_good_consumer_product_armin/</t>
  </si>
  <si>
    <t>April 14, 2015 at 11:35AM</t>
  </si>
  <si>
    <t>Buzz_Alfap</t>
  </si>
  <si>
    <t>Please convince me that bitcoin is not going to collapse.</t>
  </si>
  <si>
    <t>I think I've taken an emotional hit from all the FUD lately. I need some well reasoned arguments why bitcoin is here to stay and likely to grow. Thanks in advance.</t>
  </si>
  <si>
    <t>http://www.reddit.com/r/Bitcoin/comments/32j1p7/please_convince_me_that_bitcoin_is_not_going_to/</t>
  </si>
  <si>
    <t>Today I have made the decision to begin using my Debit Card+Lawnmower and stop using my Credit Card (giving up my credit card rewards)</t>
  </si>
  <si>
    <t>I am taking the gamble that this will pay off better in the long run. With my credit card I get 3% Back on Gas (which I don't get anymore as I buy Shell gift cards with Bitcoin), 2% Back on Groceries (which I don't buy as often with Credit card as I buy Target cards with Bitcoin) and 1% on everything else.I really am going all in on this thing, aren't I? : ) https://lawnmower.io/</t>
  </si>
  <si>
    <t>http://www.reddit.com/r/Bitcoin/comments/32j1p5/today_i_have_made_the_decision_to_begin_using_my/</t>
  </si>
  <si>
    <t>April 14, 2015 at 11:33AM</t>
  </si>
  <si>
    <t>dmz241</t>
  </si>
  <si>
    <t>Pakistani Startup Now accepts bitcoin for Designer Lawn collection</t>
  </si>
  <si>
    <t>http://www.a2zlawn.com</t>
  </si>
  <si>
    <t>http://www.reddit.com/r/Bitcoin/comments/32j1ha/pakistani_startup_now_accepts_bitcoin_for/</t>
  </si>
  <si>
    <t>April 14, 2015 at 11:29AM</t>
  </si>
  <si>
    <t>DoubleYouSee23</t>
  </si>
  <si>
    <t>best image format?</t>
  </si>
  <si>
    <t>If I were to have theoretically paid a digital artist to create a hypothetically awesome bitcoin paper wallet to give to the community at large, which format would be the best for everyone in order for them to insert their own QR and Addresses?</t>
  </si>
  <si>
    <t>http://www.reddit.com/r/Bitcoin/comments/32j15r/best_image_format/</t>
  </si>
  <si>
    <t>April 14, 2015 at 11:55AM</t>
  </si>
  <si>
    <t>Optimal Payments starts accepting bitcoin</t>
  </si>
  <si>
    <t>Optimal Payments (OPAY), one of the top global providers of payment processing services, has recently announced that it is now accepting bitcoin as a payment method. It has entered into an agreement with BitPay Inc to make the service available.The company said that it has incorporated the digital currency to its list of available payment options to provide its customers with additional payment option.Its e-wallet and online global payment processing arm NETELLER has now enabled the bitcoin payment option which the customers can use for their real money online payment transactions. The payment method requires exchanging a customer's bitcoin currency into any of NETELLER's several currency offerings.The NETELLER website says that the bitcoin facility for online gambling accounts is available in all countries barring the US.(Source: http://fxwire.pro/Optimal-Payments-starts-accepting-bitcoin-24398)</t>
  </si>
  <si>
    <t>http://www.reddit.com/r/Bitcoin/comments/32j3nj/optimal_payments_starts_accepting_bitcoin/</t>
  </si>
  <si>
    <t>April 14, 2015 at 12:15PM</t>
  </si>
  <si>
    <t>romerun</t>
  </si>
  <si>
    <t>Is there a web page that keeps track of Bitcoin projects and important events ?</t>
  </si>
  <si>
    <t>for example, current status and milestones of openbazaar, lighthouse, coinbase new features, 21 inc., etc.SR auction schedules, Bitlicense eta, winklevoss etf eta, next halving, and whatnotlist of exchanges in each country</t>
  </si>
  <si>
    <t>http://www.reddit.com/r/Bitcoin/comments/32j5gp/is_there_a_web_page_that_keeps_track_of_bitcoin/</t>
  </si>
  <si>
    <t>the pipe dream? or on the right track... I dunno.</t>
  </si>
  <si>
    <t>I dropped everything the minute I heard about and understood bitcoin in June of 2011. It really seemed like the answer to the 2008 controlled demolition of savings of the masses and that it would somehow logically replace state controlled and manipulated currencies and "save us all."It's just starting to feel like bitcoin is being co-opted into another instrument for the system (read the 1%) to continue bilking the rest of us out of our hard spent time and money... Especially now that Wall Street is getting into the picture.just hurumphing and cynical at this point.</t>
  </si>
  <si>
    <t>http://www.reddit.com/r/Bitcoin/comments/32j5dt/the_pipe_dream_or_on_the_right_track_i_dunno/</t>
  </si>
  <si>
    <t>April 14, 2015 at 12:02PM</t>
  </si>
  <si>
    <t>Accept Credit Card, PayPal, Payza, and Skrill on your website.</t>
  </si>
  <si>
    <t>Do you have an online business? Do you want to accept Credit Card, PayPal, Payza or Skrill on your website to sale your products? Are you tired to applying for Merchant account?RED PAY LINE is here with solution of all these problems, Just signup with you email address and start accept credit card payments from your buyers. https://redpayline.com?rid=aticlick</t>
  </si>
  <si>
    <t>http://www.reddit.com/r/Bitcoin/comments/32j4bx/accept_credit_card_paypal_payza_and_skrill_on/</t>
  </si>
  <si>
    <t>April 14, 2015 at 12:34PM</t>
  </si>
  <si>
    <t>bitcoinstreetteam</t>
  </si>
  <si>
    <t>BitcoinStreetTeam.com WHITE PAPER. New Promotional Bitcoin Company and future sidechain.</t>
  </si>
  <si>
    <t>Business Opportunity: Help improve Bitcoin's visibility in as many outlets as possible, mainly the streets.Why?: New user adoption helps increase the market cap of Bitcoin. Promoting Bitcoin enables those who already possess Bitcoin to realize a price increase. If you already own some Bitcoin, maybe consider donating to help increase Bitcoin exposure.What?:* A Street Team * Billboards * Posters * Stickers * Coupons ie Paper Wallets or Ads with affiliate sign-up QR codes, that could be seen as similar to fiat but legally dissimilar. Coupons could also give someone redeemable bitcoin at a place like coinbase, circle or bitpay or other broker for signing up. The coupons can be handed out on the streets from street teamers in busy areas. "Free Money!" We are pretty sure it will work. * QR Code Begging with Bitcoin message - I bet in the future see people holding up Bitcoin QR codes for money, similar to what the kid did to get on ESPN. * Merchandising - Put Bitcoin logos on anything merch related like T-Shirts and Pens. * Promote Bitcoin as something that is smart and intelligent to invest in and also USE as money. It's just better money and we can explain why in clear, readable graphics and simple creative language. * Award Show - People who work on the programming, documentation, writing, investing, trading tools, economic analysis, videos, music, podcasts should all receive awards and be honored and encouraged with grants. * Super Bowl Commercial - we are going to put Bitcoin in a pot and wait for it to raise in value, when it has risen enough, we will take out a commercial for Bitcoin. * Late Night TV Infomercial - self explanatory. Try to get people to call in and spend say $40 on a beginner investment package. Have the package with some trusted paperwallets with Bitcoin, some DVDs so people can follow along and be educated about Bitcoin and how to use it and store it. * Sponsorship - similar to what Dogecoin did with Josh Wise and the #98 car. Find high visibility athletes that would accept our sponsorship and but the Bitcoin logo on their gear. * Video Games - Bitcoin needs an MMORPG and a MOBA that either use or incorporate Bitcion as an in game currency. I'm sure people would love to bet on fighting and sports games as well. * Gambling - Gambling is a big thing with humans and can cause a lot of problems. It also has legality issues throughout the world. Bitcoin will probably be big for gambling. A street team in Vegas that advertises a gambling site wouldn't be such a bad idea. * Sponsor a really cheap android phone that we can give to independent contractors that is strong sturdy and long lasting. How?Make BitcoinStreetTeam.com a sidechain.You can now hire people as independent contractors anywhere in the world and pay them with Bitcoin. You can hire printing companies with Bitcoin. You can have materials mailed with Bitcoin. You can automate the entire process of promoting Bitcoin on the streets with Bitcoin!The artists who create the visuals will recieve the proper dividends, automated with Bitcoin. The printers and envelope stuffers will all be properly paid with Bitcoin. The street teamers will be paid in Bitcoin, their promotional materials will be delivered or they can pick it up at a local shop. They can photograph their work and upload it to the cloud. The checkers can verify street teamer's work like how Amazon's Mechanical Turk works. This can all be run on an android or iphone app for everyone to get paid instantly for promoting Bitcoin.Risks?The moneyed elite probably don't want to see advertisements for Bitcoin on their precious Wall Street, but its coming. We can't really help it, QR code begging is going to be a thing. It might become dystopian. Sorry ahead of time if it does... We have been fascinated with Bitcoin for a couple of years now and we want to jump into the pool and offer our creativity to the Bitcoin Realm.BitcoinStreetTeam.com wants to treat Bitcoin like a Rock Star and promote it the way it should be promoted. We can't use guns or jail to force people to use Bitcoin, but we can certainly create powerful advertising and a large network of street teamers in a peaceful and decentralized manner. I think its possible that we can get 1,000,000 to put $20 bucks into Bitcoin before Wall Street gets 20 rich guys to put up $1,000,000. I've got .1 on it ;-)BitcoinStreetTeam.com must operate with the utmost integrity because it involves peoples labor and creativity. Since we will eventually become a sidechain, the entire workings of the company will be open source, we also look forward to your input or participation on how to promote Bitcoin effectively to the everyday person.Promotional materials must only be posted where it is legal to do so. It is up to the street teamer to know the laws of their jurisdiction.How to Participate?We think that BitcoinStreetTeam.com is a viable project. Right now we are accepting tips to get started. Whatever tips we make in the next 48 hours we will use at kinko's to make flyers and buy some tape. We are trying to get $20 bucks total.We will then visit the area surrounding the US MINT AND THE FEDERAL RESERVE and flyer LEGALLY.Thank you for helping support this hopefully legendary creative project that if successful, will enrich you, Bitcoin holder. Let all your whale friends know:Bitcoin Public address to donate: 1CDRdd5Md2sqSZkjSVKPQea2hay6ZKmEen QR Code to donate: http://imgur.com/JdggVwWEmail: bitcoinstreetteam@gmail.com Twitter: @BitcoinStTeam</t>
  </si>
  <si>
    <t>http://www.reddit.com/r/Bitcoin/comments/32j6zi/bitcoinstreetteamcom_white_paper_new_promotional/</t>
  </si>
  <si>
    <t>April 14, 2015 at 12:55PM</t>
  </si>
  <si>
    <t>phi0x</t>
  </si>
  <si>
    <t>Anyone have experience with prepaidvcard.com for virtual credit cards via bitcoin?</t>
  </si>
  <si>
    <t>note: this is a potential scam alert.I sent my friend some bitcoin for some services he provided and he needed to pay some bills ASAP. Unfortunately the bank transfer was going to take too long so I suggested to him that he uses a virtual credit card exchange site. He's brand new to bitcoin and he tried prepaidvcard.com. He luckily only tested with $75 worth of bitcoin however never received the virtual credit card. (it's been weeks and they state 3 day turn around).He desperately needed the money, I however ended up using my credit card and paying off one of his overdue utility bills. I'm not in the best financial position just like my friend and this was a big hit to us both financially.I only found one review for prepaidvcard.com and it was on a forum which the prepaidvcard.com rep joined and replied to the user, the end result of the forum post was that prepaidvcard.com's rep never resolved their issue.http://www.cokoye.com/scams/prepaidvcard-com-is-scam-prepaid-virtual-visa-credit-card-site-don%27t-be-a-victim/I emailed prepaidvcard.com's contact email 'info@prepaidvcard.com' and attached a email tracker to it so I could see if they're even checking their emails. Turns out that they've yet to check the email I sent them (april 8th) and my friend had sent multiple to them just days after the incident. (march 24th). I also contacted them via their official contact form which I've yet to hear a reply, my friend also did the info@prepaidvcard.com and the contact form method a week prior to me getting involved.https://blockchain.info/tx/600eb48bc9a69c6504cf4bfa8a3bdef1853ad4d36cd7f5278a54a22776dee7b6I'm an avid supporter of bitcoin and so far this website seems to be a complete scam for letting bitcoin users exchange bitcoin for virtual credit cards.The site has multiple broken links as well, such as going to a different page then clicking 'contact us' etc. Just leads me to believe they're a total scam and are just taking peoples bitcoin and selling it on an exchange to keep for themselves.I've contacted the hosting company ipage.com and the domain registrar publicdomainregistry.com explaining the situation, hopefully they put pressure on the site owners and I get a reply. Thought I'd check with reddit to see if anyone else has been in the same situation with them.</t>
  </si>
  <si>
    <t>http://www.reddit.com/r/Bitcoin/comments/32j8lf/anyone_have_experience_with_prepaidvcardcom_for/</t>
  </si>
  <si>
    <t>April 14, 2015 at 01:15PM</t>
  </si>
  <si>
    <t>neoranga</t>
  </si>
  <si>
    <t>Kodi (aka XBMC) the best media center project starts accepting Bitcoin</t>
  </si>
  <si>
    <t>https://kodi.tv/contribute/donate-bitcoin/</t>
  </si>
  <si>
    <t>http://www.reddit.com/r/Bitcoin/comments/32ja6n/kodi_aka_xbmc_the_best_media_center_project/</t>
  </si>
  <si>
    <t>April 14, 2015 at 01:35PM</t>
  </si>
  <si>
    <t>bitcoinstudent</t>
  </si>
  <si>
    <t>Quick survey: what operating system do you use?</t>
  </si>
  <si>
    <t>Link to surveyI saw this post earlier asking why nobody uses a certain piece of decentralized software, and one of the responses suggested that was probably due in part to its exclusivity to OSX. So that got me thinking, what operating systems do people here actually use?This can help the community by giving developers insight into what the biggest platforms are, so that new software can be spread to more people.You can see the results after you fill it out. Thanks! And here's another link to the survey.</t>
  </si>
  <si>
    <t>http://www.reddit.com/r/Bitcoin/comments/32jbrl/quick_survey_what_operating_system_do_you_use/</t>
  </si>
  <si>
    <t>April 14, 2015 at 01:58PM</t>
  </si>
  <si>
    <t>Hillary should accept Bitcoin</t>
  </si>
  <si>
    <t>http://www.reddit.com/r/Bitcoin/comments/32jdds/hillary_should_accept_bitcoin/</t>
  </si>
  <si>
    <t>April 14, 2015 at 01:50PM</t>
  </si>
  <si>
    <t>tokarus</t>
  </si>
  <si>
    <t>Scrypt.CC account dissapeared</t>
  </si>
  <si>
    <t>So I have (or had) an account on scrypt. Cc I was even logged into it about an hour or so ago. Now it doesn't exist. 500$ gone. I hope I hear fom the admins. Anyone else going through this?</t>
  </si>
  <si>
    <t>http://www.reddit.com/r/Bitcoin/comments/32jct4/scryptcc_account_dissapeared/</t>
  </si>
  <si>
    <t>Ownership-based blockchains will function only through integration with currency based blockchains</t>
  </si>
  <si>
    <t>I believe that ownership-based blockchains by themselves are not going to work. The right solution is: every time a token is being transferred to another party, the fee should be paid in a CURRENCY blockchain. So for example, I will be able to transfer the token representing the ownership of a car to another person, and i will pay 10 bits for doing that. Only in this way, miners will have the incentive to process my transaction.</t>
  </si>
  <si>
    <t>http://www.reddit.com/r/Bitcoin/comments/32jcqx/ownershipbased_blockchains_will_function_only/</t>
  </si>
  <si>
    <t>April 14, 2015 at 01:43PM</t>
  </si>
  <si>
    <t>waveformer</t>
  </si>
  <si>
    <t>Depositing coins to a Cayman bank or UK Bank</t>
  </si>
  <si>
    <t>I'm wondering...Is it possible to easily send coins to a Cayman bank or a bank in the UKUse a debit card from that bank for purchases inside the United States without implications from LE and the IRS?</t>
  </si>
  <si>
    <t>http://www.reddit.com/r/Bitcoin/comments/32jca1/depositing_coins_to_a_cayman_bank_or_uk_bank/</t>
  </si>
  <si>
    <t>April 14, 2015 at 01:39PM</t>
  </si>
  <si>
    <t>aaronvoisine</t>
  </si>
  <si>
    <t>Kaspersky releases decryption tool that unlocks ransomware</t>
  </si>
  <si>
    <t>http://www.engadget.com/2015/04/14/kaspersky-releases-decryption-tool-that-unlocks-ransomware/?ncid=rss_truncated&amp;a_dgi=aolshare_reddit</t>
  </si>
  <si>
    <t>http://www.reddit.com/r/Bitcoin/comments/32jbzw/kaspersky_releases_decryption_tool_that_unlocks/</t>
  </si>
  <si>
    <t>April 14, 2015 at 02:36PM</t>
  </si>
  <si>
    <t>OCGN</t>
  </si>
  <si>
    <t>Going to spend a week developing a competitive gaming network</t>
  </si>
  <si>
    <t>First post on reddit, just wanted to make people aware of what i am in the midst of developing.I will need Alpha and Beta testers (No Risk)Will update at earliest convenienceLove you all- GambitBTC</t>
  </si>
  <si>
    <t>http://www.reddit.com/r/Bitcoin/comments/32jg2u/going_to_spend_a_week_developing_a_competitive/</t>
  </si>
  <si>
    <t>April 14, 2015 at 02:29PM</t>
  </si>
  <si>
    <t>Aryanis</t>
  </si>
  <si>
    <t>GET FREE BITCOINS TO GAMBLE EVERY 20 MINUTES AT THE BEST ONLINE CRYPTOCURRENCY CASINO</t>
  </si>
  <si>
    <t>https://satoshibet.com?c=646</t>
  </si>
  <si>
    <t>http://www.reddit.com/r/Bitcoin/comments/32jfok/get_free_bitcoins_to_gamble_every_20_minutes_at/</t>
  </si>
  <si>
    <t>April 14, 2015 at 02:43PM</t>
  </si>
  <si>
    <t>Self-proclaimed "Bitcoin Baron" arrested in Arizona</t>
  </si>
  <si>
    <t>http://www.theopenledger.com/bitcoin-baron-busted-in-arizona/</t>
  </si>
  <si>
    <t>http://www.reddit.com/r/Bitcoin/comments/32jgmp/selfproclaimed_bitcoin_baron_arrested_in_arizona/</t>
  </si>
  <si>
    <t>April 14, 2015 at 03:09PM</t>
  </si>
  <si>
    <t>An open letter to April 14th, 2018.</t>
  </si>
  <si>
    <t>Hello future. The date is April 14th, three years ago (2015). I am americanpegasus, the author of the Declaration of Blockchain Independance and Labrys (the first fictional novel built around bitcoin, to be released in a few months time). In 2018 I am also famous as one of bitcoin's biggest proponents, though here in 2015 I am just getting started.I write this as a greeting from a different time. A time when a million bits cost $220 (a whole 'bitcoin'), and a single U.S. Dollar could buy you 4,500 entire bits.I know, that sounds crazy. But don't envy us. The decision seems obvious in retrospect, but even as one of bitcoin's biggest fans, I tell you the atmosphere is anything but obvious right now.Many of you already knew about bitcoin in 2015, and many of you didn't. Some of you heard about it and dismissed it as silliness. I know I certainly derided it when I first encountered it at the peak of the 2013 bubble; I thought it was some kind of World of Warcraft gold or something. Regardless, I'll bet you certainly know about it by now. Things have probably changed slightly, huh?As I write this in 2015, the pieces are all set for some truly monumental movements over the next few years. We have governments increasingly acknowledging and regulating this 'made-up internet money' that no one took seriously at its inception. Tech startups are springing to life around bitcoin at a pace not seen since the dot-com boom of the 90's. Venture capitalists are all eying crypto-currency with a shrewd eye while businesses that crypto threatens to disrupt are all sounding battle cries. And yet, here we sit at the end of the longest and most brutal crash in the history of the currency wondering what the future will hold. Prices are insanely low, and like I said... a million bits runs the average consumer about $220 at current prices. They aren't hard to get ahold of either; the interested can easily buy them from a number of reputable companies.You might wonder, "Wow! Why didn't everyone see it? Why didn't everyone buy in... if only I had bought some bitcoins back in 2015 I'd be rich... I had $x,xxx lying around but I didn't know. Damnit!"Listen, many of us now have the same frustrations about 2011 when we could have had bitcoins for scant dollars apiece. But this is the nature of the beast. Every moment in bitcoins history is a good time to buy because it is a mathematical creature that won't stop growing until it dominates and saturates the globe... and will keep going after that too. Like gold has done throughout millenia it will keep pace with the growth and expansion of human civilization. It is a savings account ledger who's underlying representation is the fate of civilization itself.That's some pretty powerful backing.And again, the decision seems obvious to you now, but I assure you it is not (from where I sit here in 2015). It takes a fair amount of omniscience, brilliance, patience, and wisdom to buy into bitcoin at the present moment. Paid trolls roam the internet attacking bitcoin and any 'idiot' foolish enough to hold or buy it. The average person has heard of bitcoin, but they still think of it primarily in conjuction with illegal activities and they have no major interest in acquiring it. People who are interested in bitcoin are seen as slightly weird, by both mainstream culture and mainstream finance. Most of the investment bankers and finance gurus I mention bitcoin to just smile at me like I'm a silly pleb, and they immediately acquire a cloak of smugness. "Oh... bitcoin." To them it's essentially a multi-level marketing scheme or some penny-auction nonsense. They have no clue what is coming, and their little rodent brains wouldn't believe the evidence even if you could lay it out in front of them. Their egos can't accept the truth:Bitcoin wins.It's the same truth you probably know/suspect by April, 2018. As I have previously written, bitcoin is a financial virus that will consume the value of all civilization. The only cure would be for humans to completely stop acting like humans and that isn't going to happen. Bitcoin will win because it is one of the most brilliant mathematical creations in the history of humanity, the ultimate application for those cool little prime numbers we discovered so many millenia ago.The atmosphere is toxic, but some of us see through the nonsense. We can see the end result, and understand the eventual end-game scenario that bitcoin will create. And it's going to be incredible.I know you wish you could come back to 2015 and buy bitcoin, but don't feel bad. Even if you were here you likely would think it was a silly waste of money... a bad investment... the same as I did in 2012 and 2013. All you can do now is understand that bitcoin isn't going away, and any time is a good time to invest in bitcoin. So don't worry about future crashes in the thousands, and tens of thousands of dollars. Bitcoin is the best form of money humanity has ever created and it's not going anywhere.Oh, by the way, you're all invited to my kick ass 2018 Halloween party. See you there.</t>
  </si>
  <si>
    <t>http://www.reddit.com/r/Bitcoin/comments/32jiap/an_open_letter_to_april_14th_2018/</t>
  </si>
  <si>
    <t>April 14, 2015 at 03:08PM</t>
  </si>
  <si>
    <t>platform_checker</t>
  </si>
  <si>
    <t>Exchange legitimity - Exmo, Yunbi and others</t>
  </si>
  <si>
    <t>It is really hard to know in which exchange you can have trust a little confidence. Is their a review of the credibility of each exchanges somewhere ?I have trouble estimating if Yunbi (https://yunbi.com/) and Exmo (https://exmo.com/) are honest as I don't find a lot of information about their team. Does someone knows them ?</t>
  </si>
  <si>
    <t>http://www.reddit.com/r/Bitcoin/comments/32ji6o/exchange_legitimity_exmo_yunbi_and_others/</t>
  </si>
  <si>
    <t>April 14, 2015 at 03:07PM</t>
  </si>
  <si>
    <t>bboo</t>
  </si>
  <si>
    <t>Looking for information about a post, dont upvote</t>
  </si>
  <si>
    <t>Hi all, I am looking for a post/link from about a couple of months ago, wherein it was stated that the main provider for POS/CC/DC modules in Great Britain was implementing a bitcoin option. Can anyone help?thank you very much guys</t>
  </si>
  <si>
    <t>http://www.reddit.com/r/Bitcoin/comments/32ji4q/looking_for_information_about_a_post_dont_upvote/</t>
  </si>
  <si>
    <t>April 14, 2015 at 03:15PM</t>
  </si>
  <si>
    <t>bitroll</t>
  </si>
  <si>
    <t>theguardian | Technology | Paedophiles sell child abuse images for bitcoin</t>
  </si>
  <si>
    <t>http://www.theguardian.com/technology/2015/apr/14/paedophiles-sell-child-abuse-images-for-bitcoin</t>
  </si>
  <si>
    <t>http://www.reddit.com/r/Bitcoin/comments/32jio9/theguardian_technology_paedophiles_sell_child/</t>
  </si>
  <si>
    <t>April 14, 2015 at 03:47PM</t>
  </si>
  <si>
    <t>dem503</t>
  </si>
  <si>
    <t>Ridiculous Bitcoin story in UK newspaper</t>
  </si>
  <si>
    <t>Front page; THE SEEDY SIDE OF BITCOIN BUSINESS PAGE 11Paedophiles 'use bitcoins to buy online abuse images'Images of abuse from some of the 'most prolific commercial' child sex websites are being purchased with bitcoins, a watchdog has found.About 37 websites have been reported for selling the illegal pictures for the digital currency, the Internet Watch Foundation said.The content was sold between January and April last year in folders contained in legitimate sites that had been hacked. The URLs were then distributed via spam emails.The watchdog is working with some of the world's largest bitcoin exchanges to share intelligence. Emma Hardy, of IWF said: "We need to engage with those who run bitcoin services but also ordinary payment mechanisms and financial providers to ensure we can help them being abused by criminals."Bitcoin is a virtual currency that enables people to pay for goods and services from their computer or mobile device independent of any bank or central authority. Transactions are encrypted and hard to trace, prompting fears that the virtual currency has been used for illegal activities.</t>
  </si>
  <si>
    <t>http://www.reddit.com/r/Bitcoin/comments/32jkob/ridiculous_bitcoin_story_in_uk_newspaper/</t>
  </si>
  <si>
    <t>April 14, 2015 at 03:40PM</t>
  </si>
  <si>
    <t>Let's reason together and talk about the elephant in the room, the declining price of bitcoin.</t>
  </si>
  <si>
    <t>Let's talk.We now know merchant adoption has been a complete failure in terms of boosting value.The bitcoin exchange market remains under the influence of both miners and large holders. 99.999% of hashrate securing the network had come online with a price above $300. Many miners are now being forced to sell at any bid in order to cover fiat expenses.What can we do to increase bitcoin's marginal utility while at the same time decreasing the exposure to large holders and miners?Halving the supply with a declining marginal utility will not prevent the price from declining. If you halve the supply of dog poop, does it's remaining value rise? Utility at the margin is what drives price.</t>
  </si>
  <si>
    <t>http://www.reddit.com/r/Bitcoin/comments/32jk8j/lets_reason_together_and_talk_about_the_elephant/</t>
  </si>
  <si>
    <t>April 14, 2015 at 04:32PM</t>
  </si>
  <si>
    <t>StemFund Review - P2P Bitcoin lending Site</t>
  </si>
  <si>
    <t>http://btcvestor.com/2015/04/13/stemfund-review/</t>
  </si>
  <si>
    <t>http://www.reddit.com/r/Bitcoin/comments/32jni6/stemfund_review_p2p_bitcoin_lending_site/</t>
  </si>
  <si>
    <t>April 14, 2015 at 04:28PM</t>
  </si>
  <si>
    <t>jim618</t>
  </si>
  <si>
    <t>MultiBit HD Beta 8 released. Bitcoin payment protocol (BIP 70). Trezor 1.3.3 firmware update.</t>
  </si>
  <si>
    <t>https://beta.multibit.org/blog/2015/04/14/multibit-hd-beta-8.html</t>
  </si>
  <si>
    <t>http://www.reddit.com/r/Bitcoin/comments/32jn8p/multibit_hd_beta_8_released_bitcoin_payment/</t>
  </si>
  <si>
    <t>April 14, 2015 at 04:26PM</t>
  </si>
  <si>
    <t>Finnfinite</t>
  </si>
  <si>
    <t>Why is my transaction still unconfirmed?</t>
  </si>
  <si>
    <t>Hiya,Sent this transaction yesterday and it still hasn't been mined. It was sent using a blockchain.info wallet with the default transaction fee (I think 0.0001 BTC).https://blockchain.info/tx/c9f198127c3cbf9abd7387d1ff34ec3b171f8f9aba8038622c2ef19b78aa4d90Any ideas why it is still unconfirmed? Is the money lost forever?When I try to send it again, I am told my balance is only 0.00006267 BTC although it says 0.00016658 BTC on my account!? How is that calculated?</t>
  </si>
  <si>
    <t>http://www.reddit.com/r/Bitcoin/comments/32jn5b/why_is_my_transaction_still_unconfirmed/</t>
  </si>
  <si>
    <t>April 14, 2015 at 04:15PM</t>
  </si>
  <si>
    <t>Weekly Spend Thread</t>
  </si>
  <si>
    <t>What did you buy? Where did you donate? Got any picks? Let us know.</t>
  </si>
  <si>
    <t>http://www.reddit.com/r/Bitcoin/comments/32jmec/weekly_spend_thread/</t>
  </si>
  <si>
    <t>April 14, 2015 at 04:06PM</t>
  </si>
  <si>
    <t>evildave_666</t>
  </si>
  <si>
    <t>Japan coincheck.jp exchange accounts frozen by Tokyo Metropolitan Police</t>
  </si>
  <si>
    <t>https://coincheck.jp/exchange</t>
  </si>
  <si>
    <t>http://www.reddit.com/r/Bitcoin/comments/32jltw/japan_coincheckjp_exchange_accounts_frozen_by/</t>
  </si>
  <si>
    <t>April 14, 2015 at 05:05PM</t>
  </si>
  <si>
    <t>BitMEXdotcom</t>
  </si>
  <si>
    <t>Case Study: Using Bitcoin Derivatives in Global Trade</t>
  </si>
  <si>
    <t>https://blog.bitmex.com/case-study-using-bitcoin-derivatives-in-global-trade/</t>
  </si>
  <si>
    <t>http://www.reddit.com/r/Bitcoin/comments/32jpsm/case_study_using_bitcoin_derivatives_in_global/</t>
  </si>
  <si>
    <t>April 14, 2015 at 04:58PM</t>
  </si>
  <si>
    <t>BitcoinVoice</t>
  </si>
  <si>
    <t>BitBay accounts now without verification!</t>
  </si>
  <si>
    <t>https://bitbay.net/news/41</t>
  </si>
  <si>
    <t>http://www.reddit.com/r/Bitcoin/comments/32jp9d/bitbay_accounts_now_without_verification/</t>
  </si>
  <si>
    <t>April 14, 2015 at 05:16PM</t>
  </si>
  <si>
    <t>aledlewis</t>
  </si>
  <si>
    <t>Why the UK is getting it right with Bitcoin' - Tweeted by Sir Richard Branson.</t>
  </si>
  <si>
    <t>http://www.virgin.com/entrepreneur/why-the-uk-is-getting-it-right-with-bitcoin</t>
  </si>
  <si>
    <t>http://www.reddit.com/r/Bitcoin/comments/32jqld/why_the_uk_is_getting_it_right_with_bitcoin/</t>
  </si>
  <si>
    <t>HOPKA</t>
  </si>
  <si>
    <t>Stressed over Bitcoin price? Well, get yourself a t-shirt!</t>
  </si>
  <si>
    <t>http://teespring.com/bitcoin-that-ll-shut-er-upMore to come. Stay tuned. _^</t>
  </si>
  <si>
    <t>http://www.reddit.com/r/Bitcoin/comments/32jqkt/stressed_over_bitcoin_price_well_get_yourself_a/</t>
  </si>
  <si>
    <t>April 14, 2015 at 05:15PM</t>
  </si>
  <si>
    <t>dmp1ce</t>
  </si>
  <si>
    <t>How the central banking system is used to fund war</t>
  </si>
  <si>
    <t>https://www.youtube.com/watch?v=gBgrf_Yf5Jw</t>
  </si>
  <si>
    <t>http://www.reddit.com/r/Bitcoin/comments/32jqi7/how_the_central_banking_system_is_used_to_fund_war/</t>
  </si>
  <si>
    <t>April 14, 2015 at 05:27PM</t>
  </si>
  <si>
    <t>Coinbase should set up booths at every MLB stadium</t>
  </si>
  <si>
    <t>Just like every time I go to Yankee Stadium I see a credit card company booth trying to sign up people for their credit card. Why not Coinbase partner with MLB and sign up fans? Give them some free bits along with some educational material.</t>
  </si>
  <si>
    <t>http://www.reddit.com/r/Bitcoin/comments/32jrby/coinbase_should_set_up_booths_at_every_mlb_stadium/</t>
  </si>
  <si>
    <t>April 14, 2015 at 05:26PM</t>
  </si>
  <si>
    <t>btcbeginnerneedshelp</t>
  </si>
  <si>
    <t>Please help a bitcoin beginner!</t>
  </si>
  <si>
    <t>I am a relatively technically inept bitcoin user - and I have been accepting bitcoin as payment to my company for about 6 months.I have just shy of 100 BTC that I need to keep secure - I currently have them in a blockchain.info wallet and I know this is very insecure, but I do not really understand how to set up a wallet on my desktop or how to create a paper wallet etc. I really want to keep accepting BTC, but I need to protect my bitcoin. Can someone please give me a real simple explanation of what I need to do? I know its a hassle but step by step would be awesome. Be as patronizing as you like - I need to be treated like an 8 year old :) Thanks in advance!!</t>
  </si>
  <si>
    <t>http://www.reddit.com/r/Bitcoin/comments/32jra2/please_help_a_bitcoin_beginner/</t>
  </si>
  <si>
    <t>April 14, 2015 at 05:46PM</t>
  </si>
  <si>
    <t>Which algorithm can you mine?</t>
  </si>
  <si>
    <t>http://bit-post.com/featured/which-algorithm-can-you-mine-5466</t>
  </si>
  <si>
    <t>http://www.reddit.com/r/Bitcoin/comments/32jsni/which_algorithm_can_you_mine/</t>
  </si>
  <si>
    <t>April 14, 2015 at 05:44PM</t>
  </si>
  <si>
    <t>vinbak</t>
  </si>
  <si>
    <t>21 inc breaking the 10 min confirmation barrier?</t>
  </si>
  <si>
    <t>Just a shower thought: The job applications suggests they are investing in ASIC and hardware wallet technology.What if they are developing a POS + wallet network that reduces confirmation time to near zero by running transactions through their own ASIC network first?A POS terminal could then also function as a confirmation station for transactions.</t>
  </si>
  <si>
    <t>http://www.reddit.com/r/Bitcoin/comments/32jsik/21_inc_breaking_the_10_min_confirmation_barrier/</t>
  </si>
  <si>
    <t>April 14, 2015 at 05:42PM</t>
  </si>
  <si>
    <t>glenncollins</t>
  </si>
  <si>
    <t>Bitcoin controversy again..Why is it always that the bad stuff is highlighted on the news?</t>
  </si>
  <si>
    <t>http://news.sky.com/story/1464453/paedophiles-using-bitcoins-to-buy-abuse-images</t>
  </si>
  <si>
    <t>http://www.reddit.com/r/Bitcoin/comments/32jsdh/bitcoin_controversy_againwhy_is_it_always_that/</t>
  </si>
  <si>
    <t>April 14, 2015 at 05:40PM</t>
  </si>
  <si>
    <t>How do you think Bitcoin can spread through third-world countries?</t>
  </si>
  <si>
    <t>Hey guys,I'm from Jordan - currently living in Qatar. Bitcoin use got banned in Jordan the moment our government picked up wind about it, probably due to reading news about the first Silkroad shut down.A few tech geeks in Jordan attempted to lobby it but to no avail. I know for fact BTC use in Jordan will get accepted once it goes mainstream globally, but that really pushes back the adaptation rate and Bitcoin innovation relative to the rest of the world. By the time BTC is accepted in Jordan, or used in apps and stores, Jordanian companies will not be able to compete with global mammoths in the BTC market.What positive effects do you see the economoy of Middle-Eastern [and third-world] countries having due to use of bitcoin?What negative effects can you see?</t>
  </si>
  <si>
    <t>http://www.reddit.com/r/Bitcoin/comments/32js8h/how_do_you_think_bitcoin_can_spread_through/</t>
  </si>
  <si>
    <t>April 14, 2015 at 06:09PM</t>
  </si>
  <si>
    <t>Let me tell you a little story about my day at work as a financial advisor.</t>
  </si>
  <si>
    <t>On Monday, a client with a regular brokerage account wanted to sell her stock and have the funds directly deposited into her checking account held with a separate bank.I told the client that the settlement date for the funds to become available in cash will be three business days, Thursday, as it takes T+3 for an investment to settle / or convert from an investment to cash...Then I told her, "after that it's 24-48 business hours for the funds to clear in her checking account through ACH (automated clearing house) , so the latest would be Monday but likely Friday.Then I realized she didn't have the appropriate "Funds Transfer Service" (FTS) paperwork on file.... therefore we won't be able to initiate the deposit until I email her the blank document which she can print out, fill out by hand, sign it, attach a blank check to it so we have the account number &amp; routing number, then either fax it back to us which will take 48-72 business hours to process. If she doesn't have access to a fax machine she has to mail it which can 7-10 business days to arrive and be processed. I told her she can't email the document back to us because email is not a secure enough method for transferring such sensitive information.The client was upset about all this bull shit she had to deal with just to get her money. I told her the alternatives were to do a wire transfer on Thursday, when the stock trade settles, which should arrive in her account on Thursday but could be as late as Friday. However that costs $30. Or we can send her a check which will take 7-10 business days to arrive. Or in other words, 13 business days from when the stock was originally sold.After I got off the phone with her I stared at my computer screen and had this wonderful epiphany followed by laughter about how ridiculous, inefficient, and archaic the entire financial system is.With bitcoin, the stock trade would have settled within an hour and then the money instantly transferred into her wallet, also settling within an hour.No fees.No hassle.No long waits.No security risks.No paperwork required.So here we are in 2015.We have this wonderful blockchain technology with bitcoin that can cut through all this bull shit. It allows instant, global, cheap, secure, and overall easy transfer of value from one person to another....... yet people think it's never going to gain any traction.Are you fucking kidding me!?!So that was my day at work yesterday. How was yours?</t>
  </si>
  <si>
    <t>http://www.reddit.com/r/Bitcoin/comments/32jucl/let_me_tell_you_a_little_story_about_my_day_at/</t>
  </si>
  <si>
    <t>April 14, 2015 at 06:23PM</t>
  </si>
  <si>
    <t>https://fortune.com/2015/04/13/financial-apps-bitcoin/</t>
  </si>
  <si>
    <t>http://www.reddit.com/r/Bitcoin/comments/32jvcn/got_spare_change_this_new_app_will_invest_it_into/</t>
  </si>
  <si>
    <t>April 14, 2015 at 06:21PM</t>
  </si>
  <si>
    <t>Are Banks Gouging Marijuana and Bitcoin Businesses? -</t>
  </si>
  <si>
    <t>http://ww2.cfo.com/risk-management/2015/04/banks-gouging-marijuana-bitcoin-businesses/</t>
  </si>
  <si>
    <t>http://www.reddit.com/r/Bitcoin/comments/32jv6v/are_banks_gouging_marijuana_and_bitcoin_businesses/</t>
  </si>
  <si>
    <t>April 14, 2015 at 06:20PM</t>
  </si>
  <si>
    <t>The Price of Bitcoin Has Plummeted, But Its Value Is Sky-High</t>
  </si>
  <si>
    <t>http://www.lazytv.com/the-price-of-bitcoin-has-plummeted-but-its-value-is-sky-high/</t>
  </si>
  <si>
    <t>http://www.reddit.com/r/Bitcoin/comments/32jv3f/the_price_of_bitcoin_has_plummeted_but_its_value/</t>
  </si>
  <si>
    <t>April 14, 2015 at 06:53PM</t>
  </si>
  <si>
    <t>CompCk_com</t>
  </si>
  <si>
    <t>Coinbase is hiring: Product Manager - Wallet San Francisco, CA</t>
  </si>
  <si>
    <t>Product Manager - WalletThe Product Manager will be responsible for prioritizing the product roadmap, facilitating excellent communication between teams, meeting KPIs for the product, and gathering feedback from customers.ResponsibilitiesHelp launch new products through ideation, design, implementation, and launch Build a shared vision across teams Help set metrics to measure success of new initiatives Demonstrate passion for bitcoin Understand our customers Help prioritize the product roadmapRequirements2+ years experience Exceptional communication, organization, and analytical skillsApply here:https://www.coinbase.com/careers/42539Coinbase Uk company profile:http://compck.com/#!/company/09083955</t>
  </si>
  <si>
    <t>http://www.reddit.com/r/Bitcoin/comments/32jxri/coinbase_is_hiring_product_manager_wallet_san/</t>
  </si>
  <si>
    <t>April 14, 2015 at 06:51PM</t>
  </si>
  <si>
    <t>A quote for all the scammers. "A deception that elevates us is dearer than a host of low truths"</t>
  </si>
  <si>
    <t>Quote from Pushkin.Also House of Cards S3E03.Made me think of Mt Gox, GAW, etc. and how Bitcoin endures.Scams and hacks can only make us stronger, both as a community and as a technology.</t>
  </si>
  <si>
    <t>http://www.reddit.com/r/Bitcoin/comments/32jxke/a_quote_for_all_the_scammers_a_deception_that/</t>
  </si>
  <si>
    <t>April 14, 2015 at 06:48PM</t>
  </si>
  <si>
    <t>Which Algorithm Can You Mine?</t>
  </si>
  <si>
    <t>http://www.reddit.com/r/Bitcoin/comments/32jxbk/which_algorithm_can_you_mine/</t>
  </si>
  <si>
    <t>April 14, 2015 at 07:18PM</t>
  </si>
  <si>
    <t>rapidponzi</t>
  </si>
  <si>
    <t>★ GoPonzi.co ★ Win ROI 110%-150% ★ Time Left: 1h-12h ★ 2.5% Referral</t>
  </si>
  <si>
    <t>https://goponzi.co/?ref=bp72kl</t>
  </si>
  <si>
    <t>http://www.reddit.com/r/Bitcoin/comments/32jzxv/goponzico_win_roi_110150_time_left_1h12h_25/</t>
  </si>
  <si>
    <t>April 14, 2015 at 07:43PM</t>
  </si>
  <si>
    <t>tibdit - micropayments tipping platform - bitcoin (as well as CreditCards and PayPal)</t>
  </si>
  <si>
    <t>https://www.youtube.com/attribution_link?a=FTz-zIXyNrs&amp;u=%2Fwatch%3Fv%3DDSEXoP8Jz7w%26feature%3Dshare</t>
  </si>
  <si>
    <t>http://www.reddit.com/r/Bitcoin/comments/32k29a/tibdit_micropayments_tipping_platform_bitcoin_as/</t>
  </si>
  <si>
    <t>April 14, 2015 at 07:42PM</t>
  </si>
  <si>
    <t>We want to bring more gold investors over to Bitcoin: Help us improve our Bitcoin Guide for Gold Investors?</t>
  </si>
  <si>
    <t>We're Serica and we're moving more global gold bullion traders and gold investors into Bitcoin.We just upgraded our Serica's 2015 Gold Investor's Guide to Bitcoin.Will you please comment and let us know how can improve this document before we announce to the wider gold investing industry?</t>
  </si>
  <si>
    <t>http://www.reddit.com/r/Bitcoin/comments/32k26c/we_want_to_bring_more_gold_investors_over_to/</t>
  </si>
  <si>
    <t>April 14, 2015 at 08:01PM</t>
  </si>
  <si>
    <t>Drakie</t>
  </si>
  <si>
    <t>In the darkest depths of testnet3 16k blocks were found in 1 day</t>
  </si>
  <si>
    <t>https://blog.blocktrail.com/2015/04/in-the-darkest-depths-of-testnet3-16k-blocks-were-found-in-1-day/</t>
  </si>
  <si>
    <t>http://www.reddit.com/r/Bitcoin/comments/32k3z2/in_the_darkest_depths_of_testnet3_16k_blocks_were/</t>
  </si>
  <si>
    <t>April 14, 2015 at 08:13PM</t>
  </si>
  <si>
    <t>How Arabs will adopt Cryptocurrency: Bitcoin in the Middle East</t>
  </si>
  <si>
    <t>http://www.danieldib.com/2015/04/bitcoin-in-the-middle-east/</t>
  </si>
  <si>
    <t>http://www.reddit.com/r/Bitcoin/comments/32k57g/how_arabs_will_adopt_cryptocurrency_bitcoin_in/</t>
  </si>
  <si>
    <t>I say NO to Bitcoin at the beginning until ........ happened.Let's use the funnest description to introduce bitcoin.【Huobi-USD BitYes rewards 0.1 BTC for the best answer】</t>
  </si>
  <si>
    <t>Hello everyone, I am "Hobbit" from BitYes, Huobi's BTC-USD exchange. On 4/7, 4/14, 4/21, 4/28 , BitYes will raise a Bitcoin related fun topic and award 0.1BTC for the best answer we pick! Let's speak out the fun or special ideas.Today's topic is "I say NO to Bitcoin at the beginning until …… happened." Like I say NO to Bitcoin at first until my geak roommate spread the Bitcoin information to me all day, until my friend made a fortune by investing it,until my co-worker in China bought a headphone online using Bitcoin without changing RMB into dollars. Please use the funnest description to tell the story between bitcoin and you or someone you know.By the way, if you say Yes to Bitcoin at the very beginning, please tell us the things that opened your heart to Bitcoin.Now, Let us know your intelligent idea! We will pick the best answer(could &gt;=1 ) by 17th of April.【BitYes is giving away 0.03 BTC for registering. Invite friends, get 0.03BTC as well】Learn more https://www.bityes.com/topic/btc_awards_register_invite?utm_source=Reddit&amp;utm_medium=Forum&amp;utm_term=Overseas&amp;utm_content=IsayNoToBTC&amp;utm_campaign=0.03BTCGiveaway&amp;activity_id=255</t>
  </si>
  <si>
    <t>http://www.reddit.com/r/Bitcoin/comments/32k56u/i_say_no_to_bitcoin_at_the_beginning_until/</t>
  </si>
  <si>
    <t>April 14, 2015 at 08:41PM</t>
  </si>
  <si>
    <t>BTCXIndia launches new mobile site</t>
  </si>
  <si>
    <t>http://blog.btcxindia.com/btcxindia-launches-new-mobile-site/</t>
  </si>
  <si>
    <t>http://www.reddit.com/r/Bitcoin/comments/32k89i/btcxindia_launches_new_mobile_site/</t>
  </si>
  <si>
    <t>April 14, 2015 at 08:58PM</t>
  </si>
  <si>
    <t>gr8ful4</t>
  </si>
  <si>
    <t>Proposal: Bitcoin + blockchain = bitchain</t>
  </si>
  <si>
    <t>Media is all over the blockchain-tech. They miss the importance of the value token, we call bitcoin.So why not call the bitcoin-blockchain bitchain.BTC/bits are just the first (inherent) app of the bitchain.People could reference to......based on the Bitcoin-blockchain or...based on Bitcoin-tech or...based on the bitchain (the most secure, permissionless blockchain)Maybe it's time to let go of the name, we all love the most. In the end bitcoin is just a token. Call it however you want.P.S. I got 99 problems but a bitch ain't one.</t>
  </si>
  <si>
    <t>http://www.reddit.com/r/Bitcoin/comments/32ka8w/proposal_bitcoin_blockchain_bitchain/</t>
  </si>
  <si>
    <t>April 14, 2015 at 08:47PM</t>
  </si>
  <si>
    <t>fuckotheclown2</t>
  </si>
  <si>
    <t>Possibly stupid idea for Internet forums: Deposit a small, refundable Bitcoin amount in order to increase credibilty on Bitcoin forums.</t>
  </si>
  <si>
    <t>So here's the problem I'm trying to touch up on: Anyone can post anything any time. This is good when the community is small and goal-oriented. It becomes bad when it grows in to a troll-haven.The solution I propose is that anyone can still post, just like now, but certain accounts are visibly marked bitcoin holders: They get a flair showing how long the bitcoin has been in their account. The user can later pull their little investment, but it's held for at least a week.This way, even if someone is posting something negative about Bitcoin, you know they're invested and their critique is much more likely to be valid.There probably aren't many Redditors who are interested in that level of credibility, but I, fuckotheclown2, am one of them. This might not be a killer app for Bitcoin, but it is at least an involuntary manslaughter app.</t>
  </si>
  <si>
    <t>http://www.reddit.com/r/Bitcoin/comments/32k8wv/possibly_stupid_idea_for_internet_forums_deposit/</t>
  </si>
  <si>
    <t>April 14, 2015 at 09:08PM</t>
  </si>
  <si>
    <t>thoughtrationality</t>
  </si>
  <si>
    <t>Instinct and the Future of bitcoin</t>
  </si>
  <si>
    <t>I know that the price of bitcoin is generally random.Based on research and statistics; is the consensus to buy or sell your bitoin right now?Some forecast websites say it is about to fall while others say it will rise to $800USD by the end of the year. I was seriously considering selling about half of my bitcoin because of the potential drop in value and I already lost a lot of money with the other drops in the past.</t>
  </si>
  <si>
    <t>http://www.reddit.com/r/Bitcoin/comments/32kbiq/instinct_and_the_future_of_bitcoin/</t>
  </si>
  <si>
    <t>April 14, 2015 at 09:32PM</t>
  </si>
  <si>
    <t>Lifetime Goal</t>
  </si>
  <si>
    <t>https://twitter.com/Frankenmint/status/587986304274538496</t>
  </si>
  <si>
    <t>http://www.reddit.com/r/Bitcoin/comments/32kekh/lifetime_goal/</t>
  </si>
  <si>
    <t>April 14, 2015 at 09:27PM</t>
  </si>
  <si>
    <t>qwints</t>
  </si>
  <si>
    <t>The American Bar Association is offering classes in Bitcoin for lawyers now</t>
  </si>
  <si>
    <t>http://shop.americanbar.org/ebus/ABAEventsCalendar/EventDetails.aspx?productId=187208120</t>
  </si>
  <si>
    <t>http://www.reddit.com/r/Bitcoin/comments/32kdwi/the_american_bar_association_is_offering_classes/</t>
  </si>
  <si>
    <t>April 14, 2015 at 09:25PM</t>
  </si>
  <si>
    <t>Navigating the cryptocurrency minefield | Information Age</t>
  </si>
  <si>
    <t>http://www.information-age.com/technology/applications-and-development/123459312/navigating-cryptocurrency-minefield</t>
  </si>
  <si>
    <t>http://www.reddit.com/r/Bitcoin/comments/32kdni/navigating_the_cryptocurrency_minefield/</t>
  </si>
  <si>
    <t>Bitcoin Taxes: The Professionals, The Digital Currency Council | Inside Bitcoins</t>
  </si>
  <si>
    <t>http://insidebitcoins.com/news/bitcoin-taxes-the-professionals-the-digital-currency-council/31663</t>
  </si>
  <si>
    <t>http://www.reddit.com/r/Bitcoin/comments/32kdmj/bitcoin_taxes_the_professionals_the_digital/</t>
  </si>
  <si>
    <t>April 14, 2015 at 09:54PM</t>
  </si>
  <si>
    <t>johnmardlin</t>
  </si>
  <si>
    <t>Coinbase API v2 preview: Request for feedback and suggestions</t>
  </si>
  <si>
    <t>https://community.coinbase.com/t/coinbase-api-v2-preview-feedback-and-suggestions/2203/8</t>
  </si>
  <si>
    <t>http://www.reddit.com/r/Bitcoin/comments/32khcz/coinbase_api_v2_preview_request_for_feedback_and/</t>
  </si>
  <si>
    <t>April 14, 2015 at 09:50PM</t>
  </si>
  <si>
    <t>kevindaloni</t>
  </si>
  <si>
    <t>The price of Bitcoin will continue to fall until the next block reward halving happens next year</t>
  </si>
  <si>
    <t>http://www.reddit.com/r/Bitcoin/comments/32kgpk/the_price_of_bitcoin_will_continue_to_fall_until/</t>
  </si>
  <si>
    <t>April 14, 2015 at 09:46PM</t>
  </si>
  <si>
    <t>If value of a Bitcoin didn't have the potential to hit unforetold highs...</t>
  </si>
  <si>
    <t>How many people here would care about its success (in this case, 'success' = 'mass user adoption' until it was successful?Assuming that like 80%+ of subscribers here wouldn't care. If that's the case: could we have a price ticker on the side bar?</t>
  </si>
  <si>
    <t>http://www.reddit.com/r/Bitcoin/comments/32kg9a/if_value_of_a_bitcoin_didnt_have_the_potential_to/</t>
  </si>
  <si>
    <t>April 14, 2015 at 09:44PM</t>
  </si>
  <si>
    <t>JaManSnowflake</t>
  </si>
  <si>
    <t>Price down but emotional hedge up</t>
  </si>
  <si>
    <t>The price falling to $220 must mean good news has broken. Surely.</t>
  </si>
  <si>
    <t>http://www.reddit.com/r/Bitcoin/comments/32kg1z/price_down_but_emotional_hedge_up/</t>
  </si>
  <si>
    <t>April 14, 2015 at 10:15PM</t>
  </si>
  <si>
    <t>Quadriga Fintech Solutions to Launch Fleet of New BitXATMs across Canada</t>
  </si>
  <si>
    <t>https://bitcoinmagazine.com/19993/quadriga-fintech-solutions-launch-fleet-new-bitxatms-across-canada/</t>
  </si>
  <si>
    <t>http://www.reddit.com/r/Bitcoin/comments/32kk2o/quadriga_fintech_solutions_to_launch_fleet_of_new/</t>
  </si>
  <si>
    <t>April 14, 2015 at 10:09PM</t>
  </si>
  <si>
    <t>coinsetter</t>
  </si>
  <si>
    <t>ZapChain AMA [Ask me anything get 1,000 bits] I am the CEO of Coinsetter, a New York-based bitcoin exchange. We recently acquired Canadian exchange CAVIRTEX. Prior to Coinsetter, I worked in investment banking. Ask away!</t>
  </si>
  <si>
    <t>https://www.zapchain.com/a/FeweWakQ2T</t>
  </si>
  <si>
    <t>http://www.reddit.com/r/Bitcoin/comments/32kjbf/zapchain_ama_ask_me_anything_get_1000_bits_i_am/</t>
  </si>
  <si>
    <t>April 14, 2015 at 10:03PM</t>
  </si>
  <si>
    <t>vandeam</t>
  </si>
  <si>
    <t>Did you know?</t>
  </si>
  <si>
    <t>Did you know if there is a value in something, people are trying to control it. gold, stocks, land, money, food, water and almost everything you have and own can be seized. What if i told u there is new a kind of value that people use which is not controlled by anyone, has limited supply and cannot be taken away from you unless you decide to give it to someone, would you Want to have it?</t>
  </si>
  <si>
    <t>http://www.reddit.com/r/Bitcoin/comments/32kiha/did_you_know/</t>
  </si>
  <si>
    <t>April 14, 2015 at 10:30PM</t>
  </si>
  <si>
    <t>Bitcoin – explained in 3 minutes!</t>
  </si>
  <si>
    <t>https://youtu.be/VrRBq3niQM0</t>
  </si>
  <si>
    <t>http://www.reddit.com/r/Bitcoin/comments/32km4h/bitcoin_explained_in_3_minutes/</t>
  </si>
  <si>
    <t>April 14, 2015 at 10:28PM</t>
  </si>
  <si>
    <t>So, this guy sets up a fake murder for hire then does a fake murder has a fake body all to punish this fake person for stealing money that he stole...</t>
  </si>
  <si>
    <t>"Yes, and there is more.... "Source Joe Rogan Experience 633: https://youtu.be/BJMjGLcdtOA?t=3933(I am listening to ep 633 the one about the dark net and silk road an stuff... Joe just managed to put everything in a sentence so well...</t>
  </si>
  <si>
    <t>http://www.reddit.com/r/Bitcoin/comments/32klut/so_this_guy_sets_up_a_fake_murder_for_hire_then/</t>
  </si>
  <si>
    <t>April 14, 2015 at 10:24PM</t>
  </si>
  <si>
    <t>Cryptocurrency round-up: Ex Nike executive Anthony Watson joins Bitreserve and bitcoin in Africa</t>
  </si>
  <si>
    <t>http://www.ibtimes.co.uk/cryptocurrency-round-ex-nike-executive-anthony-watson-joins-bitreserve-bitcoin-africa-1496109</t>
  </si>
  <si>
    <t>http://www.reddit.com/r/Bitcoin/comments/32kl8n/cryptocurrency_roundup_ex_nike_executive_anthony/</t>
  </si>
  <si>
    <t>Bitcoin Today</t>
  </si>
  <si>
    <t>http://i.imgur.com/zEoCDJH.jpg</t>
  </si>
  <si>
    <t>http://www.reddit.com/r/Bitcoin/comments/32kl7r/bitcoin_today/</t>
  </si>
  <si>
    <t>April 14, 2015 at 10:20PM</t>
  </si>
  <si>
    <t>The value of Bitcoin</t>
  </si>
  <si>
    <t>https://youtu.be/zVYE7aqJpRc</t>
  </si>
  <si>
    <t>http://www.reddit.com/r/Bitcoin/comments/32kkrv/the_value_of_bitcoin/</t>
  </si>
  <si>
    <t>April 14, 2015 at 10:35PM</t>
  </si>
  <si>
    <t>johnstarks13</t>
  </si>
  <si>
    <t>Under $220 we go</t>
  </si>
  <si>
    <t>18 months of downward price pressure has not been fun.Say what you want that "price is not important"I disagree. As an emerging tech a relatively stable or increasing price is super important to attract potential users. For example, all of the new users who signed up for the Circle $5 worth of free bitcoin a month ago now have a balance of $3.80 (assuming it wasn't spent). Their first impression could very well have turned them off permanently.Sure, they'll be ups and downs, everyone expects volatility, but a year and a half now of sell pressure with very little upswings.Shit's bringing me down. Here's to hoping these well funded start-ups can come up with some innovative ideas.</t>
  </si>
  <si>
    <t>http://www.reddit.com/r/Bitcoin/comments/32kmpz/under_220_we_go/</t>
  </si>
  <si>
    <t>April 14, 2015 at 11:00PM</t>
  </si>
  <si>
    <t>Money &amp;amp; Tech: {Bitcoin Foundation Reveals Financial Problems} Watch Full Video at MoneyandTech.com</t>
  </si>
  <si>
    <t>https://youtu.be/P3WBS23jUzE</t>
  </si>
  <si>
    <t>http://www.reddit.com/r/Bitcoin/comments/32kq7w/money_tech_bitcoin_foundation_reveals_financial/</t>
  </si>
  <si>
    <t>April 14, 2015 at 11:17PM</t>
  </si>
  <si>
    <t>What if 21 inc was actually a hybrid bank branch that houses mining equipment(instead of vaults) and also helps customers face to face with bitcoin accounts and learning more about the technology.</t>
  </si>
  <si>
    <t>http://www.reddit.com/r/Bitcoin/comments/32ksmr/what_if_21_inc_was_actually_a_hybrid_bank_branch/</t>
  </si>
  <si>
    <t>April 14, 2015 at 11:15PM</t>
  </si>
  <si>
    <t>stocksandoptions</t>
  </si>
  <si>
    <t>Bitcoin-based credit card service</t>
  </si>
  <si>
    <t>Curious why Coinbase/Bitpay or others haven't started a credit card like payment service where you deposit dollars into your account and you pay with dollars at an iPad terminal.I would imagine this would be a win-win for all parties involved, so any ideas on why this hasn't happened yet?</t>
  </si>
  <si>
    <t>http://www.reddit.com/r/Bitcoin/comments/32ksc6/bitcoinbased_credit_card_service/</t>
  </si>
  <si>
    <t>April 14, 2015 at 11:44PM</t>
  </si>
  <si>
    <t>Bitcoin Exchanges in Talks to Join Fight Against Child Pornography</t>
  </si>
  <si>
    <t>http://www.coindesk.com/bitcoin-exchanges-in-talks-to-join-fight-against-child-pornography/</t>
  </si>
  <si>
    <t>http://www.reddit.com/r/Bitcoin/comments/32kwfj/bitcoin_exchanges_in_talks_to_join_fight_against/</t>
  </si>
  <si>
    <t>April 14, 2015 at 11:42PM</t>
  </si>
  <si>
    <t>Former Bitcoin Foundation Director Jon Matonis Joins Board of First Global Credit</t>
  </si>
  <si>
    <t>https://bitcoinmagazine.com/20005/former-bitcoin-foundation-director-jon-matonis-joins-board-first-global-credit/</t>
  </si>
  <si>
    <t>http://www.reddit.com/r/Bitcoin/comments/32kw5q/former_bitcoin_foundation_director_jon_matonis/</t>
  </si>
  <si>
    <t>April 14, 2015 at 11:41PM</t>
  </si>
  <si>
    <t>typical_comment_01</t>
  </si>
  <si>
    <t>The Yin and Yang of this Community</t>
  </si>
  <si>
    <t>http://imgur.com/lHVi0GG</t>
  </si>
  <si>
    <t>http://www.reddit.com/r/Bitcoin/comments/32kvxw/the_yin_and_yang_of_this_community/</t>
  </si>
  <si>
    <t>April 14, 2015 at 11:32PM</t>
  </si>
  <si>
    <t>Steps toward a much better bitcoin experience by BTCXIndia</t>
  </si>
  <si>
    <t>http://imgur.com/yx2lj2a</t>
  </si>
  <si>
    <t>http://www.reddit.com/r/Bitcoin/comments/32kurk/steps_toward_a_much_better_bitcoin_experience_by/</t>
  </si>
  <si>
    <t>April 14, 2015 at 11:22PM</t>
  </si>
  <si>
    <t>tmornini</t>
  </si>
  <si>
    <t>Bitcoin nay-sayers suffer from Schlep Blindness</t>
  </si>
  <si>
    <t>http://paulgraham.com/schlep.html</t>
  </si>
  <si>
    <t>http://www.reddit.com/r/Bitcoin/comments/32ktcq/bitcoin_naysayers_suffer_from_schlep_blindness/</t>
  </si>
  <si>
    <t>April 15, 2015 at 12:04AM</t>
  </si>
  <si>
    <t>Chill out. It is getting up fast!</t>
  </si>
  <si>
    <t>http://imgur.com/6FGzB8B</t>
  </si>
  <si>
    <t>http://www.reddit.com/r/Bitcoin/comments/32kz7y/chill_out_it_is_getting_up_fast/</t>
  </si>
  <si>
    <t>April 15, 2015 at 12:34AM</t>
  </si>
  <si>
    <t>I want to buy a used mining rig or a used asic mining hardware in good condition</t>
  </si>
  <si>
    <t>Hello, I found by chance a way to get free electricity for the rest of the year and I was wondering if anyone can sell me a mining rig or a used asic mining hardware ( in good condition and for a good price ). If anyone can help or have any suggestions contact me at aryanis@mail.com</t>
  </si>
  <si>
    <t>http://www.reddit.com/r/Bitcoin/comments/32l3ma/i_want_to_buy_a_used_mining_rig_or_a_used_asic/</t>
  </si>
  <si>
    <t>April 15, 2015 at 12:11AM</t>
  </si>
  <si>
    <t>SecondMarket Sets Up Transfer Facilities For Startups To Manage Secondary Sales</t>
  </si>
  <si>
    <t>http://techcrunch.com/2015/04/14/secondmarket-sets-up-transfer-facilities-for-startups-to-manage-secondary-sales/</t>
  </si>
  <si>
    <t>http://www.reddit.com/r/Bitcoin/comments/32l04k/secondmarket_sets_up_transfer_facilities_for/</t>
  </si>
  <si>
    <t>April 15, 2015 at 12:09AM</t>
  </si>
  <si>
    <t>DogeMaster522</t>
  </si>
  <si>
    <t>High School Research Paper on Bitcoin Help</t>
  </si>
  <si>
    <t>Hi there /r/Bitcoin!I'm a high school student who has known about Bitcoin for about 3 years, and has mined, bought and spent BTC.The reason I'm posting this is that I'm writing a research paper on Bitcoin, and the legalization of it around the world, and was wondering if Reddit had any resources that you could link me too. If you could, that would be extremely helpful!Thanks,</t>
  </si>
  <si>
    <t>http://www.reddit.com/r/Bitcoin/comments/32kzwq/high_school_research_paper_on_bitcoin_help/</t>
  </si>
  <si>
    <t>April 15, 2015 at 12:48AM</t>
  </si>
  <si>
    <t>As bitcoin continuing to collapse, are you selling?</t>
  </si>
  <si>
    <t>We haven't hit the bottom yet, and still deep in a bear market that won't end. How many of you guys are selling everything now before we get to the mid 100s?</t>
  </si>
  <si>
    <t>http://www.reddit.com/r/Bitcoin/comments/32l5qi/as_bitcoin_continuing_to_collapse_are_you_selling/</t>
  </si>
  <si>
    <t>April 15, 2015 at 12:44AM</t>
  </si>
  <si>
    <t>Tipping / Giving Tuesdays - Today week we are raising donations for a food drive here in Barbados. Security handled by Bitt's deep cold storage multi signature solutions - First 1000 comments get free bitcoin!</t>
  </si>
  <si>
    <t>TODAY WE WILL BE FOCUSED ON RAISING DONATIONS FOR A FOOD DRIVE HERE IN BARBADOSBitt has gracefully assisted us in providing the deep cold storage multi signature wallet solution. We want to maintain complete openness with /r/bitcoin. All funds will be right there for perusal - spent funds will have scanned invoices and clear explanations. We think transparency is paramount and are taking strives to ensure the community feels that their pledges are actually going to the hungry.I have personally pledged 1 BTC - Bitt &amp; Changetip have also agreed to donate towards the cause.We will be recording parts of the event so /r/bitcoin may share in what we have all helped to create.PLEDGE FOR THE FOOD DRIVE BY EITHER DONATING HERE:3Jma5Nh2kLjpXmbQ2WWDVj8mMn3Kx8zaNhor via changetip - all tips will be sent across to that address. If you have another crypto currency which you wish to donate in please write it in the thread and we will PM you directly to assist you.### PLEASE CONSIDER PASSING MY TIPS ON TO THE HUNGRY OR OTHER CHARITIES :D ###Charities Accepting BitcoinsPublic ServicesRNLI | Bread For The City | Give A Mile | Legalise Marijuana | Hotspot Community Resource Center | Antiwar.com | Tempe Bicycle Action Group | Free Ross |Social ServicesStop Domestic Violence | Anza | Operation Fistula | Free Ross | The Northern California DX Foundation | Calgary Womens Centre | Abolitionist Law Centre | Generations Of Hope | Bitcoins Not Bombs | Project Free State | Seans Outpost | Without Regrets | Epic Change |Online ServicesThe Bitcoin Movement |The Internet Archive | Tor Exit Nodes Wikimedia | The TOR Project | Make a millionaire | Bitcoin Research Comparables | LibreOffice | Mozilla Foundation | Darkcoin Foundation | WikiLeaks | Free Software Foundation | The Bitcoin Foundation | Apache Software Foundation | Dark Wallet |Health ServicesTails | Mesothelioma Research | BitGive Foundation | SENS | Erowid | Save The Children Ebola Fund |Education ServicesKhan Academy | Non-Profit Tech Resources | United Way | The Tenth Amendment Center | Pathways Canada | 100% |Help the ChildrenSongs Of Love | Ronald McDonald House Charities of the Capital Region | World Aid |Other CharitiesThe Water Project | GPG Tools | The Planetary Society | Krono Labs | Rise up | New Technology to Cure Hunger | Kitty Safe Haven | Help Rescue Animals | Edward Snowden Defense |No Bitcoins? Help these CharitiesSocial Services Ending Poverty | Engineers without Borders | United Sikhs | Saving Girls | The Food Democracy | Catalyst Foundation | Skateistan | World Builders |Health Services Aphasia Institute | Canadian Down Syndrome Society| Alzeimer's Association | Fight Cancer | MAPS | Bone Marrow Help | Fight Malaria | Cancer Support | Young Minds |Education/Children Pathways To Education | Exponential Education | Technology for kids | Help Kids | Help Foster Kids | OK Foster Wishes |Other CharitiesWater Aid | Charity Water | Free Software Foundation | [Awanj](www.awanj.org) | Save The Seas | Save The Trees | Peace Geeks |Lighthouse is an amazing decentralized crowd funding system, developed by Mike Hearn and completely running on Bitcoin. Several great projects help developers and charities to reach their goals and there are many more worth of your support.Pledge by heading over to Lightlist</t>
  </si>
  <si>
    <t>http://www.reddit.com/r/Bitcoin/comments/32l55n/tipping_giving_tuesdays_today_week_we_are_raising/</t>
  </si>
  <si>
    <t>April 15, 2015 at 01:05AM</t>
  </si>
  <si>
    <t>I have a very big idea for everyone. Expect an announcement on 4/19.</t>
  </si>
  <si>
    <t>I have full faith this just might be the solution to our future. I am not looking to make a quick buck or become a CEO over night. I am in the middle of proposing a system to restructure how everyone communicates and also how they handle money. Every single one of you will be allowed to openly participate as I intend on making everything open source. I truly mean everything. I know this is extremely vague but please stay with me on this one. I will make the announcement from this account and this account only.This has the opportunity to change everyone lives. For those that do not see it the same way I do I encourage you to please help make it something you want it to be.Full disclosure: I am a 20 year old college student</t>
  </si>
  <si>
    <t>http://www.reddit.com/r/Bitcoin/comments/32l7zf/i_have_a_very_big_idea_for_everyone_expect_an/</t>
  </si>
  <si>
    <t>April 15, 2015 at 01:04AM</t>
  </si>
  <si>
    <t>Cheapest way to buy bitcoin?</t>
  </si>
  <si>
    <t>So like many, I use Coinbase to get my coin, but ive noticed the buy price always seems to be a couple dollars over other exchanges.Is there a cheaper way? I havent traded on an exchange like bitstamp yet. How easy is something like that to set up? Do I need much buy in?Aside from coinbase, what is the cheapest and easiest way to buy coin? Assume I would not be moving more than $1,500 a month. Possibly as low as $500 depending on expenses.</t>
  </si>
  <si>
    <t>http://www.reddit.com/r/Bitcoin/comments/32l7vq/cheapest_way_to_buy_bitcoin/</t>
  </si>
  <si>
    <t>Bitcoin vs USD: Can Cryptocurrency Beat Fiat Money?</t>
  </si>
  <si>
    <t>http://bit-post.com/education/bitcoin-vs-usd-can-cryptocurrency-beat-fiat-money-5487</t>
  </si>
  <si>
    <t>http://www.reddit.com/r/Bitcoin/comments/32l7vf/bitcoin_vs_usd_can_cryptocurrency_beat_fiat_money/</t>
  </si>
  <si>
    <t>April 15, 2015 at 12:53AM</t>
  </si>
  <si>
    <t>bitfree</t>
  </si>
  <si>
    <t>They are giving free btc every 20 minutes to all registered users</t>
  </si>
  <si>
    <t>https://satoshibet.com?c=633</t>
  </si>
  <si>
    <t>http://www.reddit.com/r/Bitcoin/comments/32l6b8/they_are_giving_free_btc_every_20_minutes_to_all/</t>
  </si>
  <si>
    <t>April 15, 2015 at 01:14AM</t>
  </si>
  <si>
    <t>makba</t>
  </si>
  <si>
    <t>It can only go up from here</t>
  </si>
  <si>
    <t>http://i.imgur.com/1841HA4.png</t>
  </si>
  <si>
    <t>http://www.reddit.com/r/Bitcoin/comments/32l9e6/it_can_only_go_up_from_here/</t>
  </si>
  <si>
    <t>April 15, 2015 at 01:10AM</t>
  </si>
  <si>
    <t>Ripple's turn to get creepy</t>
  </si>
  <si>
    <t>Received this email from Ripple Trades:Later this year, Ripple Labs will enhance identity requirements for Ripple Trade wallets by establishing additional account creation and verification procedures in support of a compliant Ripple network. This will include the collection of additional identifiable information. An ecosystem that supports regulatory compliance builds confidence and encourages new participants to use Ripple and contribute volume to the network.To learn more about how Ripple Labs is developing an identity solution for Ripple Trade and the overall ecosystem, read our previous communication. We will be in touch with more information soon.Thank you for using Ripple Trade, and please don’t hesitate to email support@ripple.com with any questions or concerns.</t>
  </si>
  <si>
    <t>http://www.reddit.com/r/Bitcoin/comments/32l8se/ripples_turn_to_get_creepy/</t>
  </si>
  <si>
    <t>April 15, 2015 at 01:47AM</t>
  </si>
  <si>
    <t>Ripple will soon require identification - bitcoin unaffected</t>
  </si>
  <si>
    <t>http://imgur.com/RTU6yMr</t>
  </si>
  <si>
    <t>http://www.reddit.com/r/Bitcoin/comments/32ldq9/ripple_will_soon_require_identification_bitcoin/</t>
  </si>
  <si>
    <t>April 15, 2015 at 01:38AM</t>
  </si>
  <si>
    <t>What's going on?</t>
  </si>
  <si>
    <t>Why it it dropping so fast? Any particular news? According to bitcointalk is this the doomsday?</t>
  </si>
  <si>
    <t>http://www.reddit.com/r/Bitcoin/comments/32lck9/whats_going_on/</t>
  </si>
  <si>
    <t>April 15, 2015 at 01:37AM</t>
  </si>
  <si>
    <t>iamrafal</t>
  </si>
  <si>
    <t>Gamers and gamblers please speak up!</t>
  </si>
  <si>
    <t>Hi there, I am working on this simple mobile game trivia/quiz type. Two players place some amount of money on stack and play few rounds of true/false quiz questions. Whoever is first with correct answer wins the round and the player with most rounds won gets the stack. I know there are services like Leet and Arbiter, but still there is lack of this kind of simple games on mobile. I am a big fan of bitcoin and I want to do what I can to make it more popular. I wonder what do you think about this idea? Do you play any similar games for money? Would you play this game on the regular?</t>
  </si>
  <si>
    <t>http://www.reddit.com/r/Bitcoin/comments/32lcid/gamers_and_gamblers_please_speak_up/</t>
  </si>
  <si>
    <t>April 15, 2015 at 02:31AM</t>
  </si>
  <si>
    <t>kienmas</t>
  </si>
  <si>
    <t>If I receive a bitcoin payment, is there a way I can track or know how is the one (owner) that sent me the bitcoins?</t>
  </si>
  <si>
    <t>http://www.reddit.com/r/Bitcoin/comments/32ljzf/if_i_receive_a_bitcoin_payment_is_there_a_way_i/</t>
  </si>
  <si>
    <t>April 15, 2015 at 02:30AM</t>
  </si>
  <si>
    <t>nog00der</t>
  </si>
  <si>
    <t>ive visited the sidebar links, ive read the FAQ, i have a basic understanding of how bitcoin works... sort of.</t>
  </si>
  <si>
    <t>the more i read, the more my eyes glaze over and i just switch to something else.ive been lurking here for a while with much interest, but im still very far away from making sense of all this. like i wrote in the title, i have a "basic" understanding of the fundamentals. i have accounts with circle, blockchain, coin pocket and probably some others ive forgotten about. these accounts all remain empty, because i dont know what to do with them.i still have NO IDEA how to apply bitcoin to my daily life! i have a business in which i make and sell goods for a Japanese customer (among other customers), ive been getting raked over the coals on paypal fees etc and would love to offer this customer a simple way to pay me. for the life of me i have not gotten even close to a "simple" solution. i dont know whether to just forget about bitcoin and move on with my life/business or if i can somehow find an easy way to implement bitcoin payments.anybody care to respond? i figured out adobe illustrator, why cant i figure out THIS??</t>
  </si>
  <si>
    <t>http://www.reddit.com/r/Bitcoin/comments/32ljvd/ive_visited_the_sidebar_links_ive_read_the_faq_i/</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</si>
</sst>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libertycrier.com/intbtcday-thunderclap-set-to-reach-250k-social-users-but-will-it-happen/" TargetMode="External"/><Relationship Id="rId391" Type="http://schemas.openxmlformats.org/officeDocument/2006/relationships/hyperlink" Target="http://www.reddit.com/r/Bitcoin/comments/31fa7n/giving_away_small_amount_of_xcp_to_one_person/" TargetMode="External"/><Relationship Id="rId390" Type="http://schemas.openxmlformats.org/officeDocument/2006/relationships/hyperlink" Target="http://www.reddit.com/r/Bitcoin/comments/31fabf/whats_a_good_betting_site_where_i_can_bet_btc_on/" TargetMode="External"/><Relationship Id="rId2180" Type="http://schemas.openxmlformats.org/officeDocument/2006/relationships/hyperlink" Target="http://www.reddit.com/r/Bitcoin/comments/326dgl/overstock_continues_bitcoin_support/" TargetMode="External"/><Relationship Id="rId2181" Type="http://schemas.openxmlformats.org/officeDocument/2006/relationships/hyperlink" Target="http://imgur.com/U2fz2ug" TargetMode="External"/><Relationship Id="rId2182" Type="http://schemas.openxmlformats.org/officeDocument/2006/relationships/hyperlink" Target="http://www.reddit.com/r/Bitcoin/comments/326gf5/b_the_change_you_want_to_see_in_the_world_image/" TargetMode="External"/><Relationship Id="rId2183" Type="http://schemas.openxmlformats.org/officeDocument/2006/relationships/hyperlink" Target="http://www.reddit.com/r/Bitcoin/comments/326in1/is_there_a_smart_contract_for_payment_distribution/" TargetMode="External"/><Relationship Id="rId385" Type="http://schemas.openxmlformats.org/officeDocument/2006/relationships/hyperlink" Target="http://www.youtube.com/attribution_link?a=tG23oFcWdLw&amp;u=%2Fwatch%3Fv%3D43e6eAAeGCs%26feature%3Dshare" TargetMode="External"/><Relationship Id="rId2184" Type="http://schemas.openxmlformats.org/officeDocument/2006/relationships/hyperlink" Target="http://project-maelstrom.bittorrent.com/" TargetMode="External"/><Relationship Id="rId384" Type="http://schemas.openxmlformats.org/officeDocument/2006/relationships/hyperlink" Target="http://www.reddit.com/r/Bitcoin/comments/31f780/sci_fi_short_cash_or_bitcoin/" TargetMode="External"/><Relationship Id="rId2185" Type="http://schemas.openxmlformats.org/officeDocument/2006/relationships/hyperlink" Target="http://www.reddit.com/r/Bitcoin/comments/326jzf/maelstrom_a_browser_powered_by_bittorrent_p2p/" TargetMode="External"/><Relationship Id="rId383" Type="http://schemas.openxmlformats.org/officeDocument/2006/relationships/hyperlink" Target="https://www.youtube.com/watch?v=KpXKD9gq3u0" TargetMode="External"/><Relationship Id="rId2186" Type="http://schemas.openxmlformats.org/officeDocument/2006/relationships/hyperlink" Target="http://www.reddit.com/r/Bitcoin/comments/326mnt/what_is_the_juice_media/" TargetMode="External"/><Relationship Id="rId382" Type="http://schemas.openxmlformats.org/officeDocument/2006/relationships/hyperlink" Target="http://www.reddit.com/r/Bitcoin/comments/31f7tl/local_and_inperson_bitcoin_sellers_what_advice_do/" TargetMode="External"/><Relationship Id="rId2187" Type="http://schemas.openxmlformats.org/officeDocument/2006/relationships/hyperlink" Target="http://www.reddit.com/r/Bitcoin/comments/326m0g/electrum_203_restored_wallet_showing_0_btc/" TargetMode="External"/><Relationship Id="rId389" Type="http://schemas.openxmlformats.org/officeDocument/2006/relationships/hyperlink" Target="http://www.reddit.com/r/Bitcoin/comments/31f8oz/theres_another_bitcoin_foundation_that_hasnt/" TargetMode="External"/><Relationship Id="rId2188" Type="http://schemas.openxmlformats.org/officeDocument/2006/relationships/hyperlink" Target="http://www.reddit.com/r/Bitcoin/comments/326lz2/how_many_developers_regularly_contribute_to/" TargetMode="External"/><Relationship Id="rId388" Type="http://schemas.openxmlformats.org/officeDocument/2006/relationships/hyperlink" Target="http://thebitcoin.foundation" TargetMode="External"/><Relationship Id="rId2189" Type="http://schemas.openxmlformats.org/officeDocument/2006/relationships/hyperlink" Target="https://www.youtube.com/watch?v=onUzEV0C7-o" TargetMode="External"/><Relationship Id="rId387" Type="http://schemas.openxmlformats.org/officeDocument/2006/relationships/hyperlink" Target="http://www.reddit.com/r/Bitcoin/comments/31f91c/best_place_to_get_started_with_multisig/" TargetMode="External"/><Relationship Id="rId386" Type="http://schemas.openxmlformats.org/officeDocument/2006/relationships/hyperlink" Target="http://www.reddit.com/r/Bitcoin/comments/31f9hk/bitcoin_and_the_blockchain_rick_falkvinge/" TargetMode="External"/><Relationship Id="rId381" Type="http://schemas.openxmlformats.org/officeDocument/2006/relationships/hyperlink" Target="http://www.reddit.com/r/Bitcoin/comments/31f817/any_opensource_plataform_for_passing_the_hat/" TargetMode="External"/><Relationship Id="rId380" Type="http://schemas.openxmlformats.org/officeDocument/2006/relationships/hyperlink" Target="http://www.reddit.com/r/Bitcoin/comments/31f621/olivier_janssens_bitcoin_floundation_out_of_money/" TargetMode="External"/><Relationship Id="rId379" Type="http://schemas.openxmlformats.org/officeDocument/2006/relationships/hyperlink" Target="http://qntra.net/2015/04/olivier-janssens-bitcoin-floundation-out-of-money-hates-transparency/" TargetMode="External"/><Relationship Id="rId2170" Type="http://schemas.openxmlformats.org/officeDocument/2006/relationships/hyperlink" Target="http://cointelegraph.com/news/113927/rand-pauls-opponents-are-more-likely-to-join-him-on-bitcoin-than-attack" TargetMode="External"/><Relationship Id="rId2171" Type="http://schemas.openxmlformats.org/officeDocument/2006/relationships/hyperlink" Target="http://www.reddit.com/r/Bitcoin/comments/32654y/rand_pauls_opponents_are_more_likely_to_join_him/" TargetMode="External"/><Relationship Id="rId2172" Type="http://schemas.openxmlformats.org/officeDocument/2006/relationships/hyperlink" Target="http://imgur.com/qtUFoxr" TargetMode="External"/><Relationship Id="rId374" Type="http://schemas.openxmlformats.org/officeDocument/2006/relationships/hyperlink" Target="http://imgur.com/y71mwI0" TargetMode="External"/><Relationship Id="rId2173" Type="http://schemas.openxmlformats.org/officeDocument/2006/relationships/hyperlink" Target="http://www.reddit.com/r/Bitcoin/comments/326ba2/someone_is_poking_around_at_my_coins/" TargetMode="External"/><Relationship Id="rId373" Type="http://schemas.openxmlformats.org/officeDocument/2006/relationships/hyperlink" Target="http://www.reddit.com/r/Bitcoin/comments/31f1cn/antigovernment_vlogger_with_more_than_540k/" TargetMode="External"/><Relationship Id="rId2174" Type="http://schemas.openxmlformats.org/officeDocument/2006/relationships/hyperlink" Target="http://original.antiwar.com/Nozomi_Hayase/2015/04/09/with-looming-financial-war-bitcoin-ushers-in-peaceful-insurrection/" TargetMode="External"/><Relationship Id="rId372" Type="http://schemas.openxmlformats.org/officeDocument/2006/relationships/hyperlink" Target="http://www.reddit.com/r/Bitcoin/comments/31f29f/18m_ghanaians_dont_trust_banks/" TargetMode="External"/><Relationship Id="rId2175" Type="http://schemas.openxmlformats.org/officeDocument/2006/relationships/hyperlink" Target="http://www.reddit.com/r/Bitcoin/comments/3269gu/with_looming_financial_war_bitcoin_ushers_in/" TargetMode="External"/><Relationship Id="rId371" Type="http://schemas.openxmlformats.org/officeDocument/2006/relationships/hyperlink" Target="http://business.peacefmonline.com/pages/news/201504/237489.php" TargetMode="External"/><Relationship Id="rId2176" Type="http://schemas.openxmlformats.org/officeDocument/2006/relationships/hyperlink" Target="http://www.reddit.com/r/Bitcoin/comments/3269ce/how_can_we_expect_bitcoin_to_be_used_to_purchase/" TargetMode="External"/><Relationship Id="rId378" Type="http://schemas.openxmlformats.org/officeDocument/2006/relationships/hyperlink" Target="http://www.reddit.com/r/Bitcoin/comments/31f6b2/how_we_can_increase_the_value_of_bitcoin_in_3/" TargetMode="External"/><Relationship Id="rId2177" Type="http://schemas.openxmlformats.org/officeDocument/2006/relationships/hyperlink" Target="http://www.reddit.com/r/Bitcoin/comments/326ebd/where_to_sell_bitcoin_atm/" TargetMode="External"/><Relationship Id="rId377" Type="http://schemas.openxmlformats.org/officeDocument/2006/relationships/hyperlink" Target="http://www.reddit.com/r/Bitcoin/comments/31f6ql/i_got_an_email_invitation_to_test_lawnmower_spare/" TargetMode="External"/><Relationship Id="rId2178" Type="http://schemas.openxmlformats.org/officeDocument/2006/relationships/hyperlink" Target="http://www.reddit.com/r/Bitcoin/comments/326diw/gyft_listened_to_me_here_is_their_response_on/" TargetMode="External"/><Relationship Id="rId376" Type="http://schemas.openxmlformats.org/officeDocument/2006/relationships/hyperlink" Target="http://www.reddit.com/r/Bitcoin/comments/31f4bx/buy_licorice_with_bitcoin/" TargetMode="External"/><Relationship Id="rId2179" Type="http://schemas.openxmlformats.org/officeDocument/2006/relationships/hyperlink" Target="http://bravenewcoin.com/news/overstock-continues-bitcoin-support/" TargetMode="External"/><Relationship Id="rId375" Type="http://schemas.openxmlformats.org/officeDocument/2006/relationships/hyperlink" Target="http://www.reddit.com/r/Bitcoin/comments/31f4vs/my_father_made_me_a_bitcoin_pancake/" TargetMode="External"/><Relationship Id="rId2190" Type="http://schemas.openxmlformats.org/officeDocument/2006/relationships/hyperlink" Target="http://www.reddit.com/r/Bitcoin/comments/326ksn/gavin_andresen_about_bitcoin/" TargetMode="External"/><Relationship Id="rId2191" Type="http://schemas.openxmlformats.org/officeDocument/2006/relationships/hyperlink" Target="http://www.itworldcanada.com/article/why-the-technology-behind-bitcoin-could-be-useful-to-cios-even-if-bitcoin-itself-isnt/373816" TargetMode="External"/><Relationship Id="rId2192" Type="http://schemas.openxmlformats.org/officeDocument/2006/relationships/hyperlink" Target="http://www.reddit.com/r/Bitcoin/comments/326qd6/why_the_technology_behind_bitcoin_could_be_useful/" TargetMode="External"/><Relationship Id="rId2193" Type="http://schemas.openxmlformats.org/officeDocument/2006/relationships/hyperlink" Target="http://www.reddit.com/r/Bitcoin/comments/326s2e/bitcoin_isnt_money/" TargetMode="External"/><Relationship Id="rId2194" Type="http://schemas.openxmlformats.org/officeDocument/2006/relationships/hyperlink" Target="http://btc.p2pools.us:9332/static/" TargetMode="External"/><Relationship Id="rId396" Type="http://schemas.openxmlformats.org/officeDocument/2006/relationships/hyperlink" Target="http://www.reddit.com/r/Bitcoin/comments/31fe4s/bitcoin_debit_mastercard/" TargetMode="External"/><Relationship Id="rId2195" Type="http://schemas.openxmlformats.org/officeDocument/2006/relationships/hyperlink" Target="http://www.reddit.com/r/Bitcoin/comments/326u3v/p2poolsus_bitcoin_p2pool_node_updated/" TargetMode="External"/><Relationship Id="rId395" Type="http://schemas.openxmlformats.org/officeDocument/2006/relationships/hyperlink" Target="https://card.bit-x.com" TargetMode="External"/><Relationship Id="rId2196" Type="http://schemas.openxmlformats.org/officeDocument/2006/relationships/hyperlink" Target="http://www.coinsetter.com/bitcoin-news/2015/04/08/dbs-bank-in-singapore-to-host-blockchain-hackathon-2270" TargetMode="External"/><Relationship Id="rId394" Type="http://schemas.openxmlformats.org/officeDocument/2006/relationships/hyperlink" Target="http://www.reddit.com/r/Bitcoin/comments/31fem9/gavin_makes_200000_a_year_can_anyone_name_an/" TargetMode="External"/><Relationship Id="rId2197" Type="http://schemas.openxmlformats.org/officeDocument/2006/relationships/hyperlink" Target="http://www.reddit.com/r/Bitcoin/comments/326tt4/dbs_bank_the_largest_bank_in_singapore_by_assets/" TargetMode="External"/><Relationship Id="rId393" Type="http://schemas.openxmlformats.org/officeDocument/2006/relationships/hyperlink" Target="http://www.reddit.com/r/Bitcoin/comments/31ferl/intbtcday_thunderclap_set_to_reach_250k_social/" TargetMode="External"/><Relationship Id="rId2198" Type="http://schemas.openxmlformats.org/officeDocument/2006/relationships/hyperlink" Target="http://i.imgur.com/w6eO5eQ.png" TargetMode="External"/><Relationship Id="rId2199" Type="http://schemas.openxmlformats.org/officeDocument/2006/relationships/hyperlink" Target="http://www.reddit.com/r/Bitcoin/comments/326taj/trying_to_test_my_first_ever_walletmycelium_is/" TargetMode="External"/><Relationship Id="rId399" Type="http://schemas.openxmlformats.org/officeDocument/2006/relationships/hyperlink" Target="http://www.reddit.com/r/Bitcoin/comments/31fd9p/can_someone_pitch_mycelium/" TargetMode="External"/><Relationship Id="rId398" Type="http://schemas.openxmlformats.org/officeDocument/2006/relationships/hyperlink" Target="http://www.reddit.com/r/Bitcoin/comments/31fdim/why_all_the_moaning_about_a_poorly_performing/" TargetMode="External"/><Relationship Id="rId397" Type="http://schemas.openxmlformats.org/officeDocument/2006/relationships/hyperlink" Target="http://www.reddit.com/r/Bitcoin/comments/31fdrv/bitcoins_killer_wallet_something_like_a/" TargetMode="External"/><Relationship Id="rId1730" Type="http://schemas.openxmlformats.org/officeDocument/2006/relationships/hyperlink" Target="http://www.bloomberg.com/news/articles/2015-04-09/orange-seeks-to-invest-in-bitcoin-startups-in-silicon-valley" TargetMode="External"/><Relationship Id="rId1731" Type="http://schemas.openxmlformats.org/officeDocument/2006/relationships/hyperlink" Target="http://www.reddit.com/r/Bitcoin/comments/31zdzf/orange_seeks_to_invest_in_bitcoin_startups_in/" TargetMode="External"/><Relationship Id="rId1732" Type="http://schemas.openxmlformats.org/officeDocument/2006/relationships/hyperlink" Target="https://np.reddit.com/r/BitcoinMarkets/comments/31u3g9/daily_discussion_wednesday_april_08_2015/cq5uahg" TargetMode="External"/><Relationship Id="rId1733" Type="http://schemas.openxmlformats.org/officeDocument/2006/relationships/hyperlink" Target="http://www.reddit.com/r/Bitcoin/comments/31zdid/people_are_becoming_ashamed_to_be_associated_with/" TargetMode="External"/><Relationship Id="rId1734" Type="http://schemas.openxmlformats.org/officeDocument/2006/relationships/hyperlink" Target="http://i.imgur.com/PZIut0U.jpg" TargetMode="External"/><Relationship Id="rId1735" Type="http://schemas.openxmlformats.org/officeDocument/2006/relationships/hyperlink" Target="http://www.reddit.com/r/Bitcoin/comments/31zcpi/bitcoin_brochure_feedback_welcome/" TargetMode="External"/><Relationship Id="rId1736" Type="http://schemas.openxmlformats.org/officeDocument/2006/relationships/hyperlink" Target="http://www.reddit.com/r/Bitcoin/comments/31ze0d/open_standard_for_pegging_bitcoin_tokens_to/" TargetMode="External"/><Relationship Id="rId1737" Type="http://schemas.openxmlformats.org/officeDocument/2006/relationships/hyperlink" Target="http://www.reddit.com/r/Bitcoin/comments/31zdxr/ngzhang_ceo_of_avalon_team_is_planning_an_ama_at/" TargetMode="External"/><Relationship Id="rId1738" Type="http://schemas.openxmlformats.org/officeDocument/2006/relationships/hyperlink" Target="http://www.lexisnexis.com/risk/downloads/assets/true-cost-fraud-2014.pdf" TargetMode="External"/><Relationship Id="rId1739" Type="http://schemas.openxmlformats.org/officeDocument/2006/relationships/hyperlink" Target="http://www.reddit.com/r/Bitcoin/comments/31zhbb/in_2014_the_percentage_of_revenue_lost_across_all/" TargetMode="External"/><Relationship Id="rId1720" Type="http://schemas.openxmlformats.org/officeDocument/2006/relationships/hyperlink" Target="http://www.maxkeiser.com/2015/04/btc-gaw-scam-is-latest-in-long-line-of-bitcoin-scams-with-the-name-gaw-in-it/" TargetMode="External"/><Relationship Id="rId1721" Type="http://schemas.openxmlformats.org/officeDocument/2006/relationships/hyperlink" Target="http://www.reddit.com/r/Bitcoin/comments/31z8cs/btc_gaw_scam_is_latest_in_long_line_of_bitcoin/" TargetMode="External"/><Relationship Id="rId1722" Type="http://schemas.openxmlformats.org/officeDocument/2006/relationships/hyperlink" Target="http://www.reddit.com/r/Bitcoin/comments/31z09i/is_it_possible_to_get_prepaid_debit_card_from/" TargetMode="External"/><Relationship Id="rId1723" Type="http://schemas.openxmlformats.org/officeDocument/2006/relationships/hyperlink" Target="http://www.reddit.com/r/Bitcoin/comments/31z9ii/meanwhile_in_the_larger_world_of_crypto/" TargetMode="External"/><Relationship Id="rId1724" Type="http://schemas.openxmlformats.org/officeDocument/2006/relationships/hyperlink" Target="https://bitcointalk.org/index.php?topic=1018534.0" TargetMode="External"/><Relationship Id="rId1725" Type="http://schemas.openxmlformats.org/officeDocument/2006/relationships/hyperlink" Target="http://www.reddit.com/r/Bitcoin/comments/31zazy/giveaway_bitx_bitcoin_debit_mastercard/" TargetMode="External"/><Relationship Id="rId1726" Type="http://schemas.openxmlformats.org/officeDocument/2006/relationships/hyperlink" Target="http://www.net-security.org/secworld.php?id=18026" TargetMode="External"/><Relationship Id="rId1727" Type="http://schemas.openxmlformats.org/officeDocument/2006/relationships/hyperlink" Target="http://www.reddit.com/r/Bitcoin/comments/31zat5/europol_exposing_the_organized_crime_of_tomorrow/" TargetMode="External"/><Relationship Id="rId1728" Type="http://schemas.openxmlformats.org/officeDocument/2006/relationships/hyperlink" Target="http://www.reddit.com/r/Bitcoin/comments/31zbtd/til_usd_volatility_is_around_8_while_bitcoin_is/" TargetMode="External"/><Relationship Id="rId1729" Type="http://schemas.openxmlformats.org/officeDocument/2006/relationships/hyperlink" Target="http://www.reddit.com/r/Bitcoin/comments/31zbho/psa_mullvad_the_wellreputed_privacyconscious_vpn/" TargetMode="External"/><Relationship Id="rId1752" Type="http://schemas.openxmlformats.org/officeDocument/2006/relationships/hyperlink" Target="http://www.reddit.com/r/Bitcoin/comments/31zj18/exploring_the_dark_side_of_bitcoin_penn_state/" TargetMode="External"/><Relationship Id="rId1753" Type="http://schemas.openxmlformats.org/officeDocument/2006/relationships/hyperlink" Target="http://www.reddit.com/r/Bitcoin/comments/31znvl/ireland_on_the_bitcoin_wiki_used_to_redirect_to/" TargetMode="External"/><Relationship Id="rId1754" Type="http://schemas.openxmlformats.org/officeDocument/2006/relationships/hyperlink" Target="http://phys.org/news/2015-04-conflicting-threaten-negatively-impact-bitcoin.html" TargetMode="External"/><Relationship Id="rId1755" Type="http://schemas.openxmlformats.org/officeDocument/2006/relationships/hyperlink" Target="http://www.reddit.com/r/Bitcoin/comments/31zpek/researchers_investigate_how_conflicting_interests/" TargetMode="External"/><Relationship Id="rId1756" Type="http://schemas.openxmlformats.org/officeDocument/2006/relationships/hyperlink" Target="https://translate.google.com/translate?sl=auto&amp;tl=en&amp;js=y&amp;prev=_t&amp;hl=en&amp;ie=UTF-8&amp;u=http%3A%2F%2Fniebezpiecznik.pl%2Fpost%2Fpolicja-aresztowala-rafala-ktory-okradl-bitmarket-pl-na-85000-pln%2F&amp;edit-text=" TargetMode="External"/><Relationship Id="rId1757" Type="http://schemas.openxmlformats.org/officeDocument/2006/relationships/hyperlink" Target="http://www.reddit.com/r/Bitcoin/comments/31zp1j/police_just_arrested_a_guy_who_allegedly_stole/" TargetMode="External"/><Relationship Id="rId1758" Type="http://schemas.openxmlformats.org/officeDocument/2006/relationships/hyperlink" Target="http://www.reddit.com/r/Bitcoin/comments/31zow7/betas_over_lawnmower_is_now_live_and_available_on/" TargetMode="External"/><Relationship Id="rId1759" Type="http://schemas.openxmlformats.org/officeDocument/2006/relationships/hyperlink" Target="https://swcpoker.eu/swc-poker-deals-1m-hands/" TargetMode="External"/><Relationship Id="rId1750" Type="http://schemas.openxmlformats.org/officeDocument/2006/relationships/hyperlink" Target="http://www.reddit.com/r/Bitcoin/comments/31zlwq/a_useful_clip_from_the_documentary_four_horsemen/" TargetMode="External"/><Relationship Id="rId1751" Type="http://schemas.openxmlformats.org/officeDocument/2006/relationships/hyperlink" Target="http://news.psu.edu/story/352074/2015/04/08/research/exploring-dark-side-bitcoin" TargetMode="External"/><Relationship Id="rId1741" Type="http://schemas.openxmlformats.org/officeDocument/2006/relationships/hyperlink" Target="http://www.reddit.com/r/Bitcoin/comments/31zgdo/step_inside_a_secret_chinese_bitcoin_mine_that/" TargetMode="External"/><Relationship Id="rId1742" Type="http://schemas.openxmlformats.org/officeDocument/2006/relationships/hyperlink" Target="http://www.reddit.com/r/Bitcoin/comments/31zjz1/if_buttcoiners_are_just_jealous_of_people_getting/" TargetMode="External"/><Relationship Id="rId1743" Type="http://schemas.openxmlformats.org/officeDocument/2006/relationships/hyperlink" Target="http://news.psu.edu/story/352074/2015/04/08/research/exploring-dark-side-bitcoin" TargetMode="External"/><Relationship Id="rId1744" Type="http://schemas.openxmlformats.org/officeDocument/2006/relationships/hyperlink" Target="http://www.reddit.com/r/Bitcoin/comments/31zj18/exploring_the_dark_side_of_bitcoin_penn_state/" TargetMode="External"/><Relationship Id="rId1745" Type="http://schemas.openxmlformats.org/officeDocument/2006/relationships/hyperlink" Target="http://techcrunch.com/2015/04/08/this-week-on-the-techcrunch-bitcoin-podcast-rand-paul-and-bitcoins-soul/" TargetMode="External"/><Relationship Id="rId1746" Type="http://schemas.openxmlformats.org/officeDocument/2006/relationships/hyperlink" Target="http://www.reddit.com/r/Bitcoin/comments/31zinu/this_week_on_the_techcrunch_bitcoin_podcast_rand/" TargetMode="External"/><Relationship Id="rId1747" Type="http://schemas.openxmlformats.org/officeDocument/2006/relationships/hyperlink" Target="http://www.reddit.com/r/Bitcoin/comments/31zmo7/anyone_still_waiting_for_their_mycelium_entropy/" TargetMode="External"/><Relationship Id="rId1748" Type="http://schemas.openxmlformats.org/officeDocument/2006/relationships/hyperlink" Target="http://www.reddit.com/r/Bitcoin/comments/31zmji/pusreio_order_from_canada_doesnt_work_because/" TargetMode="External"/><Relationship Id="rId1749" Type="http://schemas.openxmlformats.org/officeDocument/2006/relationships/hyperlink" Target="https://youtu.be/5fbvquHSPJU?t=19m44s" TargetMode="External"/><Relationship Id="rId1740" Type="http://schemas.openxmlformats.org/officeDocument/2006/relationships/hyperlink" Target="http://www.lostateminor.com/2015/04/09/step-inside-a-secret-chinese-bitcoin-mine-that-nets-1-5-million-a-month/" TargetMode="External"/><Relationship Id="rId1710" Type="http://schemas.openxmlformats.org/officeDocument/2006/relationships/hyperlink" Target="http://www.reddit.com/r/Bitcoin/comments/31z5ju/mind_the_gap_global_online_bitcoin_cryptocurrency/" TargetMode="External"/><Relationship Id="rId1711" Type="http://schemas.openxmlformats.org/officeDocument/2006/relationships/hyperlink" Target="http://www.reddit.com/r/Bitcoin/comments/31z5i4/bitcoin_for_independent_music/" TargetMode="External"/><Relationship Id="rId1712" Type="http://schemas.openxmlformats.org/officeDocument/2006/relationships/hyperlink" Target="http://www.spreecast.com/events/the-people-s-money-3" TargetMode="External"/><Relationship Id="rId1713" Type="http://schemas.openxmlformats.org/officeDocument/2006/relationships/hyperlink" Target="http://www.reddit.com/r/Bitcoin/comments/31z4qy/live_tonight_thurs_9pm_estjulia_tourianski_on/" TargetMode="External"/><Relationship Id="rId1714" Type="http://schemas.openxmlformats.org/officeDocument/2006/relationships/hyperlink" Target="http://www.reddit.com/r/Bitcoin/comments/31z47l/we_just_had_a_08125_mb_block/" TargetMode="External"/><Relationship Id="rId1715" Type="http://schemas.openxmlformats.org/officeDocument/2006/relationships/hyperlink" Target="http://www.reddit.com/r/Bitcoin/comments/31z6mz/an_appeal_to_end_use_of_the_word_hoarding_around/" TargetMode="External"/><Relationship Id="rId1716" Type="http://schemas.openxmlformats.org/officeDocument/2006/relationships/hyperlink" Target="http://bit-post.com/players/bitcoin-lost-its-heart-in-the-netherlands-digest-5329" TargetMode="External"/><Relationship Id="rId1717" Type="http://schemas.openxmlformats.org/officeDocument/2006/relationships/hyperlink" Target="http://www.reddit.com/r/Bitcoin/comments/31z7gl/bitcoin_lost_its_heart_in_the_netherlands_digest/" TargetMode="External"/><Relationship Id="rId1718" Type="http://schemas.openxmlformats.org/officeDocument/2006/relationships/hyperlink" Target="https://www.youtube.com/attribution_link?a=yf0u862oQJk&amp;u=%2Fwatch%3Fv%3DcUgxjG55Xss%26feature%3Dshare" TargetMode="External"/><Relationship Id="rId1719" Type="http://schemas.openxmlformats.org/officeDocument/2006/relationships/hyperlink" Target="http://www.reddit.com/r/Bitcoin/comments/31z8np/interview_iamsatoshi_the_dream_of_optin/" TargetMode="External"/><Relationship Id="rId1700" Type="http://schemas.openxmlformats.org/officeDocument/2006/relationships/hyperlink" Target="http://www.reddit.com/r/Bitcoin/comments/31yz8i/found_an_mycellium_open_app_pin_bug/" TargetMode="External"/><Relationship Id="rId1701" Type="http://schemas.openxmlformats.org/officeDocument/2006/relationships/hyperlink" Target="http://www.reddit.com/r/Bitcoin/comments/31z2f7/the_420_alliance_joint_force_dao/" TargetMode="External"/><Relationship Id="rId1702" Type="http://schemas.openxmlformats.org/officeDocument/2006/relationships/hyperlink" Target="https://duckduckgo.com/?q=bitcoin&amp;ia=answer" TargetMode="External"/><Relationship Id="rId1703" Type="http://schemas.openxmlformats.org/officeDocument/2006/relationships/hyperlink" Target="http://www.reddit.com/r/Bitcoin/comments/31z3dw/duck_duck_bitcoin/" TargetMode="External"/><Relationship Id="rId1704" Type="http://schemas.openxmlformats.org/officeDocument/2006/relationships/hyperlink" Target="http://www.reddit.com/r/Bitcoin/comments/31z5vu/i_know_i_know_you_probably_get_questions_like/" TargetMode="External"/><Relationship Id="rId1705" Type="http://schemas.openxmlformats.org/officeDocument/2006/relationships/hyperlink" Target="http://bravenewcoin.com/news/artequesta-securing-art-on-the-blockchain/" TargetMode="External"/><Relationship Id="rId1706" Type="http://schemas.openxmlformats.org/officeDocument/2006/relationships/hyperlink" Target="http://www.reddit.com/r/Bitcoin/comments/31z5u0/artequesta_securing_art_on_the_blockchain/" TargetMode="External"/><Relationship Id="rId1707" Type="http://schemas.openxmlformats.org/officeDocument/2006/relationships/hyperlink" Target="http://www.finance-guy.net/finblog/bitcoin-not-a-bubble" TargetMode="External"/><Relationship Id="rId1708" Type="http://schemas.openxmlformats.org/officeDocument/2006/relationships/hyperlink" Target="http://www.reddit.com/r/Bitcoin/comments/31z5nb/bitcoin_is_not_an_investment_bubble/" TargetMode="External"/><Relationship Id="rId1709" Type="http://schemas.openxmlformats.org/officeDocument/2006/relationships/hyperlink" Target="http://bitcoinprbuzz.com/mind-the-gap-global-online-bitcoin-cryptocurrency-and-payments-seminar-launches-april-10/" TargetMode="External"/><Relationship Id="rId40" Type="http://schemas.openxmlformats.org/officeDocument/2006/relationships/hyperlink" Target="https://coinreport.net/antagonist-bitcoin/" TargetMode="External"/><Relationship Id="rId42" Type="http://schemas.openxmlformats.org/officeDocument/2006/relationships/hyperlink" Target="https://www.youtube.com/watch?v=CecpCepnkAU" TargetMode="External"/><Relationship Id="rId41" Type="http://schemas.openxmlformats.org/officeDocument/2006/relationships/hyperlink" Target="http://www.reddit.com/r/Bitcoin/comments/319giy/coinreport_the_antagonist_of_bitcoin/" TargetMode="External"/><Relationship Id="rId44" Type="http://schemas.openxmlformats.org/officeDocument/2006/relationships/hyperlink" Target="http://www.tampabay.com/news/business/tourism/bye-bitcoin-st-petersburg-bowl-needs-new-name/2223879" TargetMode="External"/><Relationship Id="rId43" Type="http://schemas.openxmlformats.org/officeDocument/2006/relationships/hyperlink" Target="http://www.reddit.com/r/Bitcoin/comments/319l0n/its_the_block_chain_cryptography_forget_bitcoin/" TargetMode="External"/><Relationship Id="rId46" Type="http://schemas.openxmlformats.org/officeDocument/2006/relationships/hyperlink" Target="https://www.youtube.com/watch?v=pmU28mgihB4" TargetMode="External"/><Relationship Id="rId45" Type="http://schemas.openxmlformats.org/officeDocument/2006/relationships/hyperlink" Target="http://www.reddit.com/r/Bitcoin/comments/319khi/bye_bitcoin_st_petersburg_bowl_needs_new_name/" TargetMode="External"/><Relationship Id="rId48" Type="http://schemas.openxmlformats.org/officeDocument/2006/relationships/hyperlink" Target="http://www.reddit.com/r/Bitcoin/comments/319mu0/buying_and_selling_bitcoin_to_make_a_quick_buck/" TargetMode="External"/><Relationship Id="rId47" Type="http://schemas.openxmlformats.org/officeDocument/2006/relationships/hyperlink" Target="http://www.reddit.com/r/Bitcoin/comments/319jyj/bitcoin_conference_in_india_hosted_by_zebpay/" TargetMode="External"/><Relationship Id="rId49" Type="http://schemas.openxmlformats.org/officeDocument/2006/relationships/hyperlink" Target="http://www.reddit.com/r/Bitcoin/comments/319low/bitcoin_not_confirming/" TargetMode="External"/><Relationship Id="rId31" Type="http://schemas.openxmlformats.org/officeDocument/2006/relationships/hyperlink" Target="https://twitter.com/coinucopiabtc/status/583422326810652672" TargetMode="External"/><Relationship Id="rId30" Type="http://schemas.openxmlformats.org/officeDocument/2006/relationships/hyperlink" Target="http://www.reddit.com/r/Bitcoin/comments/3197zk/greece_draws_up_drachma_plans_prepares_to_miss/" TargetMode="External"/><Relationship Id="rId33" Type="http://schemas.openxmlformats.org/officeDocument/2006/relationships/hyperlink" Target="http://fusion.net/story/114127/silk-road-dea-agent-escape-plan/" TargetMode="External"/><Relationship Id="rId32" Type="http://schemas.openxmlformats.org/officeDocument/2006/relationships/hyperlink" Target="http://www.reddit.com/r/Bitcoin/comments/3196sa/new_bitcoin_machine_opens_in_sacramento/" TargetMode="External"/><Relationship Id="rId35" Type="http://schemas.openxmlformats.org/officeDocument/2006/relationships/hyperlink" Target="http://www.reddit.com/r/Bitcoin/comments/319auw/help_with_bitcoin/" TargetMode="External"/><Relationship Id="rId34" Type="http://schemas.openxmlformats.org/officeDocument/2006/relationships/hyperlink" Target="http://www.reddit.com/r/Bitcoin/comments/319a44/dea_agent_charged_with_silk_road_fraud_had_go_bag/" TargetMode="External"/><Relationship Id="rId37" Type="http://schemas.openxmlformats.org/officeDocument/2006/relationships/hyperlink" Target="http://www.reddit.com/r/Bitcoin/comments/319djw/i_have_100_bitcoins_now_when_do_i_stop/" TargetMode="External"/><Relationship Id="rId36" Type="http://schemas.openxmlformats.org/officeDocument/2006/relationships/hyperlink" Target="http://www.reddit.com/r/Bitcoin/comments/319arf/why_all_the_mycelium_wallet_love_amidst_them/" TargetMode="External"/><Relationship Id="rId39" Type="http://schemas.openxmlformats.org/officeDocument/2006/relationships/hyperlink" Target="http://www.reddit.com/r/Bitcoin/comments/319ega/dont_have_a_coinbase_wallet_yet_they_are_offering/" TargetMode="External"/><Relationship Id="rId38" Type="http://schemas.openxmlformats.org/officeDocument/2006/relationships/hyperlink" Target="http://www.reddit.com/r/Bitcoin/comments/319emn/voip_jumblo_accepting_bitcoin_yuppy/" TargetMode="External"/><Relationship Id="rId2203" Type="http://schemas.openxmlformats.org/officeDocument/2006/relationships/hyperlink" Target="http://www.reddit.com/r/Bitcoin/comments/32721e/what_caused_the_bitcoin_bubble_of_2013/" TargetMode="External"/><Relationship Id="rId2204" Type="http://schemas.openxmlformats.org/officeDocument/2006/relationships/hyperlink" Target="http://i.imgur.com/iEk8N9f.jpg" TargetMode="External"/><Relationship Id="rId20" Type="http://schemas.openxmlformats.org/officeDocument/2006/relationships/hyperlink" Target="http://www.reddit.com/r/Bitcoin/comments/3191f8/does_anyone_has_more_information_about_that_news/" TargetMode="External"/><Relationship Id="rId2205" Type="http://schemas.openxmlformats.org/officeDocument/2006/relationships/hyperlink" Target="http://www.reddit.com/r/Bitcoin/comments/32721d/so_this_is_the_top_result_on_google_images_for/" TargetMode="External"/><Relationship Id="rId2206" Type="http://schemas.openxmlformats.org/officeDocument/2006/relationships/hyperlink" Target="http://www.reddit.com/r/Bitcoin/comments/3273rl/what_is_a_reference_or_word_you_would_only_expect/" TargetMode="External"/><Relationship Id="rId22" Type="http://schemas.openxmlformats.org/officeDocument/2006/relationships/hyperlink" Target="https://coin.mx/membership" TargetMode="External"/><Relationship Id="rId2207" Type="http://schemas.openxmlformats.org/officeDocument/2006/relationships/hyperlink" Target="http://wapo.st/1ydqN02" TargetMode="External"/><Relationship Id="rId21" Type="http://schemas.openxmlformats.org/officeDocument/2006/relationships/hyperlink" Target="http://www.reddit.com/r/Bitcoin/comments/318yhd/petitioning_ubashco_to_create_a_bashco_changetip/" TargetMode="External"/><Relationship Id="rId2208" Type="http://schemas.openxmlformats.org/officeDocument/2006/relationships/hyperlink" Target="http://www.reddit.com/r/Bitcoin/comments/3273pt/as_encryption_spreads_us_grapples_with_clash/" TargetMode="External"/><Relationship Id="rId24" Type="http://schemas.openxmlformats.org/officeDocument/2006/relationships/hyperlink" Target="http://bravenewcoin.com/news/ubs-to-open-blockchain-technology-lab/" TargetMode="External"/><Relationship Id="rId2209" Type="http://schemas.openxmlformats.org/officeDocument/2006/relationships/hyperlink" Target="http://www.reddit.com/r/Buttcoin/comments/323xhx/shut_it_down_we_have_been_found_out/cq8azby" TargetMode="External"/><Relationship Id="rId23" Type="http://schemas.openxmlformats.org/officeDocument/2006/relationships/hyperlink" Target="http://www.reddit.com/r/Bitcoin/comments/3183k1/while_were_on_the_topic_of_coinmx_shenanigans/" TargetMode="External"/><Relationship Id="rId26" Type="http://schemas.openxmlformats.org/officeDocument/2006/relationships/hyperlink" Target="http://siliconangle.com/blog/2015/04/02/align-commerce-launches-beta-b2b-global-payments-system-using-the-bitcoin-blockchain/" TargetMode="External"/><Relationship Id="rId25" Type="http://schemas.openxmlformats.org/officeDocument/2006/relationships/hyperlink" Target="http://www.reddit.com/r/Bitcoin/comments/3192pf/ubs_to_open_blockchain_technology_lab/" TargetMode="External"/><Relationship Id="rId28" Type="http://schemas.openxmlformats.org/officeDocument/2006/relationships/hyperlink" Target="http://www.reddit.com/r/Bitcoin/comments/31985c/thank_you_mycelium/" TargetMode="External"/><Relationship Id="rId27" Type="http://schemas.openxmlformats.org/officeDocument/2006/relationships/hyperlink" Target="http://www.reddit.com/r/Bitcoin/comments/31988j/vcfunded_align_commerce_seamlessly_ravishes_the/" TargetMode="External"/><Relationship Id="rId29" Type="http://schemas.openxmlformats.org/officeDocument/2006/relationships/hyperlink" Target="http://www.telegraph.co.uk/finance/economics/11513341/Greece-draws-up-drachma-plans-prepares-to-miss-IMF-payment.html" TargetMode="External"/><Relationship Id="rId2200" Type="http://schemas.openxmlformats.org/officeDocument/2006/relationships/hyperlink" Target="http://www.reddit.com/r/Bitcoin/comments/326yvo/brainstorm_how_can_we_validate_businesses_that/" TargetMode="External"/><Relationship Id="rId2201" Type="http://schemas.openxmlformats.org/officeDocument/2006/relationships/hyperlink" Target="http://www.reddit.com/r/Bitcoin/comments/326y51/im_trying_to_spend_my_btc_on_new_pc_parts_but_no/" TargetMode="External"/><Relationship Id="rId2202" Type="http://schemas.openxmlformats.org/officeDocument/2006/relationships/hyperlink" Target="http://www.reddit.com/r/Bitcoin/comments/326x16/how_much_electric_energy_is_bitcoin_consuming/" TargetMode="External"/><Relationship Id="rId11" Type="http://schemas.openxmlformats.org/officeDocument/2006/relationships/hyperlink" Target="http://www.forbes.com/video/4150135264001/" TargetMode="External"/><Relationship Id="rId10" Type="http://schemas.openxmlformats.org/officeDocument/2006/relationships/hyperlink" Target="http://www.reddit.com/r/Bitcoin/comments/318xw4/ive_designed_some_tshirt_concepts_that_can_help/" TargetMode="External"/><Relationship Id="rId13" Type="http://schemas.openxmlformats.org/officeDocument/2006/relationships/hyperlink" Target="http://ieet.org/index.php/IEET/more/swan20150402" TargetMode="External"/><Relationship Id="rId12" Type="http://schemas.openxmlformats.org/officeDocument/2006/relationships/hyperlink" Target="http://www.reddit.com/r/Bitcoin/comments/318xa3/how_bitcoin_will_end_world_poverty/" TargetMode="External"/><Relationship Id="rId15" Type="http://schemas.openxmlformats.org/officeDocument/2006/relationships/hyperlink" Target="http://i.imgur.com/65WfEcp.png" TargetMode="External"/><Relationship Id="rId14" Type="http://schemas.openxmlformats.org/officeDocument/2006/relationships/hyperlink" Target="http://www.reddit.com/r/Bitcoin/comments/318wzq/blockchain_thinking_the_brain_as_a_dac/" TargetMode="External"/><Relationship Id="rId17" Type="http://schemas.openxmlformats.org/officeDocument/2006/relationships/hyperlink" Target="http://www.reddit.com/r/Bitcoin/comments/31902o/just_a_quick_update_on_mineral_garzapaycoin/" TargetMode="External"/><Relationship Id="rId16" Type="http://schemas.openxmlformats.org/officeDocument/2006/relationships/hyperlink" Target="http://www.reddit.com/r/Bitcoin/comments/3190a4/why_was_over_5_million_btc_traded_in_2011_does/" TargetMode="External"/><Relationship Id="rId19" Type="http://schemas.openxmlformats.org/officeDocument/2006/relationships/hyperlink" Target="http://www.reddit.com/r/Bitcoin/comments/318yyu/how_the_irs_can_find_out_about_bitcoin_when_it/" TargetMode="External"/><Relationship Id="rId18" Type="http://schemas.openxmlformats.org/officeDocument/2006/relationships/hyperlink" Target="http://www.libratax.com/blog/how-the-irs-can-find-out-about-bitcoin-when-it-isnt-reported/" TargetMode="External"/><Relationship Id="rId84" Type="http://schemas.openxmlformats.org/officeDocument/2006/relationships/hyperlink" Target="http://www.reddit.com/r/Bitcoin/comments/31a7o3/we_just_launched_a_new_bitcoin_trading_platform/" TargetMode="External"/><Relationship Id="rId1774" Type="http://schemas.openxmlformats.org/officeDocument/2006/relationships/hyperlink" Target="http://www.reddit.com/r/Bitcoin/comments/31zrhu/confirmed_align_commerce_5_cheaper_than_paypal_in/" TargetMode="External"/><Relationship Id="rId83" Type="http://schemas.openxmlformats.org/officeDocument/2006/relationships/hyperlink" Target="http://dxmarkets.com/" TargetMode="External"/><Relationship Id="rId1775" Type="http://schemas.openxmlformats.org/officeDocument/2006/relationships/hyperlink" Target="http://www.reddit.com/r/Bitcoin/comments/31zrhi/which_countries_sell_bitcoins_as_a_business/" TargetMode="External"/><Relationship Id="rId86" Type="http://schemas.openxmlformats.org/officeDocument/2006/relationships/hyperlink" Target="http://www.reddit.com/r/Bitcoin/comments/31a7jy/one_step_further_in_building_bitcoin_marketplace/" TargetMode="External"/><Relationship Id="rId1776" Type="http://schemas.openxmlformats.org/officeDocument/2006/relationships/hyperlink" Target="http://www.reddit.com/r/Bitcoin/comments/31zydn/we_are_only_seeing_the_surface_of_the_trolling/" TargetMode="External"/><Relationship Id="rId85" Type="http://schemas.openxmlformats.org/officeDocument/2006/relationships/hyperlink" Target="http://www.reddit.com/r/Bitcoin/comments/31a7mv/why_are_there_1700_users_online_here_right_now/" TargetMode="External"/><Relationship Id="rId1777" Type="http://schemas.openxmlformats.org/officeDocument/2006/relationships/hyperlink" Target="http://digitalmoneytimes.com/crypto-news/bitlanders-donates-bitcoins-for-every-ippon-during-judo-championship/" TargetMode="External"/><Relationship Id="rId88" Type="http://schemas.openxmlformats.org/officeDocument/2006/relationships/hyperlink" Target="http://www.reddit.com/r/Bitcoin/comments/31abrq/how_to_import_brain_wallet_to_blockchain/" TargetMode="External"/><Relationship Id="rId1778" Type="http://schemas.openxmlformats.org/officeDocument/2006/relationships/hyperlink" Target="http://www.reddit.com/r/Bitcoin/comments/31zyas/bitlanders_donates_bitcoins_for_every_ippon/" TargetMode="External"/><Relationship Id="rId87" Type="http://schemas.openxmlformats.org/officeDocument/2006/relationships/hyperlink" Target="http://www.reddit.com/r/Bitcoin/comments/31a8uu/ebates_email_regarding_rakuten_bitcoin_deal_why/" TargetMode="External"/><Relationship Id="rId1779" Type="http://schemas.openxmlformats.org/officeDocument/2006/relationships/hyperlink" Target="http://imgur.com/2CFwAJR" TargetMode="External"/><Relationship Id="rId89" Type="http://schemas.openxmlformats.org/officeDocument/2006/relationships/hyperlink" Target="http://www.reddit.com/r/Bitcoin/comments/31acay/what_are_your_thoughts_on_commodities_getting/" TargetMode="External"/><Relationship Id="rId80" Type="http://schemas.openxmlformats.org/officeDocument/2006/relationships/hyperlink" Target="http://www.reddit.com/r/Bitcoin/comments/31a54n/transferconvert_usd_to_btc/" TargetMode="External"/><Relationship Id="rId82" Type="http://schemas.openxmlformats.org/officeDocument/2006/relationships/hyperlink" Target="http://www.reddit.com/r/Bitcoin/comments/31a7pr/im_a_musician_that_supports_bitcoin_check_out_my/" TargetMode="External"/><Relationship Id="rId81" Type="http://schemas.openxmlformats.org/officeDocument/2006/relationships/hyperlink" Target="https://soundcloud.com/maestro-sartori" TargetMode="External"/><Relationship Id="rId1770" Type="http://schemas.openxmlformats.org/officeDocument/2006/relationships/hyperlink" Target="https://imgur.com/DnkCiyq" TargetMode="External"/><Relationship Id="rId1771" Type="http://schemas.openxmlformats.org/officeDocument/2006/relationships/hyperlink" Target="http://www.reddit.com/r/Bitcoin/comments/31zslc/girl_with_a_bitcoin_earring/" TargetMode="External"/><Relationship Id="rId1772" Type="http://schemas.openxmlformats.org/officeDocument/2006/relationships/hyperlink" Target="https://www.youtube.com/watch?v=JJXBpQ4tkdc" TargetMode="External"/><Relationship Id="rId1773" Type="http://schemas.openxmlformats.org/officeDocument/2006/relationships/hyperlink" Target="http://www.reddit.com/r/Bitcoin/comments/31zrzd/enjoy/" TargetMode="External"/><Relationship Id="rId73" Type="http://schemas.openxmlformats.org/officeDocument/2006/relationships/hyperlink" Target="http://www.sfgate.com/crime/article/Federal-agent-busted-in-Silk-Road-heist-was-a-6176173.php" TargetMode="External"/><Relationship Id="rId1763" Type="http://schemas.openxmlformats.org/officeDocument/2006/relationships/hyperlink" Target="http://www.reddit.com/r/Bitcoin/comments/31zr4r/olivier_janssens_and_jim_harper_tried_to_make/" TargetMode="External"/><Relationship Id="rId72" Type="http://schemas.openxmlformats.org/officeDocument/2006/relationships/hyperlink" Target="http://www.reddit.com/r/Bitcoin/comments/319y99/new_programmer_here_looking_for_testers_on_new/" TargetMode="External"/><Relationship Id="rId1764" Type="http://schemas.openxmlformats.org/officeDocument/2006/relationships/hyperlink" Target="https://ihb.io/2015-04-09/news/btcgaw-scam-16829" TargetMode="External"/><Relationship Id="rId75" Type="http://schemas.openxmlformats.org/officeDocument/2006/relationships/hyperlink" Target="https://medium.com/@gubatron/my-vision-for-decentralization-345e913cdb3a" TargetMode="External"/><Relationship Id="rId1765" Type="http://schemas.openxmlformats.org/officeDocument/2006/relationships/hyperlink" Target="http://www.reddit.com/r/Bitcoin/comments/31zqb4/btcgaw_scam_is_the_latest_in_long_line_ihb_news/" TargetMode="External"/><Relationship Id="rId74" Type="http://schemas.openxmlformats.org/officeDocument/2006/relationships/hyperlink" Target="http://www.reddit.com/r/Bitcoin/comments/31a193/agent_busted_in_silk_road_heist_a_bitcoin_fanboy/" TargetMode="External"/><Relationship Id="rId1766" Type="http://schemas.openxmlformats.org/officeDocument/2006/relationships/hyperlink" Target="http://www.coindesk.com/telecom-giant-orange-to-back-bitcoin-in-silicon-valley/" TargetMode="External"/><Relationship Id="rId77" Type="http://schemas.openxmlformats.org/officeDocument/2006/relationships/hyperlink" Target="http://www.reddit.com/r/Bitcoin/comments/31a23v/advcash_virtualreal_plastic_card_that_can_be/" TargetMode="External"/><Relationship Id="rId1767" Type="http://schemas.openxmlformats.org/officeDocument/2006/relationships/hyperlink" Target="http://www.reddit.com/r/Bitcoin/comments/31zq2c/telecom_giant_orange_to_back_bitcoin_in_silicon/" TargetMode="External"/><Relationship Id="rId76" Type="http://schemas.openxmlformats.org/officeDocument/2006/relationships/hyperlink" Target="http://www.reddit.com/r/Bitcoin/comments/31a0pp/a_vision_for_a_decentralized_internet/" TargetMode="External"/><Relationship Id="rId1768" Type="http://schemas.openxmlformats.org/officeDocument/2006/relationships/hyperlink" Target="http://disrupt-africa.com/2015/04/bitcoin-africa-speakers-announced/" TargetMode="External"/><Relationship Id="rId79" Type="http://schemas.openxmlformats.org/officeDocument/2006/relationships/hyperlink" Target="http://www.reddit.com/r/Bitcoin/comments/31a56r/feds_put_bite_on_gun_buy_with_bitcoin/" TargetMode="External"/><Relationship Id="rId1769" Type="http://schemas.openxmlformats.org/officeDocument/2006/relationships/hyperlink" Target="http://www.reddit.com/r/Bitcoin/comments/31zsq1/bitcoin_africa_speakers_announced/" TargetMode="External"/><Relationship Id="rId78" Type="http://schemas.openxmlformats.org/officeDocument/2006/relationships/hyperlink" Target="http://www.bostonherald.com/news_opinion/local_coverage/2015/04/feds_put_bite_on_gun_buy_with_bitcoin" TargetMode="External"/><Relationship Id="rId71" Type="http://schemas.openxmlformats.org/officeDocument/2006/relationships/hyperlink" Target="http://www.reddit.com/r/Bitcoin/comments/319vnq/bitcoin_solving_real_business_problems_going_into/" TargetMode="External"/><Relationship Id="rId70" Type="http://schemas.openxmlformats.org/officeDocument/2006/relationships/hyperlink" Target="https://aligncommerce.com/" TargetMode="External"/><Relationship Id="rId1760" Type="http://schemas.openxmlformats.org/officeDocument/2006/relationships/hyperlink" Target="http://www.reddit.com/r/Bitcoin/comments/31zo82/swc_poker_deals_1m_hands/" TargetMode="External"/><Relationship Id="rId1761" Type="http://schemas.openxmlformats.org/officeDocument/2006/relationships/hyperlink" Target="http://www.reddit.com/r/Bitcoin/comments/31zo6d/what_is_the_current_comparison_of_bitcoin_price/" TargetMode="External"/><Relationship Id="rId1762" Type="http://schemas.openxmlformats.org/officeDocument/2006/relationships/hyperlink" Target="https://bitcoinfoundation.org/forum/index.php?app=core&amp;module=attach&amp;section=attach&amp;attach_id=150" TargetMode="External"/><Relationship Id="rId62" Type="http://schemas.openxmlformats.org/officeDocument/2006/relationships/hyperlink" Target="http://panampost.com/franco-amati/2015/04/02/the-rise-of-bitcoin-in-argentina/" TargetMode="External"/><Relationship Id="rId1796" Type="http://schemas.openxmlformats.org/officeDocument/2006/relationships/hyperlink" Target="http://www.reddit.com/r/Bitcoin/comments/3208hh/relax_everybody_morgan_stanleys_got_it_under/" TargetMode="External"/><Relationship Id="rId61" Type="http://schemas.openxmlformats.org/officeDocument/2006/relationships/hyperlink" Target="http://www.reddit.com/r/Bitcoin/comments/319rp8/a_scary_story_of_a_bitcoin_traders_arrest_and/" TargetMode="External"/><Relationship Id="rId1797" Type="http://schemas.openxmlformats.org/officeDocument/2006/relationships/hyperlink" Target="http://www.wsj.com/articles/switzerland-first-with-10-year-bond-at-negative-yield-1428489209" TargetMode="External"/><Relationship Id="rId64" Type="http://schemas.openxmlformats.org/officeDocument/2006/relationships/hyperlink" Target="http://www.coindesk.com/bitcoin-gem-raises-1-3m-launches-multi-sig-api-worldwide/" TargetMode="External"/><Relationship Id="rId1798" Type="http://schemas.openxmlformats.org/officeDocument/2006/relationships/hyperlink" Target="http://www.reddit.com/r/Bitcoin/comments/32087t/another_nail_in_the_fiat_coffin/" TargetMode="External"/><Relationship Id="rId63" Type="http://schemas.openxmlformats.org/officeDocument/2006/relationships/hyperlink" Target="http://www.reddit.com/r/Bitcoin/comments/319rhq/the_rise_of_bitcoin_in_argentina/" TargetMode="External"/><Relationship Id="rId1799" Type="http://schemas.openxmlformats.org/officeDocument/2006/relationships/hyperlink" Target="https://ihb.io/2015-04-09/news/btcgaw-scam-16829" TargetMode="External"/><Relationship Id="rId66" Type="http://schemas.openxmlformats.org/officeDocument/2006/relationships/hyperlink" Target="http://www.reddit.com/r/Bitcoin/comments/319vdm/using_mycelium_what_is_the_most_secure_way_to/" TargetMode="External"/><Relationship Id="rId65" Type="http://schemas.openxmlformats.org/officeDocument/2006/relationships/hyperlink" Target="http://www.reddit.com/r/Bitcoin/comments/319twi/bitcoin_api_startup_gem_raises_funding_total_to/" TargetMode="External"/><Relationship Id="rId68" Type="http://schemas.openxmlformats.org/officeDocument/2006/relationships/hyperlink" Target="https://vid.me/89e4" TargetMode="External"/><Relationship Id="rId67" Type="http://schemas.openxmlformats.org/officeDocument/2006/relationships/hyperlink" Target="http://www.reddit.com/r/Bitcoin/comments/319um8/question_cloudbet_and_all_bitcoin_betting_is_it/" TargetMode="External"/><Relationship Id="rId60" Type="http://schemas.openxmlformats.org/officeDocument/2006/relationships/hyperlink" Target="http://www.jmwagner.com" TargetMode="External"/><Relationship Id="rId69" Type="http://schemas.openxmlformats.org/officeDocument/2006/relationships/hyperlink" Target="http://www.reddit.com/r/Bitcoin/comments/319ug7/nakamotos_fire_its_time_for_plan_b_propaganda/" TargetMode="External"/><Relationship Id="rId1790" Type="http://schemas.openxmlformats.org/officeDocument/2006/relationships/hyperlink" Target="http://www.reddit.com/r/Bitcoin/comments/3202l6/buy_information_for_bitcoin/" TargetMode="External"/><Relationship Id="rId1791" Type="http://schemas.openxmlformats.org/officeDocument/2006/relationships/hyperlink" Target="http://www.reddit.com/r/Bitcoin/comments/3201ac/is_this_rand_pauls_bitcoin_address_for_donations/" TargetMode="External"/><Relationship Id="rId1792" Type="http://schemas.openxmlformats.org/officeDocument/2006/relationships/hyperlink" Target="http://www.reddit.com/r/Bitcoin/comments/32068v/driving_mods_out_of_rbitcoin_is_not_good_for/" TargetMode="External"/><Relationship Id="rId1793" Type="http://schemas.openxmlformats.org/officeDocument/2006/relationships/hyperlink" Target="http://www.siliconrepublic.com/business/item/41528-16pc-of-bitcoin-owners-lost/" TargetMode="External"/><Relationship Id="rId1794" Type="http://schemas.openxmlformats.org/officeDocument/2006/relationships/hyperlink" Target="http://www.reddit.com/r/Bitcoin/comments/3205lh/16_of_bitcoin_owners_lost_money_on_cryptocurrency/" TargetMode="External"/><Relationship Id="rId1795" Type="http://schemas.openxmlformats.org/officeDocument/2006/relationships/hyperlink" Target="http://www.bloomberg.com/news/articles/2015-04-07/morgan-stanley-here-s-how-the-s-p-500-could-get-to-3000-by-the-year-2020" TargetMode="External"/><Relationship Id="rId51" Type="http://schemas.openxmlformats.org/officeDocument/2006/relationships/hyperlink" Target="http://www.reddit.com/r/Bitcoin/comments/319omy/if_you_love_bitcoin_then_play_in_the_1million/" TargetMode="External"/><Relationship Id="rId1785" Type="http://schemas.openxmlformats.org/officeDocument/2006/relationships/hyperlink" Target="http://www.reddit.com/r/Bitcoin/comments/31zynp/when_bitcoin_is_10_years_old_will_it_still_be_in/" TargetMode="External"/><Relationship Id="rId50" Type="http://schemas.openxmlformats.org/officeDocument/2006/relationships/hyperlink" Target="https://www.betcoin.ag/?a=3132" TargetMode="External"/><Relationship Id="rId1786" Type="http://schemas.openxmlformats.org/officeDocument/2006/relationships/hyperlink" Target="http://www.psfk.com/2015/04/cryptocurrencies-omni-currency-exchange-bitcoin-mobile-commerce-shift-fastacash.html" TargetMode="External"/><Relationship Id="rId53" Type="http://schemas.openxmlformats.org/officeDocument/2006/relationships/hyperlink" Target="http://www.reddit.com/r/Bitcoin/comments/319omo/i_follow_bitcoin_like_some_people_follow_nascar/" TargetMode="External"/><Relationship Id="rId1787" Type="http://schemas.openxmlformats.org/officeDocument/2006/relationships/hyperlink" Target="http://www.reddit.com/r/Bitcoin/comments/31zygj/cracking_the_cryptocurrency_commerce_code_psfk/" TargetMode="External"/><Relationship Id="rId52" Type="http://schemas.openxmlformats.org/officeDocument/2006/relationships/hyperlink" Target="https://twitter.com/patio11/status/583696870704152576" TargetMode="External"/><Relationship Id="rId1788" Type="http://schemas.openxmlformats.org/officeDocument/2006/relationships/hyperlink" Target="http://www.reddit.com/r/Bitcoin/comments/31zydn/we_are_only_seeing_the_surface_of_the_trolling/" TargetMode="External"/><Relationship Id="rId55" Type="http://schemas.openxmlformats.org/officeDocument/2006/relationships/hyperlink" Target="http://www.reddit.com/r/Bitcoin/comments/319om4/silk_road_sealed_document_dump_day_full_text/" TargetMode="External"/><Relationship Id="rId1789" Type="http://schemas.openxmlformats.org/officeDocument/2006/relationships/hyperlink" Target="http://bit-post.com/players/darkleaks-marketization-of-information-5348" TargetMode="External"/><Relationship Id="rId54" Type="http://schemas.openxmlformats.org/officeDocument/2006/relationships/hyperlink" Target="http://qntra.net/2015/04/silk-road-sealed-document-dump-day-full-text/" TargetMode="External"/><Relationship Id="rId57" Type="http://schemas.openxmlformats.org/officeDocument/2006/relationships/hyperlink" Target="http://www.reddit.com/r/Bitcoin/comments/319ob2/cprice7yra52kxvzonion_bitcoin_rates_in_usd_eur/" TargetMode="External"/><Relationship Id="rId56" Type="http://schemas.openxmlformats.org/officeDocument/2006/relationships/hyperlink" Target="http://cprice7yra52kxvz.onion/" TargetMode="External"/><Relationship Id="rId59" Type="http://schemas.openxmlformats.org/officeDocument/2006/relationships/hyperlink" Target="http://www.reddit.com/r/Bitcoin/comments/319n6q/high_fidelity_the_successor_to_second_life/" TargetMode="External"/><Relationship Id="rId58" Type="http://schemas.openxmlformats.org/officeDocument/2006/relationships/hyperlink" Target="https://highfidelity.com/blog/" TargetMode="External"/><Relationship Id="rId1780" Type="http://schemas.openxmlformats.org/officeDocument/2006/relationships/hyperlink" Target="http://www.reddit.com/r/Bitcoin/comments/320074/isoc_sent_out_this_survey_to_all_their_chapters/" TargetMode="External"/><Relationship Id="rId1781" Type="http://schemas.openxmlformats.org/officeDocument/2006/relationships/hyperlink" Target="https://bitstake.info/" TargetMode="External"/><Relationship Id="rId1782" Type="http://schemas.openxmlformats.org/officeDocument/2006/relationships/hyperlink" Target="http://www.reddit.com/r/Bitcoin/comments/32005t/bitstake_innovative_staking_mechanism_platform/" TargetMode="External"/><Relationship Id="rId1783" Type="http://schemas.openxmlformats.org/officeDocument/2006/relationships/hyperlink" Target="http://www.siliconrepublic.com/business/item/41528-16pc-of-bitcoin-owners-lost/" TargetMode="External"/><Relationship Id="rId1784" Type="http://schemas.openxmlformats.org/officeDocument/2006/relationships/hyperlink" Target="http://www.reddit.com/r/Bitcoin/comments/31zzwe/business_16pc_of_bitcoin_owners_lost_money_on/" TargetMode="External"/><Relationship Id="rId2269" Type="http://schemas.openxmlformats.org/officeDocument/2006/relationships/hyperlink" Target="http://btcvestor.com/2015/04/11/miningsweden-se-set-to-launch-daily-payouts/" TargetMode="External"/><Relationship Id="rId349" Type="http://schemas.openxmlformats.org/officeDocument/2006/relationships/hyperlink" Target="http://www.reddit.com/r/Bitcoin/comments/31eqs9/the_truth_about_the_bitcoin_foundation/" TargetMode="External"/><Relationship Id="rId348" Type="http://schemas.openxmlformats.org/officeDocument/2006/relationships/hyperlink" Target="https://bitcoinfoundation.org/forum/index.php?/topic/1284-the-truth-about-the-bitcoin-foundation/" TargetMode="External"/><Relationship Id="rId347" Type="http://schemas.openxmlformats.org/officeDocument/2006/relationships/hyperlink" Target="http://www.reddit.com/r/Bitcoin/comments/31endv/anyone_tried_this_out_already_primedice_autobet/" TargetMode="External"/><Relationship Id="rId346" Type="http://schemas.openxmlformats.org/officeDocument/2006/relationships/hyperlink" Target="https://www.youtube.com/watch?v=ZtxkkrumcwQ" TargetMode="External"/><Relationship Id="rId2260" Type="http://schemas.openxmlformats.org/officeDocument/2006/relationships/hyperlink" Target="http://www.reddit.com/r/Bitcoin/comments/327zmh/mobile_app_use_sees_emergence_of_cashless_society/" TargetMode="External"/><Relationship Id="rId341" Type="http://schemas.openxmlformats.org/officeDocument/2006/relationships/hyperlink" Target="http://www.reddit.com/r/Bitcoin/comments/31eltd/why_bitcoin_matters/" TargetMode="External"/><Relationship Id="rId2261" Type="http://schemas.openxmlformats.org/officeDocument/2006/relationships/hyperlink" Target="https://diademjewellery.co.uk/?product=droplets-bracelet" TargetMode="External"/><Relationship Id="rId340" Type="http://schemas.openxmlformats.org/officeDocument/2006/relationships/hyperlink" Target="https://www.youtube.com/watch?v=bCNX3rEIuqU" TargetMode="External"/><Relationship Id="rId2262" Type="http://schemas.openxmlformats.org/officeDocument/2006/relationships/hyperlink" Target="http://www.reddit.com/r/Bitcoin/comments/3281py/product_of_the_week_droplets_twist_bracelet_uk/" TargetMode="External"/><Relationship Id="rId2263" Type="http://schemas.openxmlformats.org/officeDocument/2006/relationships/hyperlink" Target="http://www.reddit.com/r/Bitcoin/comments/32813n/instantmulit_new_investorsgame_40_cryptos/" TargetMode="External"/><Relationship Id="rId2264" Type="http://schemas.openxmlformats.org/officeDocument/2006/relationships/hyperlink" Target="https://www.youtube.com/attribution_link?a=pxd3P5Scr7c&amp;u=%2Fwatch%3Fv%3DB3K5aVvqt7U%26feature%3Dshare" TargetMode="External"/><Relationship Id="rId345" Type="http://schemas.openxmlformats.org/officeDocument/2006/relationships/hyperlink" Target="http://www.reddit.com/r/Bitcoin/comments/31emr4/the_mysteries_of_mt_gox_continues_interim/" TargetMode="External"/><Relationship Id="rId2265" Type="http://schemas.openxmlformats.org/officeDocument/2006/relationships/hyperlink" Target="http://www.reddit.com/r/Bitcoin/comments/32846r/3_min_video_community_diversification_makes/" TargetMode="External"/><Relationship Id="rId344" Type="http://schemas.openxmlformats.org/officeDocument/2006/relationships/hyperlink" Target="https://nathalieandkyoko.wordpress.com/2015/04/04/the-mysteries-of-mt-gox-continues-interim-independent-report-shows-attacks-were-mainly-an-inside-job/" TargetMode="External"/><Relationship Id="rId2266" Type="http://schemas.openxmlformats.org/officeDocument/2006/relationships/hyperlink" Target="https://www.reddit.com/r/BitcoinScammers/" TargetMode="External"/><Relationship Id="rId343" Type="http://schemas.openxmlformats.org/officeDocument/2006/relationships/hyperlink" Target="http://www.reddit.com/r/Bitcoin/comments/31elq8/bitcoin_wallet_jumping_into_bitcoin/" TargetMode="External"/><Relationship Id="rId2267" Type="http://schemas.openxmlformats.org/officeDocument/2006/relationships/hyperlink" Target="http://www.reddit.com/r/Bitcoin/comments/3284el/because_of_the_scammers_and_scams_which_get/" TargetMode="External"/><Relationship Id="rId342" Type="http://schemas.openxmlformats.org/officeDocument/2006/relationships/hyperlink" Target="http://www.bitcoinallstars.com/bitcoin-resources/jumping-into-bitcoin/" TargetMode="External"/><Relationship Id="rId2268" Type="http://schemas.openxmlformats.org/officeDocument/2006/relationships/hyperlink" Target="http://www.reddit.com/r/Bitcoin/comments/32866u/plebs_and_private_keys_musings_on_realistic_ways/" TargetMode="External"/><Relationship Id="rId2258" Type="http://schemas.openxmlformats.org/officeDocument/2006/relationships/hyperlink" Target="http://www.reddit.com/r/Bitcoin/comments/327z74/in_the_pocket_the_best_android_apps_for/" TargetMode="External"/><Relationship Id="rId2259" Type="http://schemas.openxmlformats.org/officeDocument/2006/relationships/hyperlink" Target="https://www.ing.com/Newsroom/All-news/NW/Mobile-app-use-sees-emergence-of-cashless-society.htm" TargetMode="External"/><Relationship Id="rId338" Type="http://schemas.openxmlformats.org/officeDocument/2006/relationships/hyperlink" Target="http://www.reddit.com/r/Bitcoin/comments/31ekyd/sweeping_my_large_paper_wallet_with_mycelium/" TargetMode="External"/><Relationship Id="rId337" Type="http://schemas.openxmlformats.org/officeDocument/2006/relationships/hyperlink" Target="http://www.reddit.com/r/Bitcoin/comments/31el4a/calling_for_the_resignation_of_gavin_andresen/" TargetMode="External"/><Relationship Id="rId336" Type="http://schemas.openxmlformats.org/officeDocument/2006/relationships/hyperlink" Target="http://www.reddit.com/r/Bitcoin/comments/31el71/the_our_america_initiative_is_suing_the/" TargetMode="External"/><Relationship Id="rId335" Type="http://schemas.openxmlformats.org/officeDocument/2006/relationships/hyperlink" Target="https://www.ouramericainitiative.com/presidential-debate-commission.html" TargetMode="External"/><Relationship Id="rId339" Type="http://schemas.openxmlformats.org/officeDocument/2006/relationships/hyperlink" Target="http://www.reddit.com/r/Bitcoin/comments/31ekus/bitcoin_today_saturday_april_04_2015/" TargetMode="External"/><Relationship Id="rId330" Type="http://schemas.openxmlformats.org/officeDocument/2006/relationships/hyperlink" Target="http://www.reddit.com/r/Bitcoin/comments/31edym/miners_how_much_do_you_sell_how_much_do_you_hold/" TargetMode="External"/><Relationship Id="rId2250" Type="http://schemas.openxmlformats.org/officeDocument/2006/relationships/hyperlink" Target="http://www.reddit.com/r/Bitcoin/comments/327ql3/coinbase_set_to_be_the_first_uk_regulated_exchange/" TargetMode="External"/><Relationship Id="rId2251" Type="http://schemas.openxmlformats.org/officeDocument/2006/relationships/hyperlink" Target="http://bit-post.com/featured/bitcoin-nodes-and-why-they-are-important-4713" TargetMode="External"/><Relationship Id="rId2252" Type="http://schemas.openxmlformats.org/officeDocument/2006/relationships/hyperlink" Target="http://www.reddit.com/r/Bitcoin/comments/327twm/bitcoin_nodes_and_why_they_are_important/" TargetMode="External"/><Relationship Id="rId2253" Type="http://schemas.openxmlformats.org/officeDocument/2006/relationships/hyperlink" Target="http://www.reddit.com/r/Bitcoin/comments/327uej/can_you_explain_me_bitcoin_double_spend_how_is_it/" TargetMode="External"/><Relationship Id="rId334" Type="http://schemas.openxmlformats.org/officeDocument/2006/relationships/hyperlink" Target="http://www.reddit.com/r/Bitcoin/comments/31ejh0/why_satoshi_choose_21_million_btc_as_bitcoins_cap/" TargetMode="External"/><Relationship Id="rId2254" Type="http://schemas.openxmlformats.org/officeDocument/2006/relationships/hyperlink" Target="http://www.reddit.com/r/Bitcoin/comments/327yax/2099_lets_consider_the_tilde_as_a_candidate_for/" TargetMode="External"/><Relationship Id="rId333" Type="http://schemas.openxmlformats.org/officeDocument/2006/relationships/hyperlink" Target="http://www.reddit.com/r/Buttcoin/comments/31cbv6/which_is_more_trivial_from_a_code_perspective/cq0fykm" TargetMode="External"/><Relationship Id="rId2255" Type="http://schemas.openxmlformats.org/officeDocument/2006/relationships/hyperlink" Target="https://www.cryptocoinsnews.com/bitcoin-price-not-advancing-paypal-announcement/" TargetMode="External"/><Relationship Id="rId332" Type="http://schemas.openxmlformats.org/officeDocument/2006/relationships/hyperlink" Target="http://www.reddit.com/r/Bitcoin/comments/31ejue/what_are_testnet_bitcoin_faucets/" TargetMode="External"/><Relationship Id="rId2256" Type="http://schemas.openxmlformats.org/officeDocument/2006/relationships/hyperlink" Target="http://www.reddit.com/r/Bitcoin/comments/327y3l/why_is_bitcoin_price_not_advancing_on_the_paypal/" TargetMode="External"/><Relationship Id="rId331" Type="http://schemas.openxmlformats.org/officeDocument/2006/relationships/hyperlink" Target="http://www.reddit.com/r/Bitcoin/comments/31efj9/bitcoin_101_merkle_tree_video_wheres_the_sequel/" TargetMode="External"/><Relationship Id="rId2257" Type="http://schemas.openxmlformats.org/officeDocument/2006/relationships/hyperlink" Target="http://bestandroidapps.com/in-the-pocket-the-best-android-apps-for-everything-bitcoin/" TargetMode="External"/><Relationship Id="rId370" Type="http://schemas.openxmlformats.org/officeDocument/2006/relationships/hyperlink" Target="http://www.reddit.com/r/Bitcoin/comments/31f0zo/bitcoins_strength_is_in_its_predictability_and/" TargetMode="External"/><Relationship Id="rId369" Type="http://schemas.openxmlformats.org/officeDocument/2006/relationships/hyperlink" Target="https://bitcoins.uk/2015/04/03/bitcoins-strength-is-in-its-predictability-and-the-blockchain-increase-the-blocksize-limit-and-both-will-be-weaker/" TargetMode="External"/><Relationship Id="rId368" Type="http://schemas.openxmlformats.org/officeDocument/2006/relationships/hyperlink" Target="http://www.reddit.com/r/Bitcoin/comments/31ezh6/tweetstorm_jeff_garzik_conspiracy_theories_about/" TargetMode="External"/><Relationship Id="rId2280" Type="http://schemas.openxmlformats.org/officeDocument/2006/relationships/hyperlink" Target="http://www.reddit.com/r/Bitcoin/comments/328bax/not_sure_if_right_place_but_has_anyone_gotten/" TargetMode="External"/><Relationship Id="rId2281" Type="http://schemas.openxmlformats.org/officeDocument/2006/relationships/hyperlink" Target="http://www.reddit.com/r/Bitcoin/comments/328e1y/the_more_merchants_adopt_bitcoin_the_more/" TargetMode="External"/><Relationship Id="rId2282" Type="http://schemas.openxmlformats.org/officeDocument/2006/relationships/hyperlink" Target="http://www.reddit.com/r/Bitcoin/comments/328d5x/buying_bitcoins_using_neteller/" TargetMode="External"/><Relationship Id="rId363" Type="http://schemas.openxmlformats.org/officeDocument/2006/relationships/hyperlink" Target="http://business.itbusinessnet.com/article/670-000-VC-Investment-In-Licensed-Bitcoin-Gaming-Platform-Betkurus-Now-Offering-Worlds-First-Instant-Bitcoin-To-Fiat-Deposits-3830749" TargetMode="External"/><Relationship Id="rId2283" Type="http://schemas.openxmlformats.org/officeDocument/2006/relationships/hyperlink" Target="http://i.imgur.com/n6fHI1M.jpg" TargetMode="External"/><Relationship Id="rId362" Type="http://schemas.openxmlformats.org/officeDocument/2006/relationships/hyperlink" Target="http://www.reddit.com/r/Bitcoin/comments/31etw2/earn_bitcoin_for_playing_an_android_game/" TargetMode="External"/><Relationship Id="rId2284" Type="http://schemas.openxmlformats.org/officeDocument/2006/relationships/hyperlink" Target="http://www.reddit.com/r/Bitcoin/comments/328d5u/late_2013_bitcoin_investor_spotted_driving_his/" TargetMode="External"/><Relationship Id="rId361" Type="http://schemas.openxmlformats.org/officeDocument/2006/relationships/hyperlink" Target="http://www.reddit.com/r/Bitcoin/comments/31esjn/so_what_is_this_bitcoin_thing/" TargetMode="External"/><Relationship Id="rId2285" Type="http://schemas.openxmlformats.org/officeDocument/2006/relationships/hyperlink" Target="http://www.reddit.com/r/Bitcoin/comments/328exf/why_the_first_world_needs_bitcoin/" TargetMode="External"/><Relationship Id="rId360" Type="http://schemas.openxmlformats.org/officeDocument/2006/relationships/hyperlink" Target="http://www.mobilepaymentstoday.com/articles/so-what-is-this-bitcoin-thing/" TargetMode="External"/><Relationship Id="rId2286" Type="http://schemas.openxmlformats.org/officeDocument/2006/relationships/hyperlink" Target="http://www.reddit.com/r/Bitcoin/comments/328g73/lately_the_getaddr_bitnodes_website_isnt_finding/" TargetMode="External"/><Relationship Id="rId367" Type="http://schemas.openxmlformats.org/officeDocument/2006/relationships/hyperlink" Target="https://twitter.com/jgarzik/status/584326303567912962" TargetMode="External"/><Relationship Id="rId2287" Type="http://schemas.openxmlformats.org/officeDocument/2006/relationships/hyperlink" Target="http://www.reddit.com/r/Bitcoin/comments/328j2d/ezfilech_filehosting_with_bitcoin/" TargetMode="External"/><Relationship Id="rId366" Type="http://schemas.openxmlformats.org/officeDocument/2006/relationships/hyperlink" Target="http://www.reddit.com/r/Bitcoin/comments/31exrw/how_important_is_github_to_the_future_of_bitcoin/" TargetMode="External"/><Relationship Id="rId2288" Type="http://schemas.openxmlformats.org/officeDocument/2006/relationships/hyperlink" Target="http://www.reddit.com/r/Bitcoin/comments/328k40/i_just_bought_bitcoin_with_my_phone_on_the_free/" TargetMode="External"/><Relationship Id="rId365" Type="http://schemas.openxmlformats.org/officeDocument/2006/relationships/hyperlink" Target="http://www.reddit.com/r/Bitcoin/comments/31eycl/what_if_you_had_a_billion_to_invest_in_bitcoin/" TargetMode="External"/><Relationship Id="rId2289" Type="http://schemas.openxmlformats.org/officeDocument/2006/relationships/hyperlink" Target="http://www.reddit.com/r/Bitcoin/comments/328s1y/my_website_realclearvotecom_is_now_tipping_in/" TargetMode="External"/><Relationship Id="rId364" Type="http://schemas.openxmlformats.org/officeDocument/2006/relationships/hyperlink" Target="http://www.reddit.com/r/Bitcoin/comments/31eutg/670_000_vc_investment_in_licensed_bitcoin_gaming/" TargetMode="External"/><Relationship Id="rId95" Type="http://schemas.openxmlformats.org/officeDocument/2006/relationships/hyperlink" Target="http://www.reddit.com/r/Bitcoin/comments/31agsm/comparing_rulings_made_by_judge_forest_from_day_3/" TargetMode="External"/><Relationship Id="rId94" Type="http://schemas.openxmlformats.org/officeDocument/2006/relationships/hyperlink" Target="http://i.imgur.com/hnH5u37.png" TargetMode="External"/><Relationship Id="rId97" Type="http://schemas.openxmlformats.org/officeDocument/2006/relationships/hyperlink" Target="http://www.reddit.com/r/Bitcoin/comments/31ahsu/were_the_top_story_in_rtechnology_right_now/" TargetMode="External"/><Relationship Id="rId96" Type="http://schemas.openxmlformats.org/officeDocument/2006/relationships/hyperlink" Target="http://np.reddit.com/r/technology/comments/318xh6/donating_to_snowden_is_now_illegal_and_the_us/" TargetMode="External"/><Relationship Id="rId99" Type="http://schemas.openxmlformats.org/officeDocument/2006/relationships/hyperlink" Target="http://www.reddit.com/r/Bitcoin/comments/31ajoq/they_say_bitcoin_price_technical_i_say_bollocks/" TargetMode="External"/><Relationship Id="rId98" Type="http://schemas.openxmlformats.org/officeDocument/2006/relationships/hyperlink" Target="http://www.reddit.com/r/Bitcoin/comments/31aiah/btctripcom_and_kryptokit_made_my_day/" TargetMode="External"/><Relationship Id="rId91" Type="http://schemas.openxmlformats.org/officeDocument/2006/relationships/hyperlink" Target="http://www.theopenledger.com/feds-pull-21-jump-street-on-dummy-darknet-con/" TargetMode="External"/><Relationship Id="rId90" Type="http://schemas.openxmlformats.org/officeDocument/2006/relationships/hyperlink" Target="http://www.reddit.com/r/Bitcoin/comments/31ady3/periscope_bitcoin_trading/" TargetMode="External"/><Relationship Id="rId93" Type="http://schemas.openxmlformats.org/officeDocument/2006/relationships/hyperlink" Target="http://www.reddit.com/r/Bitcoin/comments/31af84/best_videos_lectures_to_explain_bitcoin_the/" TargetMode="External"/><Relationship Id="rId92" Type="http://schemas.openxmlformats.org/officeDocument/2006/relationships/hyperlink" Target="http://www.reddit.com/r/Bitcoin/comments/31ad2h/feds_pull_21_jump_street_on_dummy_darknet_con/" TargetMode="External"/><Relationship Id="rId359" Type="http://schemas.openxmlformats.org/officeDocument/2006/relationships/hyperlink" Target="http://www.reddit.com/r/Bitcoin/comments/31eslx/singapore_firm_quoine_sees_bitcoin_being_big_in/" TargetMode="External"/><Relationship Id="rId358" Type="http://schemas.openxmlformats.org/officeDocument/2006/relationships/hyperlink" Target="http://www.japantimes.co.jp/news/2015/04/03/business/corporate-business/singapore-firm-quoine-sees-bitcoin-big-japan/" TargetMode="External"/><Relationship Id="rId357" Type="http://schemas.openxmlformats.org/officeDocument/2006/relationships/hyperlink" Target="http://www.reddit.com/r/Bitcoin/comments/31eso4/gambit_shuts_down_bitcoin_board_gaming/" TargetMode="External"/><Relationship Id="rId2270" Type="http://schemas.openxmlformats.org/officeDocument/2006/relationships/hyperlink" Target="http://www.reddit.com/r/Bitcoin/comments/3285wc/miningswedense_set_to_launch_daily_payouts/" TargetMode="External"/><Relationship Id="rId2271" Type="http://schemas.openxmlformats.org/officeDocument/2006/relationships/hyperlink" Target="http://www.reddit.com/r/Bitcoin/comments/3287bj/does_internet_speed_matter_in_bitcoing_mining/" TargetMode="External"/><Relationship Id="rId352" Type="http://schemas.openxmlformats.org/officeDocument/2006/relationships/hyperlink" Target="http://www.newsbtc.com/2015/04/03/bitcoin-gathers-massive-support-from-investors-in-india/" TargetMode="External"/><Relationship Id="rId2272" Type="http://schemas.openxmlformats.org/officeDocument/2006/relationships/hyperlink" Target="http://www.reddit.com/r/Bitcoin/comments/32898b/honest_question_not_trying_to_be_a_smart_aleck/" TargetMode="External"/><Relationship Id="rId351" Type="http://schemas.openxmlformats.org/officeDocument/2006/relationships/hyperlink" Target="http://www.reddit.com/r/Bitcoin/comments/31esjn/so_what_is_this_bitcoin_thing/" TargetMode="External"/><Relationship Id="rId2273" Type="http://schemas.openxmlformats.org/officeDocument/2006/relationships/hyperlink" Target="https://www.programmableweb.com/news/coinkite-releases-tor-bitcoin-wallet-api/elsewhere-web/2015/04/10" TargetMode="External"/><Relationship Id="rId350" Type="http://schemas.openxmlformats.org/officeDocument/2006/relationships/hyperlink" Target="http://www.mobilepaymentstoday.com/articles/so-what-is-this-bitcoin-thing/" TargetMode="External"/><Relationship Id="rId2274" Type="http://schemas.openxmlformats.org/officeDocument/2006/relationships/hyperlink" Target="http://www.reddit.com/r/Bitcoin/comments/3288t9/programmable_web_tor_bitcoin_wallet_api_by/" TargetMode="External"/><Relationship Id="rId2275" Type="http://schemas.openxmlformats.org/officeDocument/2006/relationships/hyperlink" Target="http://coincenter.org/2015/04/silk-road-corruption-case-shows-how-law-enforcement-uses-bitcoin/?utm_source=bitcoinweekly&amp;utm_medium=email" TargetMode="External"/><Relationship Id="rId356" Type="http://schemas.openxmlformats.org/officeDocument/2006/relationships/hyperlink" Target="https://www.cryptocoinsnews.com/gambit-shuts-bitcoin-board-gaming/" TargetMode="External"/><Relationship Id="rId2276" Type="http://schemas.openxmlformats.org/officeDocument/2006/relationships/hyperlink" Target="http://www.reddit.com/r/Bitcoin/comments/3288j7/silk_road_corruption_case_shows_how_law/" TargetMode="External"/><Relationship Id="rId355" Type="http://schemas.openxmlformats.org/officeDocument/2006/relationships/hyperlink" Target="http://www.reddit.com/r/Bitcoin/comments/31esou/beware_the_mark_of_the_bitcoin/" TargetMode="External"/><Relationship Id="rId2277" Type="http://schemas.openxmlformats.org/officeDocument/2006/relationships/hyperlink" Target="http://veritaseum.com/index.php/homes/1-blog/114-using-veritaseum-and-veritas-to-collateralize-and-ensure-phsycial-delivery-of-gold" TargetMode="External"/><Relationship Id="rId354" Type="http://schemas.openxmlformats.org/officeDocument/2006/relationships/hyperlink" Target="http://spottedmarley.com/thinkabout/mark-of-the-bitcoin.jpg" TargetMode="External"/><Relationship Id="rId2278" Type="http://schemas.openxmlformats.org/officeDocument/2006/relationships/hyperlink" Target="http://www.reddit.com/r/Bitcoin/comments/328cgu/using_the_blockchain_to_collateralize_and_ensure/" TargetMode="External"/><Relationship Id="rId353" Type="http://schemas.openxmlformats.org/officeDocument/2006/relationships/hyperlink" Target="http://www.reddit.com/r/Bitcoin/comments/31esth/bitcoin_gathers_massive_support_from_investors_in/" TargetMode="External"/><Relationship Id="rId2279" Type="http://schemas.openxmlformats.org/officeDocument/2006/relationships/hyperlink" Target="http://i.imgur.com/bEjxSYN.jpg" TargetMode="External"/><Relationship Id="rId2225" Type="http://schemas.openxmlformats.org/officeDocument/2006/relationships/hyperlink" Target="http://cdn.crowdfundinsider.com/wp-content/uploads/2015/01/Lighthouse-Bitcoin-App.png" TargetMode="External"/><Relationship Id="rId2226" Type="http://schemas.openxmlformats.org/officeDocument/2006/relationships/hyperlink" Target="http://www.reddit.com/r/Bitcoin/comments/327aqz/we_want_to_make_new_lighthouse_campaign_what_we/" TargetMode="External"/><Relationship Id="rId2227" Type="http://schemas.openxmlformats.org/officeDocument/2006/relationships/hyperlink" Target="http://www.livebitcoinnews.com/blog/bitcoin/need-to-know-in-preparation-to-having-bitcoin-730" TargetMode="External"/><Relationship Id="rId2228" Type="http://schemas.openxmlformats.org/officeDocument/2006/relationships/hyperlink" Target="http://www.reddit.com/r/Bitcoin/comments/327df3/need_to_know_in_preparation_to_having_bitcoin/" TargetMode="External"/><Relationship Id="rId2229" Type="http://schemas.openxmlformats.org/officeDocument/2006/relationships/hyperlink" Target="http://www.reddit.com/r/Bitcoin/comments/327caw/cloud_mining/" TargetMode="External"/><Relationship Id="rId305" Type="http://schemas.openxmlformats.org/officeDocument/2006/relationships/hyperlink" Target="http://radar.oreilly.com/2015/04/better-currency-through-programming.html" TargetMode="External"/><Relationship Id="rId304" Type="http://schemas.openxmlformats.org/officeDocument/2006/relationships/hyperlink" Target="http://www.reddit.com/r/Bitcoin/comments/31do0l/moneypot_gambling_made_social/" TargetMode="External"/><Relationship Id="rId303" Type="http://schemas.openxmlformats.org/officeDocument/2006/relationships/hyperlink" Target="http://btcfeed.net/reviews/moneypot-gambling-made-social/" TargetMode="External"/><Relationship Id="rId302" Type="http://schemas.openxmlformats.org/officeDocument/2006/relationships/hyperlink" Target="http://www.reddit.com/r/Bitcoin/comments/31dhk8/governments_response_to_ross_ulbrichts_post_trial/" TargetMode="External"/><Relationship Id="rId309" Type="http://schemas.openxmlformats.org/officeDocument/2006/relationships/hyperlink" Target="http://www.reddit.com/r/Bitcoin/comments/31do0l/moneypot_gambling_made_social/" TargetMode="External"/><Relationship Id="rId308" Type="http://schemas.openxmlformats.org/officeDocument/2006/relationships/hyperlink" Target="http://btcfeed.net/reviews/moneypot-gambling-made-social/" TargetMode="External"/><Relationship Id="rId307" Type="http://schemas.openxmlformats.org/officeDocument/2006/relationships/hyperlink" Target="http://www.reddit.com/r/Bitcoin/comments/31dpcg/shit_moderator_your_mother_died/" TargetMode="External"/><Relationship Id="rId306" Type="http://schemas.openxmlformats.org/officeDocument/2006/relationships/hyperlink" Target="http://www.reddit.com/r/Bitcoin/comments/31dmu5/better_currency_through_programming/" TargetMode="External"/><Relationship Id="rId2220" Type="http://schemas.openxmlformats.org/officeDocument/2006/relationships/hyperlink" Target="http://www.reddit.com/r/Bitcoin/comments/3278sa/perhaps_someone_could_answer_these_2_bitcoin/" TargetMode="External"/><Relationship Id="rId301" Type="http://schemas.openxmlformats.org/officeDocument/2006/relationships/hyperlink" Target="http://ia801506.us.archive.org/27/items/gov.uscourts.nysd.422824/gov.uscourts.nysd.422824.230.0.pdf" TargetMode="External"/><Relationship Id="rId2221" Type="http://schemas.openxmlformats.org/officeDocument/2006/relationships/hyperlink" Target="http://www.reddit.com/r/Bitcoin/comments/3278er/mine_bitcoin_through_companys_cloud_service/" TargetMode="External"/><Relationship Id="rId300" Type="http://schemas.openxmlformats.org/officeDocument/2006/relationships/hyperlink" Target="http://www.reddit.com/r/Bitcoin/comments/31dhpy/what_are_your_opinions_on_bitcoin_for_buskers/" TargetMode="External"/><Relationship Id="rId2222" Type="http://schemas.openxmlformats.org/officeDocument/2006/relationships/hyperlink" Target="http://www.reddit.com/r/Bitcoin/comments/327cra/anywhere_to_purchase_business_cards/" TargetMode="External"/><Relationship Id="rId2223" Type="http://schemas.openxmlformats.org/officeDocument/2006/relationships/hyperlink" Target="http://www.reddit.com/r/Bitcoin/comments/327bx0/xapocevo_promotion_win_11000_in_bitcoin/" TargetMode="External"/><Relationship Id="rId2224" Type="http://schemas.openxmlformats.org/officeDocument/2006/relationships/hyperlink" Target="http://www.reddit.com/r/Bitcoin/comments/327bbd/solvedgift_visa_to_bitcoin/" TargetMode="External"/><Relationship Id="rId2214" Type="http://schemas.openxmlformats.org/officeDocument/2006/relationships/hyperlink" Target="http://www.reddit.com/r/Bitcoin/comments/3278er/mine_bitcoin_through_companys_cloud_service/" TargetMode="External"/><Relationship Id="rId2215" Type="http://schemas.openxmlformats.org/officeDocument/2006/relationships/hyperlink" Target="http://imgur.com/6q5tAzI" TargetMode="External"/><Relationship Id="rId2216" Type="http://schemas.openxmlformats.org/officeDocument/2006/relationships/hyperlink" Target="http://www.reddit.com/r/Bitcoin/comments/3277x0/why_is_fiverr_charging_5_transaction_fee_for/" TargetMode="External"/><Relationship Id="rId2217" Type="http://schemas.openxmlformats.org/officeDocument/2006/relationships/hyperlink" Target="http://www.reddit.com/r/Bitcoin/comments/32779i/isnt_it_great_to_see_bitcoinpositive_articles_on/" TargetMode="External"/><Relationship Id="rId2218" Type="http://schemas.openxmlformats.org/officeDocument/2006/relationships/hyperlink" Target="http://www.reddit.com/r/Bitcoin/comments/3279zm/btcgaw_is_a_scam_after_saying_i_will_expose_them/" TargetMode="External"/><Relationship Id="rId2219" Type="http://schemas.openxmlformats.org/officeDocument/2006/relationships/hyperlink" Target="http://www.reddit.com/r/Bitcoin/comments/3278vp/request_money_explained_in_spanish_the_wences/" TargetMode="External"/><Relationship Id="rId2210" Type="http://schemas.openxmlformats.org/officeDocument/2006/relationships/hyperlink" Target="http://www.reddit.com/r/Bitcoin/comments/32757i/in_defense_of_bruce_fenton/" TargetMode="External"/><Relationship Id="rId2211" Type="http://schemas.openxmlformats.org/officeDocument/2006/relationships/hyperlink" Target="http://www.reddit.com/r/Bitcoin/comments/3274kv/looking_to_buy_bitcoin/" TargetMode="External"/><Relationship Id="rId2212" Type="http://schemas.openxmlformats.org/officeDocument/2006/relationships/hyperlink" Target="http://www.reddit.com/r/Bitcoin/comments/3278vp/request_money_explained_in_spanish_the_wences/" TargetMode="External"/><Relationship Id="rId2213" Type="http://schemas.openxmlformats.org/officeDocument/2006/relationships/hyperlink" Target="http://www.reddit.com/r/Bitcoin/comments/3278sa/perhaps_someone_could_answer_these_2_bitcoin/" TargetMode="External"/><Relationship Id="rId2247" Type="http://schemas.openxmlformats.org/officeDocument/2006/relationships/hyperlink" Target="https://coinality.com/jobs/distributed-systems-intern-at-intel-hillsboro-or-2/" TargetMode="External"/><Relationship Id="rId2248" Type="http://schemas.openxmlformats.org/officeDocument/2006/relationships/hyperlink" Target="http://www.reddit.com/r/Bitcoin/comments/327nl3/intel_looking_into_blockchain_technology/" TargetMode="External"/><Relationship Id="rId2249" Type="http://schemas.openxmlformats.org/officeDocument/2006/relationships/hyperlink" Target="http://cointelegraph.uk/news/113928/coinbase-set-to-be-the-first-uk-regulated-exchange" TargetMode="External"/><Relationship Id="rId327" Type="http://schemas.openxmlformats.org/officeDocument/2006/relationships/hyperlink" Target="http://www.reddit.com/r/Bitcoin/comments/31e6jh/the_truth_about_the_bitcoin_foundation/" TargetMode="External"/><Relationship Id="rId326" Type="http://schemas.openxmlformats.org/officeDocument/2006/relationships/hyperlink" Target="http://www.reddit.com/r/Bitcoin/comments/31e4zy/looking_for_a_standalone_lightweight_bitcoin/" TargetMode="External"/><Relationship Id="rId325" Type="http://schemas.openxmlformats.org/officeDocument/2006/relationships/hyperlink" Target="http://www.reddit.com/r/Bitcoin/comments/31e5cm/btcrumor_bitcoin_news_bitcoin_directory_bitcoin/" TargetMode="External"/><Relationship Id="rId324" Type="http://schemas.openxmlformats.org/officeDocument/2006/relationships/hyperlink" Target="http://btcrumor.com/" TargetMode="External"/><Relationship Id="rId329" Type="http://schemas.openxmlformats.org/officeDocument/2006/relationships/hyperlink" Target="http://www.reddit.com/r/Bitcoin/comments/31ea0q/how_can_bitcoin_compete_with_free/" TargetMode="External"/><Relationship Id="rId328" Type="http://schemas.openxmlformats.org/officeDocument/2006/relationships/hyperlink" Target="http://www.reddit.com/r/Bitcoin/comments/31eane/please_help_get_my_brothers_diner_on_the_coinmap/" TargetMode="External"/><Relationship Id="rId2240" Type="http://schemas.openxmlformats.org/officeDocument/2006/relationships/hyperlink" Target="http://i.imgur.com/0gboqHO.png" TargetMode="External"/><Relationship Id="rId2241" Type="http://schemas.openxmlformats.org/officeDocument/2006/relationships/hyperlink" Target="http://www.reddit.com/r/Bitcoin/comments/327lkc/hey_paypal_wheres_my_bitcoin_already/" TargetMode="External"/><Relationship Id="rId2242" Type="http://schemas.openxmlformats.org/officeDocument/2006/relationships/hyperlink" Target="https://i.imgur.com/NTUC8lh.jpg" TargetMode="External"/><Relationship Id="rId323" Type="http://schemas.openxmlformats.org/officeDocument/2006/relationships/hyperlink" Target="http://www.reddit.com/r/Bitcoin/comments/31e3d7/beginner_bitcoin_programming_project/" TargetMode="External"/><Relationship Id="rId2243" Type="http://schemas.openxmlformats.org/officeDocument/2006/relationships/hyperlink" Target="http://www.reddit.com/r/Bitcoin/comments/327lf6/bither_ios_v132_now_supports_apple_watch/" TargetMode="External"/><Relationship Id="rId322" Type="http://schemas.openxmlformats.org/officeDocument/2006/relationships/hyperlink" Target="http://www.reddit.com/r/Bitcoin/comments/31e3h5/according_to_its_sec_filings_overstock/" TargetMode="External"/><Relationship Id="rId2244" Type="http://schemas.openxmlformats.org/officeDocument/2006/relationships/hyperlink" Target="https://i.imgur.com/TP9rjvW.jpg" TargetMode="External"/><Relationship Id="rId321" Type="http://schemas.openxmlformats.org/officeDocument/2006/relationships/hyperlink" Target="http://edgar.sec.gov/Archives/edgar/data/1130713/000113071315000009/ostk-20141231x10k.htm" TargetMode="External"/><Relationship Id="rId2245" Type="http://schemas.openxmlformats.org/officeDocument/2006/relationships/hyperlink" Target="http://www.reddit.com/r/Bitcoin/comments/327ldt/bither_desktop_v132_released_with_vanitygen/" TargetMode="External"/><Relationship Id="rId320" Type="http://schemas.openxmlformats.org/officeDocument/2006/relationships/hyperlink" Target="http://www.reddit.com/r/Bitcoin/comments/31e14t/80s_shooter_android_game_that_pays_you_for_playing/" TargetMode="External"/><Relationship Id="rId2246" Type="http://schemas.openxmlformats.org/officeDocument/2006/relationships/hyperlink" Target="http://www.reddit.com/r/Bitcoin/comments/327nq2/demonstrate_blockchain_tech_and_help_wikipedia/" TargetMode="External"/><Relationship Id="rId2236" Type="http://schemas.openxmlformats.org/officeDocument/2006/relationships/hyperlink" Target="http://www.reddit.com/r/Bitcoin/comments/327ivq/wanna_bet/" TargetMode="External"/><Relationship Id="rId2237" Type="http://schemas.openxmlformats.org/officeDocument/2006/relationships/hyperlink" Target="http://www.reddit.com/r/Bitcoin/comments/327i8z/the_only_reason_one_will_move_from_cash_to_debt/" TargetMode="External"/><Relationship Id="rId2238" Type="http://schemas.openxmlformats.org/officeDocument/2006/relationships/hyperlink" Target="http://www.reddit.com/r/Bitcoin/comments/327k76/bitcoin/" TargetMode="External"/><Relationship Id="rId2239" Type="http://schemas.openxmlformats.org/officeDocument/2006/relationships/hyperlink" Target="http://www.reddit.com/r/Bitcoin/comments/327lvt/if_you_knew_many_people_remitting_money_to_mexico/" TargetMode="External"/><Relationship Id="rId316" Type="http://schemas.openxmlformats.org/officeDocument/2006/relationships/hyperlink" Target="http://www.reddit.com/r/Bitcoin/comments/31dx92/bitvisitor_redirecting_to_bitcasino/" TargetMode="External"/><Relationship Id="rId315" Type="http://schemas.openxmlformats.org/officeDocument/2006/relationships/hyperlink" Target="http://www.reddit.com/r/Bitcoin/comments/31dts4/will_remittance_involving_bitcoin_evolve_into/" TargetMode="External"/><Relationship Id="rId314" Type="http://schemas.openxmlformats.org/officeDocument/2006/relationships/hyperlink" Target="http://www.reddit.com/r/Bitcoin/comments/31drvt/more_sellers_than_buyers_in_the_bitcoin_market/" TargetMode="External"/><Relationship Id="rId313" Type="http://schemas.openxmlformats.org/officeDocument/2006/relationships/hyperlink" Target="http://www.reddit.com/r/Bitcoin/comments/31dsm6/greece_considers_switching_to_drachma_or_maybe/" TargetMode="External"/><Relationship Id="rId319" Type="http://schemas.openxmlformats.org/officeDocument/2006/relationships/hyperlink" Target="http://www.reddit.com/r/Bitcoin/comments/31e1ha/gauging_interest_want_input_from_south_floridians/" TargetMode="External"/><Relationship Id="rId318" Type="http://schemas.openxmlformats.org/officeDocument/2006/relationships/hyperlink" Target="http://www.reddit.com/r/Bitcoin/comments/31dyoc/alright_so_there_are_instructions_everywhere_on/" TargetMode="External"/><Relationship Id="rId317" Type="http://schemas.openxmlformats.org/officeDocument/2006/relationships/hyperlink" Target="http://www.reddit.com/r/Bitcoin/comments/31dwme/so_whoever_is_gonna_make_the_side_chain_or/" TargetMode="External"/><Relationship Id="rId2230" Type="http://schemas.openxmlformats.org/officeDocument/2006/relationships/hyperlink" Target="https://youtu.be/WDeyvOJQfoY" TargetMode="External"/><Relationship Id="rId2231" Type="http://schemas.openxmlformats.org/officeDocument/2006/relationships/hyperlink" Target="http://www.reddit.com/r/Bitcoin/comments/327ho4/talking_about_free_bitcoins_how_it_worked_for_me/" TargetMode="External"/><Relationship Id="rId312" Type="http://schemas.openxmlformats.org/officeDocument/2006/relationships/hyperlink" Target="http://www.breitbart.com/national-security/2015/04/03/greece-considers-switching-to-drachma-or-maybe-bitcoin-who-knows/" TargetMode="External"/><Relationship Id="rId2232" Type="http://schemas.openxmlformats.org/officeDocument/2006/relationships/hyperlink" Target="http://www.reddit.com/r/Bitcoin/comments/327h1t/bitcoin_bikini_who_can_help_me/" TargetMode="External"/><Relationship Id="rId311" Type="http://schemas.openxmlformats.org/officeDocument/2006/relationships/hyperlink" Target="http://www.reddit.com/r/Bitcoin/comments/31dpvw/get_a_free_beer_when_you_pay_with_bitcoin/" TargetMode="External"/><Relationship Id="rId2233" Type="http://schemas.openxmlformats.org/officeDocument/2006/relationships/hyperlink" Target="http://bitbin.it/VvDgDLfQ" TargetMode="External"/><Relationship Id="rId310" Type="http://schemas.openxmlformats.org/officeDocument/2006/relationships/hyperlink" Target="http://www.reddit.com/r/Bitcoin/comments/31dr7b/this_bears_repeating_criticizing_bitcoin_for_not/" TargetMode="External"/><Relationship Id="rId2234" Type="http://schemas.openxmlformats.org/officeDocument/2006/relationships/hyperlink" Target="http://www.reddit.com/r/Bitcoin/comments/327gyc/earn_up_to_1k_btc_instantly_takes_2_minutes_to/" TargetMode="External"/><Relationship Id="rId2235" Type="http://schemas.openxmlformats.org/officeDocument/2006/relationships/hyperlink" Target="https://www.reddit.com/r/bitbets/comments/327fsa/i_have_002btc_on_me_getting_red_flair_at/" TargetMode="External"/><Relationship Id="rId297" Type="http://schemas.openxmlformats.org/officeDocument/2006/relationships/hyperlink" Target="http://www.reddit.com/r/Bitcoin/comments/31di29/wikileaks_tweets_that_the_us_will_move_to_using/" TargetMode="External"/><Relationship Id="rId296" Type="http://schemas.openxmlformats.org/officeDocument/2006/relationships/hyperlink" Target="https://twitter.com/wikileaks/status/583682242863439873" TargetMode="External"/><Relationship Id="rId295" Type="http://schemas.openxmlformats.org/officeDocument/2006/relationships/hyperlink" Target="http://www.reddit.com/r/Bitcoin/comments/31df6o/cheap_butterfly_labs_sc_single_60gh_asic_bitcoin/" TargetMode="External"/><Relationship Id="rId294" Type="http://schemas.openxmlformats.org/officeDocument/2006/relationships/hyperlink" Target="http://www.ebay.com/itm/Butterfly-Labs-039-SC-Single-039-60G-h-ASIC-Bitcoin-Miner-/161661953703" TargetMode="External"/><Relationship Id="rId299" Type="http://schemas.openxmlformats.org/officeDocument/2006/relationships/hyperlink" Target="http://www.reddit.com/r/Bitcoin/comments/31dht7/new_league_of_legends_icon_i_lold/" TargetMode="External"/><Relationship Id="rId298" Type="http://schemas.openxmlformats.org/officeDocument/2006/relationships/hyperlink" Target="https://imgur.com/c4e1v3J" TargetMode="External"/><Relationship Id="rId271" Type="http://schemas.openxmlformats.org/officeDocument/2006/relationships/hyperlink" Target="http://www.reddit.com/r/Bitcoin/comments/31cukk/would_anyone_be_interested_in_a_website_that/" TargetMode="External"/><Relationship Id="rId270" Type="http://schemas.openxmlformats.org/officeDocument/2006/relationships/hyperlink" Target="http://www.reddit.com/r/Bitcoin/comments/31cvj1/what_does_this_mean_sweeping_difference_between/" TargetMode="External"/><Relationship Id="rId269" Type="http://schemas.openxmlformats.org/officeDocument/2006/relationships/hyperlink" Target="http://imgur.com/hRMMY7j" TargetMode="External"/><Relationship Id="rId264" Type="http://schemas.openxmlformats.org/officeDocument/2006/relationships/hyperlink" Target="http://www.reddit.com/r/Bitcoin/comments/31ctm5/just_left_charles_schwab_and_was_told_i_was_a/" TargetMode="External"/><Relationship Id="rId263" Type="http://schemas.openxmlformats.org/officeDocument/2006/relationships/hyperlink" Target="http://www.reddit.com/r/Bitcoin/comments/31ctrd/big_man_tyrone_diverges_the_secret_to_buying/" TargetMode="External"/><Relationship Id="rId262" Type="http://schemas.openxmlformats.org/officeDocument/2006/relationships/hyperlink" Target="https://www.youtube.com/watch?v=WhvtZYiGP5E&amp;feature=youtu.be" TargetMode="External"/><Relationship Id="rId261" Type="http://schemas.openxmlformats.org/officeDocument/2006/relationships/hyperlink" Target="http://www.reddit.com/r/Bitcoin/comments/31ctt7/amazon_coins_amazons_proprietary_digital_currency/" TargetMode="External"/><Relationship Id="rId268" Type="http://schemas.openxmlformats.org/officeDocument/2006/relationships/hyperlink" Target="http://www.reddit.com/r/Bitcoin/comments/31cvuo/bitcoiners_be_like/" TargetMode="External"/><Relationship Id="rId267" Type="http://schemas.openxmlformats.org/officeDocument/2006/relationships/hyperlink" Target="https://imgflip.com/i/jpu4z" TargetMode="External"/><Relationship Id="rId266" Type="http://schemas.openxmlformats.org/officeDocument/2006/relationships/hyperlink" Target="http://www.reddit.com/r/Bitcoin/comments/31cw3s/corona_pumpin_around_the_world/" TargetMode="External"/><Relationship Id="rId265" Type="http://schemas.openxmlformats.org/officeDocument/2006/relationships/hyperlink" Target="https://www.youtube.com/watch?v=d3ujzcR9B_c&amp;feature=youtu.be" TargetMode="External"/><Relationship Id="rId260" Type="http://schemas.openxmlformats.org/officeDocument/2006/relationships/hyperlink" Target="http://www.amazon.com/gp/help/customer/display.html?nodeId=201434520" TargetMode="External"/><Relationship Id="rId259" Type="http://schemas.openxmlformats.org/officeDocument/2006/relationships/hyperlink" Target="http://www.reddit.com/r/Bitcoin/comments/31cobf/oregon_man_to_obama_please_come_arrest_me_for/" TargetMode="External"/><Relationship Id="rId258" Type="http://schemas.openxmlformats.org/officeDocument/2006/relationships/hyperlink" Target="http://www.oregonlive.com/pacific-northwest-news/index.ssf/2015/04/oregon_man_to_obama_please_com.html" TargetMode="External"/><Relationship Id="rId2290" Type="http://schemas.openxmlformats.org/officeDocument/2006/relationships/hyperlink" Target="http://www.reddit.com/r/BitcoinScammers/comments/328rti/bitcoin_scam_alert_btcmultipliercom/" TargetMode="External"/><Relationship Id="rId2291" Type="http://schemas.openxmlformats.org/officeDocument/2006/relationships/hyperlink" Target="http://www.reddit.com/r/Bitcoin/comments/328ry6/bitcoin_scam_alert_btcmultipliercom/" TargetMode="External"/><Relationship Id="rId2292" Type="http://schemas.openxmlformats.org/officeDocument/2006/relationships/hyperlink" Target="http://imgur.com/dMyt3SJ" TargetMode="External"/><Relationship Id="rId2293" Type="http://schemas.openxmlformats.org/officeDocument/2006/relationships/hyperlink" Target="http://www.reddit.com/r/Bitcoin/comments/328qz9/wallet_watch_update_for_apple_watch/" TargetMode="External"/><Relationship Id="rId253" Type="http://schemas.openxmlformats.org/officeDocument/2006/relationships/hyperlink" Target="http://www.reddit.com/r/Bitcoin/comments/31cqys/googling_how_to_send_money_does_not_bring_up/" TargetMode="External"/><Relationship Id="rId2294" Type="http://schemas.openxmlformats.org/officeDocument/2006/relationships/hyperlink" Target="http://i.imgur.com/hJadzPr.png" TargetMode="External"/><Relationship Id="rId252" Type="http://schemas.openxmlformats.org/officeDocument/2006/relationships/hyperlink" Target="http://www.reddit.com/r/Bitcoin/comments/31crj8/libra_now_available_as_an_official_coinbase_app/" TargetMode="External"/><Relationship Id="rId2295" Type="http://schemas.openxmlformats.org/officeDocument/2006/relationships/hyperlink" Target="http://www.reddit.com/r/Bitcoin/comments/328q4i/can_i_curl_the_bitnodes_api_without_a_static_page/" TargetMode="External"/><Relationship Id="rId251" Type="http://schemas.openxmlformats.org/officeDocument/2006/relationships/hyperlink" Target="http://www.libratax.com/blog/libra-now-available-as-an-official-coinbase-app/" TargetMode="External"/><Relationship Id="rId2296" Type="http://schemas.openxmlformats.org/officeDocument/2006/relationships/hyperlink" Target="http://www.reddit.com/r/Bitcoin/comments/328pnw/god_proposes_new_monetary_system_eerily_similar/" TargetMode="External"/><Relationship Id="rId250" Type="http://schemas.openxmlformats.org/officeDocument/2006/relationships/hyperlink" Target="http://www.reddit.com/r/Bitcoin/comments/31crya/bandwidth_for_bitcoin/" TargetMode="External"/><Relationship Id="rId2297" Type="http://schemas.openxmlformats.org/officeDocument/2006/relationships/hyperlink" Target="http://www.reddit.com/r/Bitcoin/comments/328pg0/day_trading_for_the_buy_low_sell_never_bull/" TargetMode="External"/><Relationship Id="rId257" Type="http://schemas.openxmlformats.org/officeDocument/2006/relationships/hyperlink" Target="http://www.reddit.com/r/Bitcoin/comments/31cocj/wallet_software_for_android_with_strong_encryption/" TargetMode="External"/><Relationship Id="rId2298" Type="http://schemas.openxmlformats.org/officeDocument/2006/relationships/hyperlink" Target="http://www.reddit.com/r/Bitcoin/comments/328o4w/bitcoins_as_a_birthday_present/" TargetMode="External"/><Relationship Id="rId256" Type="http://schemas.openxmlformats.org/officeDocument/2006/relationships/hyperlink" Target="http://www.reddit.com/r/Bitcoin/comments/31coqj/is_there_a_platform_for_renting_internet_access/" TargetMode="External"/><Relationship Id="rId2299" Type="http://schemas.openxmlformats.org/officeDocument/2006/relationships/hyperlink" Target="http://www.reddit.com/r/Bitcoin/comments/328s1y/my_website_realclearvotecom_is_now_tipping_in/" TargetMode="External"/><Relationship Id="rId255" Type="http://schemas.openxmlformats.org/officeDocument/2006/relationships/hyperlink" Target="http://www.reddit.com/r/Bitcoin/comments/31cpcn/poking_around_the_blockchain_and_found_somebody/" TargetMode="External"/><Relationship Id="rId254" Type="http://schemas.openxmlformats.org/officeDocument/2006/relationships/hyperlink" Target="http://imgur.com/3iKbMbN" TargetMode="External"/><Relationship Id="rId293" Type="http://schemas.openxmlformats.org/officeDocument/2006/relationships/hyperlink" Target="http://www.reddit.com/r/Bitcoin/comments/31dapt/coinpunkcom_is_being_sunset/" TargetMode="External"/><Relationship Id="rId292" Type="http://schemas.openxmlformats.org/officeDocument/2006/relationships/hyperlink" Target="http://blog.coinpunk.com/?id=deprecation" TargetMode="External"/><Relationship Id="rId291" Type="http://schemas.openxmlformats.org/officeDocument/2006/relationships/hyperlink" Target="http://www.reddit.com/r/Bitcoin/comments/31db3g/how_does_bitcoin_p2p_work/" TargetMode="External"/><Relationship Id="rId290" Type="http://schemas.openxmlformats.org/officeDocument/2006/relationships/hyperlink" Target="http://www.reddit.com/r/Bitcoin/comments/31dc7e/is_it_a_good_idea_to_have_the_top_post_being/" TargetMode="External"/><Relationship Id="rId286" Type="http://schemas.openxmlformats.org/officeDocument/2006/relationships/hyperlink" Target="http://www.reddit.com/r/Bitcoin/comments/31d9jv/bitgamertv_get_paid_in_bitcoin_litecoin_and/" TargetMode="External"/><Relationship Id="rId285" Type="http://schemas.openxmlformats.org/officeDocument/2006/relationships/hyperlink" Target="http://bitgamer.tv/" TargetMode="External"/><Relationship Id="rId284" Type="http://schemas.openxmlformats.org/officeDocument/2006/relationships/hyperlink" Target="http://www.reddit.com/r/Bitcoin/comments/31d61p/burn_your_fiat_banknotes_with_the_x15/" TargetMode="External"/><Relationship Id="rId283" Type="http://schemas.openxmlformats.org/officeDocument/2006/relationships/hyperlink" Target="http://throwflame.com/products/flamethrower/" TargetMode="External"/><Relationship Id="rId289" Type="http://schemas.openxmlformats.org/officeDocument/2006/relationships/hyperlink" Target="http://www.reddit.com/r/Bitcoin/comments/31d861/iama_web_marketer_that_loves_bitcoin_ama_re_your/" TargetMode="External"/><Relationship Id="rId288" Type="http://schemas.openxmlformats.org/officeDocument/2006/relationships/hyperlink" Target="http://www.reddit.com/r/Bitcoin/comments/31d8sk/bitcoin_the_future_of_the_virtual_currency/" TargetMode="External"/><Relationship Id="rId287" Type="http://schemas.openxmlformats.org/officeDocument/2006/relationships/hyperlink" Target="https://www.youtube.com/watch?v=hHg5uEwIFWc" TargetMode="External"/><Relationship Id="rId282" Type="http://schemas.openxmlformats.org/officeDocument/2006/relationships/hyperlink" Target="http://www.reddit.com/r/Bitcoin/comments/31d4j6/bitcoin_rush_41_factom_btcjam_vericoin_mr_douglas/" TargetMode="External"/><Relationship Id="rId281" Type="http://schemas.openxmlformats.org/officeDocument/2006/relationships/hyperlink" Target="https://www.youtube.com/watch?v=ceOAdAURxBk" TargetMode="External"/><Relationship Id="rId280" Type="http://schemas.openxmlformats.org/officeDocument/2006/relationships/hyperlink" Target="http://www.reddit.com/r/Bitcoin/comments/31d3ed/dont_pay_for_drugs_with_venmo_you_big_dumbass/" TargetMode="External"/><Relationship Id="rId275" Type="http://schemas.openxmlformats.org/officeDocument/2006/relationships/hyperlink" Target="http://www.reddit.com/r/Bitcoin/comments/31cwpt/factom_president_real_time_auditing_of_govt/" TargetMode="External"/><Relationship Id="rId274" Type="http://schemas.openxmlformats.org/officeDocument/2006/relationships/hyperlink" Target="http://cointelegraph.com/news/113869/factom-president-real-time-auditing-of-govt-spending-will-bring-a-new-level-of-accountability" TargetMode="External"/><Relationship Id="rId273" Type="http://schemas.openxmlformats.org/officeDocument/2006/relationships/hyperlink" Target="http://www.reddit.com/r/Bitcoin/comments/31cxym/content_monetization_on_the_blockchain/" TargetMode="External"/><Relationship Id="rId272" Type="http://schemas.openxmlformats.org/officeDocument/2006/relationships/hyperlink" Target="http://www.coindesk.com/protip-app-proposes-bitcoin-solution-for-content-monetization/" TargetMode="External"/><Relationship Id="rId279" Type="http://schemas.openxmlformats.org/officeDocument/2006/relationships/hyperlink" Target="http://gawker.com/dont-pay-for-drugs-with-venmo-you-big-dumbass-1695555461" TargetMode="External"/><Relationship Id="rId278" Type="http://schemas.openxmlformats.org/officeDocument/2006/relationships/hyperlink" Target="http://www.reddit.com/r/Bitcoin/comments/31cy8m/bitcoin_man_peter_kirby_is_building_a_tamperproof/" TargetMode="External"/><Relationship Id="rId277" Type="http://schemas.openxmlformats.org/officeDocument/2006/relationships/hyperlink" Target="http://coinfox.info/index.php/en/allnews/23-persons/1763-peter-kirby-working-to-build-transparent-and-tamper-proof-record-systems" TargetMode="External"/><Relationship Id="rId276" Type="http://schemas.openxmlformats.org/officeDocument/2006/relationships/hyperlink" Target="http://www.reddit.com/r/Bitcoin/comments/31cywf/mycelium_entropy_is_now_available_through_us_and/" TargetMode="External"/><Relationship Id="rId1851" Type="http://schemas.openxmlformats.org/officeDocument/2006/relationships/hyperlink" Target="https://youtu.be/tCU6jX9OBiI" TargetMode="External"/><Relationship Id="rId1852" Type="http://schemas.openxmlformats.org/officeDocument/2006/relationships/hyperlink" Target="http://www.reddit.com/r/Bitcoin/comments/320w6n/overstocks_patrick_byrne_on_bitcoin_net/" TargetMode="External"/><Relationship Id="rId1853" Type="http://schemas.openxmlformats.org/officeDocument/2006/relationships/hyperlink" Target="https://fight215.org/" TargetMode="External"/><Relationship Id="rId1854" Type="http://schemas.openxmlformats.org/officeDocument/2006/relationships/hyperlink" Target="http://www.reddit.com/r/Bitcoin/comments/320yua/fight215org_stop_the_patriot_acts_mass/" TargetMode="External"/><Relationship Id="rId1855" Type="http://schemas.openxmlformats.org/officeDocument/2006/relationships/hyperlink" Target="https://purse.io/blog/post/111292060218/purse-1-initiative" TargetMode="External"/><Relationship Id="rId1856" Type="http://schemas.openxmlformats.org/officeDocument/2006/relationships/hyperlink" Target="http://www.reddit.com/r/Bitcoin/comments/320y3m/1_initiative_bitcoin_donations_at_no_cost_to_you/" TargetMode="External"/><Relationship Id="rId1857" Type="http://schemas.openxmlformats.org/officeDocument/2006/relationships/hyperlink" Target="http://www.reddit.com/r/Bitcoin/comments/320wvx/bitcoin_and_remittance_why_do_people_insist_it/" TargetMode="External"/><Relationship Id="rId1858" Type="http://schemas.openxmlformats.org/officeDocument/2006/relationships/hyperlink" Target="https://www.bitt.com/contact" TargetMode="External"/><Relationship Id="rId1859" Type="http://schemas.openxmlformats.org/officeDocument/2006/relationships/hyperlink" Target="http://www.reddit.com/r/Bitcoin/comments/32114n/bittcom_now_offers_spanish_customer_support_for/" TargetMode="External"/><Relationship Id="rId1850" Type="http://schemas.openxmlformats.org/officeDocument/2006/relationships/hyperlink" Target="http://www.reddit.com/r/Bitcoin/comments/320rbw/in_accepting_bitcoin_rand_paul_raises_money_and/" TargetMode="External"/><Relationship Id="rId1840" Type="http://schemas.openxmlformats.org/officeDocument/2006/relationships/hyperlink" Target="http://www.ibtimes.co.uk/michigan-micro-mote-worlds-smallest-computer-powered-by-ambient-light-1495631" TargetMode="External"/><Relationship Id="rId1841" Type="http://schemas.openxmlformats.org/officeDocument/2006/relationships/hyperlink" Target="http://www.reddit.com/r/Bitcoin/comments/320spo/could_this_be_the_future_of_bitcoin_wallets/" TargetMode="External"/><Relationship Id="rId1842" Type="http://schemas.openxmlformats.org/officeDocument/2006/relationships/hyperlink" Target="https://www.youtube.com/watch?v=p7JRKykUmtA" TargetMode="External"/><Relationship Id="rId1843" Type="http://schemas.openxmlformats.org/officeDocument/2006/relationships/hyperlink" Target="http://www.reddit.com/r/Bitcoin/comments/320skt/africa_may_leapfrog_traditional_banking/" TargetMode="External"/><Relationship Id="rId1844" Type="http://schemas.openxmlformats.org/officeDocument/2006/relationships/hyperlink" Target="https://www.youtube.com/watch?v=LQOiXZZKJf4" TargetMode="External"/><Relationship Id="rId1845" Type="http://schemas.openxmlformats.org/officeDocument/2006/relationships/hyperlink" Target="http://www.reddit.com/r/Bitcoin/comments/320s7h/this_is_footage_from_a_panel_at_the_mak_austrias/" TargetMode="External"/><Relationship Id="rId1846" Type="http://schemas.openxmlformats.org/officeDocument/2006/relationships/hyperlink" Target="http://insidebitcoins.com/news/coinkite-now-enables-you-send-bitcoin-via-sms-worldwide/31522" TargetMode="External"/><Relationship Id="rId1847" Type="http://schemas.openxmlformats.org/officeDocument/2006/relationships/hyperlink" Target="http://www.reddit.com/r/Bitcoin/comments/320rvh/bitcoin_per_sms_cool/" TargetMode="External"/><Relationship Id="rId1848" Type="http://schemas.openxmlformats.org/officeDocument/2006/relationships/hyperlink" Target="http://www.reddit.com/r/Bitcoin/comments/320rf1/the_more_i_think_about_it_the_more_convinced_i/" TargetMode="External"/><Relationship Id="rId1849" Type="http://schemas.openxmlformats.org/officeDocument/2006/relationships/hyperlink" Target="http://www.nytimes.com/2015/04/10/us/politics/in-accepting-bitcoin-rand-paul-raises-money-and-questions.html" TargetMode="External"/><Relationship Id="rId1873" Type="http://schemas.openxmlformats.org/officeDocument/2006/relationships/hyperlink" Target="http://imgur.com/mzBcCly" TargetMode="External"/><Relationship Id="rId1874" Type="http://schemas.openxmlformats.org/officeDocument/2006/relationships/hyperlink" Target="http://www.reddit.com/r/Bitcoin/comments/3218s7/not_what_you_wanna_hear/" TargetMode="External"/><Relationship Id="rId1875" Type="http://schemas.openxmlformats.org/officeDocument/2006/relationships/hyperlink" Target="http://www.coindesk.com/canadian-bitcoin-exchange-cavirtex-reopens-following-coinsetter-acquisition/" TargetMode="External"/><Relationship Id="rId1876" Type="http://schemas.openxmlformats.org/officeDocument/2006/relationships/hyperlink" Target="http://www.reddit.com/r/Bitcoin/comments/3216xd/canadian_bitcoin_exchange_cavirtex_to_reopen/" TargetMode="External"/><Relationship Id="rId1877" Type="http://schemas.openxmlformats.org/officeDocument/2006/relationships/hyperlink" Target="http://satoshimines.co/" TargetMode="External"/><Relationship Id="rId1878" Type="http://schemas.openxmlformats.org/officeDocument/2006/relationships/hyperlink" Target="http://www.reddit.com/r/Bitcoin/comments/3216tm/satoshi_mines_best_bitcoin_mining_game/" TargetMode="External"/><Relationship Id="rId1879" Type="http://schemas.openxmlformats.org/officeDocument/2006/relationships/hyperlink" Target="https://youtube.com/watch?v=Y43WWq2qPjE" TargetMode="External"/><Relationship Id="rId1870" Type="http://schemas.openxmlformats.org/officeDocument/2006/relationships/hyperlink" Target="http://myb.tc" TargetMode="External"/><Relationship Id="rId1871" Type="http://schemas.openxmlformats.org/officeDocument/2006/relationships/hyperlink" Target="http://www.reddit.com/r/Bitcoin/comments/3218zo/i_always_missed_btcto_since_it_disappeared_so/" TargetMode="External"/><Relationship Id="rId1872" Type="http://schemas.openxmlformats.org/officeDocument/2006/relationships/hyperlink" Target="http://www.reddit.com/r/Bitcoin/comments/3218vs/honestly_what_are_we_waiting_for_with_so_much/" TargetMode="External"/><Relationship Id="rId1862" Type="http://schemas.openxmlformats.org/officeDocument/2006/relationships/hyperlink" Target="http://www.reddit.com/r/Bitcoin/comments/3212ml/can_you_use_a_multisig_address_to_sign_another/" TargetMode="External"/><Relationship Id="rId1863" Type="http://schemas.openxmlformats.org/officeDocument/2006/relationships/hyperlink" Target="https://thelonious.io/" TargetMode="External"/><Relationship Id="rId1864" Type="http://schemas.openxmlformats.org/officeDocument/2006/relationships/hyperlink" Target="http://www.reddit.com/r/Bitcoin/comments/3215s4/can_someone_eli5_this_companys_products_and/" TargetMode="External"/><Relationship Id="rId1865" Type="http://schemas.openxmlformats.org/officeDocument/2006/relationships/hyperlink" Target="http://www.reddit.com/r/Bitcoin/comments/3215cx/somebody_please_code_this_uploadbox/" TargetMode="External"/><Relationship Id="rId1866" Type="http://schemas.openxmlformats.org/officeDocument/2006/relationships/hyperlink" Target="http://johoe.mooo.com/trezor-power-analysis/" TargetMode="External"/><Relationship Id="rId1867" Type="http://schemas.openxmlformats.org/officeDocument/2006/relationships/hyperlink" Target="http://www.reddit.com/r/Bitcoin/comments/3213nc/all_trezor_users_should_update_their_firmware_for/" TargetMode="External"/><Relationship Id="rId1868" Type="http://schemas.openxmlformats.org/officeDocument/2006/relationships/hyperlink" Target="http://moneyandtech.com/april-9-news-update/" TargetMode="External"/><Relationship Id="rId1869" Type="http://schemas.openxmlformats.org/officeDocument/2006/relationships/hyperlink" Target="http://www.reddit.com/r/Bitcoin/comments/3219j4/money_techs_weekly_news_update_janssens_slams/" TargetMode="External"/><Relationship Id="rId1860" Type="http://schemas.openxmlformats.org/officeDocument/2006/relationships/hyperlink" Target="http://www.reddit.com/r/Bitcoin/comments/3210fu/lets_refine_you_cant_have_a_decentralized/" TargetMode="External"/><Relationship Id="rId1861" Type="http://schemas.openxmlformats.org/officeDocument/2006/relationships/hyperlink" Target="http://www.reddit.com/r/Bitcoin/comments/320zup/bitcoin_fungibility/" TargetMode="External"/><Relationship Id="rId1810" Type="http://schemas.openxmlformats.org/officeDocument/2006/relationships/hyperlink" Target="http://finance.yahoo.com/news/official-pay-swiss-government-money-171953000.html" TargetMode="External"/><Relationship Id="rId1811" Type="http://schemas.openxmlformats.org/officeDocument/2006/relationships/hyperlink" Target="http://www.reddit.com/r/Bitcoin/comments/320eiy/its_official_you_have_to_pay_the_swiss_government/" TargetMode="External"/><Relationship Id="rId1812" Type="http://schemas.openxmlformats.org/officeDocument/2006/relationships/hyperlink" Target="http://thethug.life/no-blockchain-for-you/" TargetMode="External"/><Relationship Id="rId1813" Type="http://schemas.openxmlformats.org/officeDocument/2006/relationships/hyperlink" Target="http://www.reddit.com/r/Bitcoin/comments/320e84/implementing_the_blockchain_into_your_product/" TargetMode="External"/><Relationship Id="rId1814" Type="http://schemas.openxmlformats.org/officeDocument/2006/relationships/hyperlink" Target="https://moonstone.io/" TargetMode="External"/><Relationship Id="rId1815" Type="http://schemas.openxmlformats.org/officeDocument/2006/relationships/hyperlink" Target="http://www.reddit.com/r/Bitcoin/comments/320dkr/for_you_who_happen_to_be_interested_in_the/" TargetMode="External"/><Relationship Id="rId1816" Type="http://schemas.openxmlformats.org/officeDocument/2006/relationships/hyperlink" Target="http://www.reddit.com/r/Bitcoin/comments/320dkc/can_you_please_help_convince_me_why_or_why_not_i/" TargetMode="External"/><Relationship Id="rId1817" Type="http://schemas.openxmlformats.org/officeDocument/2006/relationships/hyperlink" Target="https://twitter.com/Bitstamp/status/586191317140692992" TargetMode="External"/><Relationship Id="rId1818" Type="http://schemas.openxmlformats.org/officeDocument/2006/relationships/hyperlink" Target="http://www.reddit.com/r/Bitcoin/comments/320ew7/bitstamp_adds_85_technical_indicators_to_their/" TargetMode="External"/><Relationship Id="rId1819" Type="http://schemas.openxmlformats.org/officeDocument/2006/relationships/hyperlink" Target="http://www.producthunt.com/posts/lawnmower" TargetMode="External"/><Relationship Id="rId1800" Type="http://schemas.openxmlformats.org/officeDocument/2006/relationships/hyperlink" Target="http://www.reddit.com/r/Bitcoin/comments/320767/btc_gaw_the_scam_is_a_catastrophe_waiting_to/" TargetMode="External"/><Relationship Id="rId1801" Type="http://schemas.openxmlformats.org/officeDocument/2006/relationships/hyperlink" Target="http://www.reddit.com/r/Bitcoin/comments/32068v/driving_mods_out_of_rbitcoin_is_not_good_for/" TargetMode="External"/><Relationship Id="rId1802" Type="http://schemas.openxmlformats.org/officeDocument/2006/relationships/hyperlink" Target="http://www.reddit.com/r/Bitcoin/comments/3209yz/thoughts_about_russia/" TargetMode="External"/><Relationship Id="rId1803" Type="http://schemas.openxmlformats.org/officeDocument/2006/relationships/hyperlink" Target="https://hashtalk.org/topic/36012/http-paycoinfoundation-org-2015-04-09-declaration-of-paycoins-independence/" TargetMode="External"/><Relationship Id="rId1804" Type="http://schemas.openxmlformats.org/officeDocument/2006/relationships/hyperlink" Target="http://www.reddit.com/r/Bitcoin/comments/3209oa/josh_garza_its_unfortunate_this_was_handled_this/" TargetMode="External"/><Relationship Id="rId1805" Type="http://schemas.openxmlformats.org/officeDocument/2006/relationships/hyperlink" Target="http://www.ebay.com/itm/191554522899?ssPageName=STRK:MESELX:IT&amp;_trksid=p3984.m1555.l2649" TargetMode="External"/><Relationship Id="rId1806" Type="http://schemas.openxmlformats.org/officeDocument/2006/relationships/hyperlink" Target="http://www.reddit.com/r/Bitcoin/comments/320crw/ebay_shut_down_charlie_shrems_robot_take_ii/" TargetMode="External"/><Relationship Id="rId1807" Type="http://schemas.openxmlformats.org/officeDocument/2006/relationships/hyperlink" Target="http://www.reddit.com/r/Bitcoin/comments/320bif/where_could_i_go_to_find_people_that_know_mining/" TargetMode="External"/><Relationship Id="rId1808" Type="http://schemas.openxmlformats.org/officeDocument/2006/relationships/hyperlink" Target="https://twitter.com/Bitstamp/status/586191317140692992" TargetMode="External"/><Relationship Id="rId1809" Type="http://schemas.openxmlformats.org/officeDocument/2006/relationships/hyperlink" Target="http://www.reddit.com/r/Bitcoin/comments/320ew7/bitstamp_adds_85_technical_indicators_to_their/" TargetMode="External"/><Relationship Id="rId1830" Type="http://schemas.openxmlformats.org/officeDocument/2006/relationships/hyperlink" Target="http://www.reddit.com/r/Bitcoin/comments/320qcw/cryptosplit_1_interest_per_hour_the_most_advanced/" TargetMode="External"/><Relationship Id="rId1831" Type="http://schemas.openxmlformats.org/officeDocument/2006/relationships/hyperlink" Target="http://www.reddit.com/r/Bitcoin/comments/320q2v/printing_bulk_paper_wallets_with_copies/" TargetMode="External"/><Relationship Id="rId1832" Type="http://schemas.openxmlformats.org/officeDocument/2006/relationships/hyperlink" Target="http://www.reddit.com/r/Bitcoin/comments/320q2c/looking_for_partners_to_finish_syncbit/" TargetMode="External"/><Relationship Id="rId1833" Type="http://schemas.openxmlformats.org/officeDocument/2006/relationships/hyperlink" Target="http://i.ytimg.com/vi/X_B7DKQ1a-0/maxresdefault.jpg" TargetMode="External"/><Relationship Id="rId1834" Type="http://schemas.openxmlformats.org/officeDocument/2006/relationships/hyperlink" Target="http://www.reddit.com/r/Bitcoin/comments/320q29/bitcoin_in_10_years/" TargetMode="External"/><Relationship Id="rId1835" Type="http://schemas.openxmlformats.org/officeDocument/2006/relationships/hyperlink" Target="http://www.reddit.com/r/Bitcoin/comments/320tqh/things_could_andor_should_get_a_little_more/" TargetMode="External"/><Relationship Id="rId1836" Type="http://schemas.openxmlformats.org/officeDocument/2006/relationships/hyperlink" Target="http://www.reddit.com/r/Bitcoin/comments/320tn3/noob_advice_bought_my_first_bitcoin_via_coinbase/" TargetMode="External"/><Relationship Id="rId1837" Type="http://schemas.openxmlformats.org/officeDocument/2006/relationships/hyperlink" Target="http://www.reddit.com/r/Bitcoin/comments/320t41/whats_the_best_way_to_make_a_short_private_key/" TargetMode="External"/><Relationship Id="rId1838" Type="http://schemas.openxmlformats.org/officeDocument/2006/relationships/hyperlink" Target="http://www.nytimes.com/2015/04/10/us/politics/in-accepting-bitcoin-rand-paul-raises-money-and-questions.html?_r=0" TargetMode="External"/><Relationship Id="rId1839" Type="http://schemas.openxmlformats.org/officeDocument/2006/relationships/hyperlink" Target="http://www.reddit.com/r/Bitcoin/comments/320stb/its_shady_for_politicians_to_accept_bitcoin_no/" TargetMode="External"/><Relationship Id="rId1820" Type="http://schemas.openxmlformats.org/officeDocument/2006/relationships/hyperlink" Target="http://www.reddit.com/r/Bitcoin/comments/320mm8/lawnmower_on_product_hunt/" TargetMode="External"/><Relationship Id="rId1821" Type="http://schemas.openxmlformats.org/officeDocument/2006/relationships/hyperlink" Target="http://arstechnica.com/gaming/2015/04/price-of-wow-gold-plummets-in-first-day-of-official-trading/" TargetMode="External"/><Relationship Id="rId1822" Type="http://schemas.openxmlformats.org/officeDocument/2006/relationships/hyperlink" Target="http://www.reddit.com/r/Bitcoin/comments/320ljd/the_second_biggest_virtual_currency_dollars/" TargetMode="External"/><Relationship Id="rId1823" Type="http://schemas.openxmlformats.org/officeDocument/2006/relationships/hyperlink" Target="https://www.bitquick.co?a=83532" TargetMode="External"/><Relationship Id="rId1824" Type="http://schemas.openxmlformats.org/officeDocument/2006/relationships/hyperlink" Target="http://www.reddit.com/r/Bitcoin/comments/320kqn/bitquickco_fastest_buying_of_bitcoin/" TargetMode="External"/><Relationship Id="rId1825" Type="http://schemas.openxmlformats.org/officeDocument/2006/relationships/hyperlink" Target="http://www.reddit.com/r/Bitcoin/comments/320kq6/all_these_posts_saying_you_cant_separate_bitcoin/" TargetMode="External"/><Relationship Id="rId1826" Type="http://schemas.openxmlformats.org/officeDocument/2006/relationships/hyperlink" Target="http://www.reddit.com/r/Bitcoin/comments/320rf1/the_more_i_think_about_it_the_more_convinced_i/" TargetMode="External"/><Relationship Id="rId1827" Type="http://schemas.openxmlformats.org/officeDocument/2006/relationships/hyperlink" Target="http://www.nytimes.com/2015/04/10/us/politics/in-accepting-bitcoin-rand-paul-raises-money-and-questions.html" TargetMode="External"/><Relationship Id="rId1828" Type="http://schemas.openxmlformats.org/officeDocument/2006/relationships/hyperlink" Target="http://www.reddit.com/r/Bitcoin/comments/320rbw/in_accepting_bitcoin_rand_paul_raises_money_and/" TargetMode="External"/><Relationship Id="rId1829" Type="http://schemas.openxmlformats.org/officeDocument/2006/relationships/hyperlink" Target="https://cryptosplit.com?347142" TargetMode="External"/><Relationship Id="rId2302" Type="http://schemas.openxmlformats.org/officeDocument/2006/relationships/hyperlink" Target="http://imgur.com/dMyt3SJ" TargetMode="External"/><Relationship Id="rId2303" Type="http://schemas.openxmlformats.org/officeDocument/2006/relationships/hyperlink" Target="http://www.reddit.com/r/Bitcoin/comments/328qz9/wallet_watch_update_for_apple_watch/" TargetMode="External"/><Relationship Id="rId2304" Type="http://schemas.openxmlformats.org/officeDocument/2006/relationships/hyperlink" Target="http://i.imgur.com/hJadzPr.png" TargetMode="External"/><Relationship Id="rId2305" Type="http://schemas.openxmlformats.org/officeDocument/2006/relationships/hyperlink" Target="http://www.reddit.com/r/Bitcoin/comments/328q4i/can_i_curl_the_bitnodes_api_without_a_static_page/" TargetMode="External"/><Relationship Id="rId2306" Type="http://schemas.openxmlformats.org/officeDocument/2006/relationships/hyperlink" Target="http://www.reddit.com/r/Bitcoin/comments/328pnw/god_proposes_new_monetary_system_eerily_similar/" TargetMode="External"/><Relationship Id="rId2307" Type="http://schemas.openxmlformats.org/officeDocument/2006/relationships/hyperlink" Target="https://www.cointoast.com/raffle/1" TargetMode="External"/><Relationship Id="rId2308" Type="http://schemas.openxmlformats.org/officeDocument/2006/relationships/hyperlink" Target="http://www.reddit.com/r/Bitcoin/comments/328woh/bitcoin_raffle_anyone/" TargetMode="External"/><Relationship Id="rId2309" Type="http://schemas.openxmlformats.org/officeDocument/2006/relationships/hyperlink" Target="http://www.reddit.com/r/Bitcoin/comments/328wb2/silly_idea_that_might_just_work/" TargetMode="External"/><Relationship Id="rId2300" Type="http://schemas.openxmlformats.org/officeDocument/2006/relationships/hyperlink" Target="http://www.reddit.com/r/BitcoinScammers/comments/328rti/bitcoin_scam_alert_btcmultipliercom/" TargetMode="External"/><Relationship Id="rId2301" Type="http://schemas.openxmlformats.org/officeDocument/2006/relationships/hyperlink" Target="http://www.reddit.com/r/Bitcoin/comments/328ry6/bitcoin_scam_alert_btcmultipliercom/" TargetMode="External"/><Relationship Id="rId2324" Type="http://schemas.openxmlformats.org/officeDocument/2006/relationships/hyperlink" Target="http://www.reddit.com/r/Bitcoin/comments/3294ol/multisig_for_bidding_system_has_it_been_done/" TargetMode="External"/><Relationship Id="rId2325" Type="http://schemas.openxmlformats.org/officeDocument/2006/relationships/hyperlink" Target="http://www.reddit.com/r/Bitcoin/comments/3293to/an_amazoncom_analogy_may_help_highlight_some_of/" TargetMode="External"/><Relationship Id="rId2326" Type="http://schemas.openxmlformats.org/officeDocument/2006/relationships/hyperlink" Target="http://www.reddit.com/r/Bitcoin/comments/3297yf/bitcoin_2_years_ago/" TargetMode="External"/><Relationship Id="rId2327" Type="http://schemas.openxmlformats.org/officeDocument/2006/relationships/hyperlink" Target="http://forum.coinbar.org/t/cevo-partnership-with-xapo-is-givin-away-some-bitcoins-on-promo-21-000-in-bitcoins-prizes/419" TargetMode="External"/><Relationship Id="rId2328" Type="http://schemas.openxmlformats.org/officeDocument/2006/relationships/hyperlink" Target="http://www.reddit.com/r/Bitcoin/comments/32975t/xapo_and_cevo_are_giving_free_bitcoins_offer/" TargetMode="External"/><Relationship Id="rId2329" Type="http://schemas.openxmlformats.org/officeDocument/2006/relationships/hyperlink" Target="http://www.bayesimpact.org/stories/?name=the-mob-the-money-and-the-mayhem" TargetMode="External"/><Relationship Id="rId2320" Type="http://schemas.openxmlformats.org/officeDocument/2006/relationships/hyperlink" Target="http://www.reddit.com/r/Bitcoin/comments/328zo5/either_coinbase_circle_or_bitcoinco_just/" TargetMode="External"/><Relationship Id="rId2321" Type="http://schemas.openxmlformats.org/officeDocument/2006/relationships/hyperlink" Target="http://bitcoin.stackexchange.com/questions/36873/are-there-multiple-representations-of-the-same-target-value-are-they-interchang" TargetMode="External"/><Relationship Id="rId2322" Type="http://schemas.openxmlformats.org/officeDocument/2006/relationships/hyperlink" Target="http://www.reddit.com/r/Bitcoin/comments/3295v1/unanswered_question_are_there_multiple/" TargetMode="External"/><Relationship Id="rId2323" Type="http://schemas.openxmlformats.org/officeDocument/2006/relationships/hyperlink" Target="http://www.reddit.com/r/Bitcoin/comments/32950d/free_competition_to_win_1_bitcoin/" TargetMode="External"/><Relationship Id="rId2313" Type="http://schemas.openxmlformats.org/officeDocument/2006/relationships/hyperlink" Target="http://www.reddit.com/r/Bitcoin/comments/328usg/mecoin_a_biometric_proposal_for_using_your/" TargetMode="External"/><Relationship Id="rId2314" Type="http://schemas.openxmlformats.org/officeDocument/2006/relationships/hyperlink" Target="http://www.reddit.com/r/Bitcoin/comments/328s1y/my_website_realclearvotecom_is_now_tipping_in/" TargetMode="External"/><Relationship Id="rId2315" Type="http://schemas.openxmlformats.org/officeDocument/2006/relationships/hyperlink" Target="http://www.reddit.com/r/BitcoinScammers/comments/328rti/bitcoin_scam_alert_btcmultipliercom/" TargetMode="External"/><Relationship Id="rId2316" Type="http://schemas.openxmlformats.org/officeDocument/2006/relationships/hyperlink" Target="http://www.reddit.com/r/Bitcoin/comments/328ry6/bitcoin_scam_alert_btcmultipliercom/" TargetMode="External"/><Relationship Id="rId2317" Type="http://schemas.openxmlformats.org/officeDocument/2006/relationships/hyperlink" Target="http://www.reddit.com/r/Bitcoin/comments/328zo5/either_coinbase_circle_or_bitcoinco_just/" TargetMode="External"/><Relationship Id="rId2318" Type="http://schemas.openxmlformats.org/officeDocument/2006/relationships/hyperlink" Target="http://imgur.com/a/1tclR" TargetMode="External"/><Relationship Id="rId2319" Type="http://schemas.openxmlformats.org/officeDocument/2006/relationships/hyperlink" Target="http://www.reddit.com/r/Bitcoin/comments/328yyb/my_first_major_tangible_btc_purchase_a_2001/" TargetMode="External"/><Relationship Id="rId2310" Type="http://schemas.openxmlformats.org/officeDocument/2006/relationships/hyperlink" Target="http://www.reddit.com/r/Bitcoin/comments/328vs4/im_working_under_an_economist_assisting_in/" TargetMode="External"/><Relationship Id="rId2311" Type="http://schemas.openxmlformats.org/officeDocument/2006/relationships/hyperlink" Target="https://www.youtube.com/watch?v=SIlnsP6AjP8" TargetMode="External"/><Relationship Id="rId2312" Type="http://schemas.openxmlformats.org/officeDocument/2006/relationships/hyperlink" Target="http://www.reddit.com/r/Bitcoin/comments/328vcw/south_sea_bubble_iv_the_bubble_pops_extra_history/" TargetMode="External"/><Relationship Id="rId1895" Type="http://schemas.openxmlformats.org/officeDocument/2006/relationships/hyperlink" Target="http://www.reddit.com/r/Bitcoin/comments/321jo4/what_is_the_best_place_for_me_to_buy_amazon_gift/" TargetMode="External"/><Relationship Id="rId1896" Type="http://schemas.openxmlformats.org/officeDocument/2006/relationships/hyperlink" Target="https://github.com/HelloZeroNet/ZeroNet" TargetMode="External"/><Relationship Id="rId1897" Type="http://schemas.openxmlformats.org/officeDocument/2006/relationships/hyperlink" Target="http://www.reddit.com/r/Bitcoin/comments/321hdt/zeronet_decentralized_web_platform_namecoin_bit/" TargetMode="External"/><Relationship Id="rId1898" Type="http://schemas.openxmlformats.org/officeDocument/2006/relationships/hyperlink" Target="http://www.reddit.com/r/Bitcoin/comments/321gop/what_are_everyones_thoughts_on_bitcoin_entropy/" TargetMode="External"/><Relationship Id="rId1899" Type="http://schemas.openxmlformats.org/officeDocument/2006/relationships/hyperlink" Target="http://www.coinspeaker.com/2015/04/09/meet-igot-coinbase-and-bitpay-bitcoin-payment-processors-competitor-8596/" TargetMode="External"/><Relationship Id="rId1890" Type="http://schemas.openxmlformats.org/officeDocument/2006/relationships/hyperlink" Target="http://www.reddit.com/r/Bitcoin/comments/321mak/looking_at_the_recent_problems_with_the_bitcoin/" TargetMode="External"/><Relationship Id="rId1891" Type="http://schemas.openxmlformats.org/officeDocument/2006/relationships/hyperlink" Target="https://bitcointalk.org/index.php?topic=857670.msg11036137" TargetMode="External"/><Relationship Id="rId1892" Type="http://schemas.openxmlformats.org/officeDocument/2006/relationships/hyperlink" Target="http://www.reddit.com/r/Bitcoin/comments/321lye/the_drama_continues_josh_garza_being_sued_for/" TargetMode="External"/><Relationship Id="rId1893" Type="http://schemas.openxmlformats.org/officeDocument/2006/relationships/hyperlink" Target="https://www.landofbitcoin.com/?r=CKblM5ifLGzLQuEf" TargetMode="External"/><Relationship Id="rId1894" Type="http://schemas.openxmlformats.org/officeDocument/2006/relationships/hyperlink" Target="http://www.reddit.com/r/Bitcoin/comments/321ksx/land_of_bitcoin_free_bitcoins_for_small_tasks/" TargetMode="External"/><Relationship Id="rId1884" Type="http://schemas.openxmlformats.org/officeDocument/2006/relationships/hyperlink" Target="http://www.reddit.com/r/Bitcoin/comments/321e9q/xapo_is_giving_away_free_bitcoins_here/" TargetMode="External"/><Relationship Id="rId1885" Type="http://schemas.openxmlformats.org/officeDocument/2006/relationships/hyperlink" Target="http://www.reddit.com/r/Bitcoin/comments/321mtf/bitnational_bitcoin_services_disapointment/" TargetMode="External"/><Relationship Id="rId1886" Type="http://schemas.openxmlformats.org/officeDocument/2006/relationships/hyperlink" Target="http://www.reddit.com/r/Bitcoin/comments/321msl/cryptopokereu_2_btc_deposit_bonus_ranked_top_3/" TargetMode="External"/><Relationship Id="rId1887" Type="http://schemas.openxmlformats.org/officeDocument/2006/relationships/hyperlink" Target="http://suitpossum.blogspot.com/2015/03/bitcoin-power-dynamics.html" TargetMode="External"/><Relationship Id="rId1888" Type="http://schemas.openxmlformats.org/officeDocument/2006/relationships/hyperlink" Target="http://www.reddit.com/r/Bitcoin/comments/321mog/a_dark_knight_is_better_than_no_knight_at_all_why/" TargetMode="External"/><Relationship Id="rId1889" Type="http://schemas.openxmlformats.org/officeDocument/2006/relationships/hyperlink" Target="https://bitcoinmagazine.com/18000/bitcoin-is-teaching-realism-to-libertarians-an-interview-with-old-school-cypherpunk-vinay-gupta/" TargetMode="External"/><Relationship Id="rId1880" Type="http://schemas.openxmlformats.org/officeDocument/2006/relationships/hyperlink" Target="http://www.reddit.com/r/Bitcoin/comments/3215zl/bitcoin_in_2015_riches_ahead_or_over/" TargetMode="External"/><Relationship Id="rId1881" Type="http://schemas.openxmlformats.org/officeDocument/2006/relationships/hyperlink" Target="http://www.reddit.com/r/Bitcoin/comments/3215zj/are_there_sites_dedicated_to_bitcoin_atms/" TargetMode="External"/><Relationship Id="rId1882" Type="http://schemas.openxmlformats.org/officeDocument/2006/relationships/hyperlink" Target="http://www.reddit.com/r/Bitcoin/comments/321asu/replacement_for_greendotmoneypacs_and_vanilla/" TargetMode="External"/><Relationship Id="rId1883" Type="http://schemas.openxmlformats.org/officeDocument/2006/relationships/hyperlink" Target="https://cevo.com/xapo" TargetMode="External"/><Relationship Id="rId1059" Type="http://schemas.openxmlformats.org/officeDocument/2006/relationships/hyperlink" Target="http://business.asiaone.com/news/bitcoin-woes-bite-home-miners" TargetMode="External"/><Relationship Id="rId228" Type="http://schemas.openxmlformats.org/officeDocument/2006/relationships/hyperlink" Target="https://medium.com/zapchain-magazine/can-the-blockchain-exist-without-bitcoin-793b551b0a6d" TargetMode="External"/><Relationship Id="rId227" Type="http://schemas.openxmlformats.org/officeDocument/2006/relationships/hyperlink" Target="http://www.reddit.com/r/Bitcoin/comments/31cbjo/can_i_yubikey_my_goole_authenticator_and_google/" TargetMode="External"/><Relationship Id="rId226" Type="http://schemas.openxmlformats.org/officeDocument/2006/relationships/hyperlink" Target="http://www.reddit.com/r/Bitcoin/comments/31cdjj/less_than_2_months_after_dramatic_forced_shutdown/" TargetMode="External"/><Relationship Id="rId225" Type="http://schemas.openxmlformats.org/officeDocument/2006/relationships/hyperlink" Target="http://bitcoin-poker-guide.com/bitcoin-poker-reviews/swc-poker-review/" TargetMode="External"/><Relationship Id="rId2380" Type="http://schemas.openxmlformats.org/officeDocument/2006/relationships/hyperlink" Target="http://www.reddit.com/r/Bitcoin/comments/32aakc/the_end_of_paycoin/" TargetMode="External"/><Relationship Id="rId229" Type="http://schemas.openxmlformats.org/officeDocument/2006/relationships/hyperlink" Target="http://www.reddit.com/r/Bitcoin/comments/31cfj5/the_innovation_is_the_blockchain_and_the_currency/" TargetMode="External"/><Relationship Id="rId1050" Type="http://schemas.openxmlformats.org/officeDocument/2006/relationships/hyperlink" Target="http://www.reddit.com/r/Bitcoin/comments/31qftz/the_end_of_the_internet_as_we_know_it_mike_maloney/" TargetMode="External"/><Relationship Id="rId2381" Type="http://schemas.openxmlformats.org/officeDocument/2006/relationships/hyperlink" Target="http://www.reddit.com/r/Bitcoin/comments/32ae7e/new_bitcoin_buyer/" TargetMode="External"/><Relationship Id="rId220" Type="http://schemas.openxmlformats.org/officeDocument/2006/relationships/hyperlink" Target="https://youtu.be/s8w0wEJkEFg" TargetMode="External"/><Relationship Id="rId1051" Type="http://schemas.openxmlformats.org/officeDocument/2006/relationships/hyperlink" Target="http://www.ted.com/talks/jon_gosier_the_problem_with_trickle_down_techonomics" TargetMode="External"/><Relationship Id="rId2382" Type="http://schemas.openxmlformats.org/officeDocument/2006/relationships/hyperlink" Target="http://www.sportsbookreview.com/sbr-news/why-bitcoin-isn-t-going-anywhere-sports-bettors-56186/" TargetMode="External"/><Relationship Id="rId1052" Type="http://schemas.openxmlformats.org/officeDocument/2006/relationships/hyperlink" Target="http://www.reddit.com/r/Bitcoin/comments/31qfa0/the_problem_with_trickledown_techonomics_and_so/" TargetMode="External"/><Relationship Id="rId2383" Type="http://schemas.openxmlformats.org/officeDocument/2006/relationships/hyperlink" Target="http://www.reddit.com/r/Bitcoin/comments/32ahb3/why_bitcoin_isnt_going_anywhere_for_sports_bettors/" TargetMode="External"/><Relationship Id="rId1053" Type="http://schemas.openxmlformats.org/officeDocument/2006/relationships/hyperlink" Target="http://www.reddit.com/r/Bitcoin/comments/31qf6i/secure_bitcoins_future_with_the_kids/" TargetMode="External"/><Relationship Id="rId2384" Type="http://schemas.openxmlformats.org/officeDocument/2006/relationships/hyperlink" Target="http://www.cpahero.com/Thread-NOLOCK-HOT-MY-TUT-HOW-TO-GET-HUGE-FREE-UNLIMITED-AUTOMATED-TRAFFIC-AND-MONETIZE-IT" TargetMode="External"/><Relationship Id="rId1054" Type="http://schemas.openxmlformats.org/officeDocument/2006/relationships/hyperlink" Target="http://www.coindesk.com/bitcoin-foundation-funds-board-divided/" TargetMode="External"/><Relationship Id="rId2385" Type="http://schemas.openxmlformats.org/officeDocument/2006/relationships/hyperlink" Target="http://www.reddit.com/r/Bitcoin/comments/32ah7k/my_tut_how_to_get_huge_free_unlimitedautomated/" TargetMode="External"/><Relationship Id="rId224" Type="http://schemas.openxmlformats.org/officeDocument/2006/relationships/hyperlink" Target="http://www.reddit.com/r/Bitcoin/comments/31c9fq/this_extension_is_freakin_awesome/" TargetMode="External"/><Relationship Id="rId1055" Type="http://schemas.openxmlformats.org/officeDocument/2006/relationships/hyperlink" Target="http://www.reddit.com/r/Bitcoin/comments/31qjm6/bitcoin_foundation_divided_over_controversial/" TargetMode="External"/><Relationship Id="rId2386" Type="http://schemas.openxmlformats.org/officeDocument/2006/relationships/hyperlink" Target="http://www.reddit.com/r/Bitcoin/comments/32ag5b/mod_censorship_of_coinfire_interview/" TargetMode="External"/><Relationship Id="rId223" Type="http://schemas.openxmlformats.org/officeDocument/2006/relationships/hyperlink" Target="http://imgur.com/Un2iHNW" TargetMode="External"/><Relationship Id="rId1056" Type="http://schemas.openxmlformats.org/officeDocument/2006/relationships/hyperlink" Target="http://www.reddit.com/r/Bitcoin/comments/31qic4/bityes_new_sign_up_referral_program_003_btc/" TargetMode="External"/><Relationship Id="rId2387" Type="http://schemas.openxmlformats.org/officeDocument/2006/relationships/hyperlink" Target="http://www.reddit.com/r/Bitcoin/comments/32ai1v/i_need_to_buy_364_of_btc_via_paypal/" TargetMode="External"/><Relationship Id="rId222" Type="http://schemas.openxmlformats.org/officeDocument/2006/relationships/hyperlink" Target="http://www.reddit.com/r/Bitcoin/comments/31caie/is_there_a_list_of_pos_software_with_bitcoin/" TargetMode="External"/><Relationship Id="rId1057" Type="http://schemas.openxmlformats.org/officeDocument/2006/relationships/hyperlink" Target="http://www.kcchronicle.com/2015/04/06/another-view-what-bitcoin-might-tell-us-about-market-crashes/awkdr8w/" TargetMode="External"/><Relationship Id="rId2388" Type="http://schemas.openxmlformats.org/officeDocument/2006/relationships/hyperlink" Target="http://www.reddit.com/r/Bitcoin/comments/32amkv/question_frequent_flyer_miles_via_bitcoin/" TargetMode="External"/><Relationship Id="rId221" Type="http://schemas.openxmlformats.org/officeDocument/2006/relationships/hyperlink" Target="http://www.reddit.com/r/Bitcoin/comments/31cb4v/all_installments_of_andreas_antonopouloss/" TargetMode="External"/><Relationship Id="rId1058" Type="http://schemas.openxmlformats.org/officeDocument/2006/relationships/hyperlink" Target="http://www.reddit.com/r/Bitcoin/comments/31qi7k/another_view_what_bitcoin_might_tell_us_about/" TargetMode="External"/><Relationship Id="rId2389" Type="http://schemas.openxmlformats.org/officeDocument/2006/relationships/hyperlink" Target="http://np.reddit.com/r/FairShareLoans" TargetMode="External"/><Relationship Id="rId1048" Type="http://schemas.openxmlformats.org/officeDocument/2006/relationships/hyperlink" Target="http://www.reddit.com/r/Bitcoin/comments/31qfzh/kazonomics_and_bob_surplus_discussion_on_bitcoin/" TargetMode="External"/><Relationship Id="rId2379" Type="http://schemas.openxmlformats.org/officeDocument/2006/relationships/hyperlink" Target="https://hashtalk.org/topic/36210/the-end-of-paycoin" TargetMode="External"/><Relationship Id="rId1049" Type="http://schemas.openxmlformats.org/officeDocument/2006/relationships/hyperlink" Target="https://www.youtube.com/watch?v=mBDF4zppSwQ" TargetMode="External"/><Relationship Id="rId217" Type="http://schemas.openxmlformats.org/officeDocument/2006/relationships/hyperlink" Target="http://www.reddit.com/r/Bitcoin/comments/31c0rm/truecrypt_security_audit_is_good_news_so_why_all/" TargetMode="External"/><Relationship Id="rId216" Type="http://schemas.openxmlformats.org/officeDocument/2006/relationships/hyperlink" Target="http://arstechnica.com/security/2015/04/truecrypt-security-audit-is-good-news-so-why-all-the-glum-faces/" TargetMode="External"/><Relationship Id="rId215" Type="http://schemas.openxmlformats.org/officeDocument/2006/relationships/hyperlink" Target="http://www.reddit.com/r/Bitcoin/comments/31c4in/viva_bitcoin_bitcoins_popularity_surging_in_mexico/" TargetMode="External"/><Relationship Id="rId214" Type="http://schemas.openxmlformats.org/officeDocument/2006/relationships/hyperlink" Target="http://www.mexresorts.com/en/blog/bitcoins-popularity-surging-in-mexico/" TargetMode="External"/><Relationship Id="rId219" Type="http://schemas.openxmlformats.org/officeDocument/2006/relationships/hyperlink" Target="http://www.reddit.com/r/Bitcoin/comments/31c5p4/beware_buying_via_coinbase/" TargetMode="External"/><Relationship Id="rId218" Type="http://schemas.openxmlformats.org/officeDocument/2006/relationships/hyperlink" Target="http://www.reddit.com/r/Bitcoin/comments/31c6vi/what_is_the_best_way_to_buy_a_small_amount_of/" TargetMode="External"/><Relationship Id="rId2370" Type="http://schemas.openxmlformats.org/officeDocument/2006/relationships/hyperlink" Target="http://www.reddit.com/r/Bitcoin/comments/329qh6/holy_cow_not_that_chart_again_oh_wait/" TargetMode="External"/><Relationship Id="rId1040" Type="http://schemas.openxmlformats.org/officeDocument/2006/relationships/hyperlink" Target="https://plus.google.com/communities/101810038260801757137" TargetMode="External"/><Relationship Id="rId2371" Type="http://schemas.openxmlformats.org/officeDocument/2006/relationships/hyperlink" Target="https://blog.lafferty.com/index.php/payments-technology/" TargetMode="External"/><Relationship Id="rId1041" Type="http://schemas.openxmlformats.org/officeDocument/2006/relationships/hyperlink" Target="http://www.reddit.com/r/Bitcoin/comments/31qdpe/join_the_kazonomicscom_public_lounge_community_of/" TargetMode="External"/><Relationship Id="rId2372" Type="http://schemas.openxmlformats.org/officeDocument/2006/relationships/hyperlink" Target="http://www.reddit.com/r/Bitcoin/comments/329sf7/adyen_ceo_on_bitcoin/" TargetMode="External"/><Relationship Id="rId1042" Type="http://schemas.openxmlformats.org/officeDocument/2006/relationships/hyperlink" Target="http://www.ted.com/talks/jon_gosier_the_problem_with_trickle_down_techonomics" TargetMode="External"/><Relationship Id="rId2373" Type="http://schemas.openxmlformats.org/officeDocument/2006/relationships/hyperlink" Target="http://www.reddit.com/r/Bitcoin/comments/329wuw/best_way_to_buy_bitcoin_in_the_uk_now/" TargetMode="External"/><Relationship Id="rId1043" Type="http://schemas.openxmlformats.org/officeDocument/2006/relationships/hyperlink" Target="http://www.reddit.com/r/Bitcoin/comments/31qfa0/the_problem_with_trickledown_techonomics_and_so/" TargetMode="External"/><Relationship Id="rId2374" Type="http://schemas.openxmlformats.org/officeDocument/2006/relationships/hyperlink" Target="https://www.diademjewellery.co.uk" TargetMode="External"/><Relationship Id="rId213" Type="http://schemas.openxmlformats.org/officeDocument/2006/relationships/hyperlink" Target="http://www.reddit.com/r/Bitcoin/comments/31c4zs/and_the_good_news_banks_will_be_obsolete_within/" TargetMode="External"/><Relationship Id="rId1044" Type="http://schemas.openxmlformats.org/officeDocument/2006/relationships/hyperlink" Target="http://www.reddit.com/r/Bitcoin/comments/31qf6i/secure_bitcoins_future_with_the_kids/" TargetMode="External"/><Relationship Id="rId2375" Type="http://schemas.openxmlformats.org/officeDocument/2006/relationships/hyperlink" Target="http://www.reddit.com/r/Bitcoin/comments/32a3q8/diadem_jewellery_will_be_adding_more_countries_in/" TargetMode="External"/><Relationship Id="rId212" Type="http://schemas.openxmlformats.org/officeDocument/2006/relationships/hyperlink" Target="http://www.reddit.com/r/Bitcoin/comments/31bylj/be_your_own_bank_techcrunch/" TargetMode="External"/><Relationship Id="rId1045" Type="http://schemas.openxmlformats.org/officeDocument/2006/relationships/hyperlink" Target="http://blackboxrm.com/document-storage.php" TargetMode="External"/><Relationship Id="rId2376" Type="http://schemas.openxmlformats.org/officeDocument/2006/relationships/hyperlink" Target="http://www.reddit.com/r/Bitcoin/comments/32a16m/17_year_old_that_chose_to_write_about_bitcoin_as/" TargetMode="External"/><Relationship Id="rId211" Type="http://schemas.openxmlformats.org/officeDocument/2006/relationships/hyperlink" Target="http://techcrunch.com/2015/04/03/be-your-own-bank/" TargetMode="External"/><Relationship Id="rId1046" Type="http://schemas.openxmlformats.org/officeDocument/2006/relationships/hyperlink" Target="http://www.reddit.com/r/Bitcoin/comments/31qf5g/get_protected_costeffective_document_storage/" TargetMode="External"/><Relationship Id="rId2377" Type="http://schemas.openxmlformats.org/officeDocument/2006/relationships/hyperlink" Target="http://www.lazytv.com/cryptocurrency-mavericks-how-to-alleviate-losses-resulting-from-bitcoin-price-declines/" TargetMode="External"/><Relationship Id="rId210" Type="http://schemas.openxmlformats.org/officeDocument/2006/relationships/hyperlink" Target="http://www.reddit.com/r/Bitcoin/comments/31bz4a/gyft_user_beware_read_cashback_website_terms/" TargetMode="External"/><Relationship Id="rId1047" Type="http://schemas.openxmlformats.org/officeDocument/2006/relationships/hyperlink" Target="http://kazonomics.com/kazonomics-and-bob-surplus-discussion-on-bitcoin-ecconomy/" TargetMode="External"/><Relationship Id="rId2378" Type="http://schemas.openxmlformats.org/officeDocument/2006/relationships/hyperlink" Target="http://www.reddit.com/r/Bitcoin/comments/32a7hg/crypto_mavericks_alleviate_losses_resulting_from/" TargetMode="External"/><Relationship Id="rId249" Type="http://schemas.openxmlformats.org/officeDocument/2006/relationships/hyperlink" Target="http://bravenewcoin.com/news/bandwidth-for-bitcoin/" TargetMode="External"/><Relationship Id="rId248" Type="http://schemas.openxmlformats.org/officeDocument/2006/relationships/hyperlink" Target="http://www.reddit.com/r/Bitcoin/comments/31cs35/is_there_a_way_to_start_for_free/" TargetMode="External"/><Relationship Id="rId247" Type="http://schemas.openxmlformats.org/officeDocument/2006/relationships/hyperlink" Target="http://www.reddit.com/r/Bitcoin/comments/31cmqg/ghent_becomes_first_bitcoincity_in_belgium_on/" TargetMode="External"/><Relationship Id="rId1070" Type="http://schemas.openxmlformats.org/officeDocument/2006/relationships/hyperlink" Target="http://www.reddit.com/r/Bitcoin/comments/31qk55/oldie_but_a_goodie_weve_gotta_be_able_to_laugh_at/" TargetMode="External"/><Relationship Id="rId1071" Type="http://schemas.openxmlformats.org/officeDocument/2006/relationships/hyperlink" Target="http://www.getonebit.com" TargetMode="External"/><Relationship Id="rId1072" Type="http://schemas.openxmlformats.org/officeDocument/2006/relationships/hyperlink" Target="http://www.reddit.com/r/Bitcoin/comments/31qlwx/onebit_mastercard_paypass_integrated_bitcoin/" TargetMode="External"/><Relationship Id="rId242" Type="http://schemas.openxmlformats.org/officeDocument/2006/relationships/hyperlink" Target="http://kinglybeards.com" TargetMode="External"/><Relationship Id="rId1073" Type="http://schemas.openxmlformats.org/officeDocument/2006/relationships/hyperlink" Target="http://tomwoods.com/podcast/ep-374-overstock-com-ceo-patrick-byrne-on-liberty/" TargetMode="External"/><Relationship Id="rId241" Type="http://schemas.openxmlformats.org/officeDocument/2006/relationships/hyperlink" Target="http://www.reddit.com/r/Bitcoin/comments/31cie3/superior_easy_payment_experience/" TargetMode="External"/><Relationship Id="rId1074" Type="http://schemas.openxmlformats.org/officeDocument/2006/relationships/hyperlink" Target="http://www.reddit.com/r/Bitcoin/comments/31qlt2/overstockcom_ceo_patrick_byrne_on_liberty_and/" TargetMode="External"/><Relationship Id="rId240" Type="http://schemas.openxmlformats.org/officeDocument/2006/relationships/hyperlink" Target="http://www.reddit.com/r/Bitcoin/comments/31cipg/you_probably_wont_get_sanctioned_for_donating/" TargetMode="External"/><Relationship Id="rId1075" Type="http://schemas.openxmlformats.org/officeDocument/2006/relationships/hyperlink" Target="https://www.youtube.com/watch?v=0UjpmT5noto" TargetMode="External"/><Relationship Id="rId1076" Type="http://schemas.openxmlformats.org/officeDocument/2006/relationships/hyperlink" Target="http://www.reddit.com/r/Bitcoin/comments/31qlen/ive_never_seen_something_so_insane/" TargetMode="External"/><Relationship Id="rId246" Type="http://schemas.openxmlformats.org/officeDocument/2006/relationships/hyperlink" Target="https://www.youtube.com/watch?v=57MZxCa6hrE" TargetMode="External"/><Relationship Id="rId1077" Type="http://schemas.openxmlformats.org/officeDocument/2006/relationships/hyperlink" Target="http://www.huffingtonpost.co.uk/will-bancroft/cryptocurrencies_b_6995986.html" TargetMode="External"/><Relationship Id="rId245" Type="http://schemas.openxmlformats.org/officeDocument/2006/relationships/hyperlink" Target="http://www.reddit.com/r/Bitcoin/comments/31cl44/create_your_own_bitcoin_faucet_no_hosting_or/" TargetMode="External"/><Relationship Id="rId1078" Type="http://schemas.openxmlformats.org/officeDocument/2006/relationships/hyperlink" Target="http://www.reddit.com/r/Bitcoin/comments/31qqmb/can_cryptocurrencies_and_microtipping_really_kill/" TargetMode="External"/><Relationship Id="rId244" Type="http://schemas.openxmlformats.org/officeDocument/2006/relationships/hyperlink" Target="http://www.faucetfly.com/" TargetMode="External"/><Relationship Id="rId1079" Type="http://schemas.openxmlformats.org/officeDocument/2006/relationships/hyperlink" Target="http://bit-post.com/market/buying-seo-services-for-e-money-5112" TargetMode="External"/><Relationship Id="rId243" Type="http://schemas.openxmlformats.org/officeDocument/2006/relationships/hyperlink" Target="http://www.reddit.com/r/Bitcoin/comments/31cici/kingly_beard_oils_now_accept_bitcoin_for/" TargetMode="External"/><Relationship Id="rId239" Type="http://schemas.openxmlformats.org/officeDocument/2006/relationships/hyperlink" Target="http://motherboard.vice.com/read/you-probably-wont-get-sanctioned-for-donating-bitcoins-to-edward-snowden" TargetMode="External"/><Relationship Id="rId238" Type="http://schemas.openxmlformats.org/officeDocument/2006/relationships/hyperlink" Target="http://www.reddit.com/r/Bitcoin/comments/31cjbw/align_commerce_testing_global_blockchain_payments/" TargetMode="External"/><Relationship Id="rId237" Type="http://schemas.openxmlformats.org/officeDocument/2006/relationships/hyperlink" Target="http://www.pymnts.com/news/2015/align-commerce-testing-global-blockchain-payments/" TargetMode="External"/><Relationship Id="rId236" Type="http://schemas.openxmlformats.org/officeDocument/2006/relationships/hyperlink" Target="http://www.reddit.com/r/Bitcoin/comments/31cjz7/after_obamas_cybersecurity_order_threatens/" TargetMode="External"/><Relationship Id="rId2390" Type="http://schemas.openxmlformats.org/officeDocument/2006/relationships/hyperlink" Target="http://www.reddit.com/r/Bitcoin/comments/32amiy/do_you_have_good_karma_and_an_interest_in_a_small/" TargetMode="External"/><Relationship Id="rId1060" Type="http://schemas.openxmlformats.org/officeDocument/2006/relationships/hyperlink" Target="http://www.reddit.com/r/Bitcoin/comments/31qi62/bitcoin_woes_bite_home_miners/" TargetMode="External"/><Relationship Id="rId2391" Type="http://schemas.openxmlformats.org/officeDocument/2006/relationships/hyperlink" Target="http://www.reddit.com/r/Bitcoin/comments/32alzp/xapo_is_giving_1_to_1000_test_your_luck/" TargetMode="External"/><Relationship Id="rId1061" Type="http://schemas.openxmlformats.org/officeDocument/2006/relationships/hyperlink" Target="http://www.newsbtc.com/2015/04/06/bitcoin-needs-money-reduce-volatility/" TargetMode="External"/><Relationship Id="rId2392" Type="http://schemas.openxmlformats.org/officeDocument/2006/relationships/hyperlink" Target="http://www.punnyfun.com/" TargetMode="External"/><Relationship Id="rId231" Type="http://schemas.openxmlformats.org/officeDocument/2006/relationships/hyperlink" Target="http://www.coindesk.com/buttonwood-sf-california-bitcoin-bill/" TargetMode="External"/><Relationship Id="rId1062" Type="http://schemas.openxmlformats.org/officeDocument/2006/relationships/hyperlink" Target="http://www.reddit.com/r/Bitcoin/comments/31qi0h/bitcoin_needs_hot_money_to_reduce_volatility/" TargetMode="External"/><Relationship Id="rId2393" Type="http://schemas.openxmlformats.org/officeDocument/2006/relationships/hyperlink" Target="http://www.reddit.com/r/Bitcoin/comments/32anx0/small_website_accepts_bitcoin_tips/" TargetMode="External"/><Relationship Id="rId230" Type="http://schemas.openxmlformats.org/officeDocument/2006/relationships/hyperlink" Target="http://www.reddit.com/r/Bitcoin/comments/31cgz6/has_anyone_else_seem_to_notice_the_huge_decrease/" TargetMode="External"/><Relationship Id="rId1063" Type="http://schemas.openxmlformats.org/officeDocument/2006/relationships/hyperlink" Target="http://99bitcoins.com/40-euro-bitcoin-ledger-wallet-nano-dou-edition-giveaway/" TargetMode="External"/><Relationship Id="rId2394" Type="http://schemas.openxmlformats.org/officeDocument/2006/relationships/hyperlink" Target="http://www.reddit.com/r/Bitcoin/comments/32anvh/rfairshareloans_the_first_bitcoin_loan_system_on/" TargetMode="External"/><Relationship Id="rId1064" Type="http://schemas.openxmlformats.org/officeDocument/2006/relationships/hyperlink" Target="http://www.reddit.com/r/Bitcoin/comments/31qhth/im_giving_away_a_ledger_wallet_or_its_equivalent/" TargetMode="External"/><Relationship Id="rId2395" Type="http://schemas.openxmlformats.org/officeDocument/2006/relationships/hyperlink" Target="https://hackage.haskell.org/package/rosa-0.2.0.0" TargetMode="External"/><Relationship Id="rId1065" Type="http://schemas.openxmlformats.org/officeDocument/2006/relationships/hyperlink" Target="http://www.reddit.com/r/Bitcoin/comments/31ql7m/factom_is_the_saving_boa_17_billion_case_actually/" TargetMode="External"/><Relationship Id="rId2396" Type="http://schemas.openxmlformats.org/officeDocument/2006/relationships/hyperlink" Target="http://www.reddit.com/r/Bitcoin/comments/32aqe2/rosa_query_the_namecoin_blockchain/" TargetMode="External"/><Relationship Id="rId235" Type="http://schemas.openxmlformats.org/officeDocument/2006/relationships/hyperlink" Target="http://www.zdnet.com/article/snowden-donations-rocket-after-obamas-cybersecurity-order-outlaws-fund/" TargetMode="External"/><Relationship Id="rId1066" Type="http://schemas.openxmlformats.org/officeDocument/2006/relationships/hyperlink" Target="https://www.facebook.com/media/set/?set=a.1499780743606612.1073741830.1483754655209221&amp;type=1" TargetMode="External"/><Relationship Id="rId2397" Type="http://schemas.openxmlformats.org/officeDocument/2006/relationships/hyperlink" Target="http://www.newsbtc.com/2015/04/11/exclusive-newsbtc-interviews-louison-dumont/" TargetMode="External"/><Relationship Id="rId234" Type="http://schemas.openxmlformats.org/officeDocument/2006/relationships/hyperlink" Target="http://www.reddit.com/r/Bitcoin/comments/31cghh/white_house_petition_clarify_the_intent_of_the/" TargetMode="External"/><Relationship Id="rId1067" Type="http://schemas.openxmlformats.org/officeDocument/2006/relationships/hyperlink" Target="http://www.reddit.com/r/Bitcoin/comments/31ql59/bitcointhemed_game_artwork/" TargetMode="External"/><Relationship Id="rId2398" Type="http://schemas.openxmlformats.org/officeDocument/2006/relationships/hyperlink" Target="http://www.reddit.com/r/Bitcoin/comments/32aqah/exclusive_newsbtc_interviews_louison_dumont/" TargetMode="External"/><Relationship Id="rId233" Type="http://schemas.openxmlformats.org/officeDocument/2006/relationships/hyperlink" Target="https://petitions.whitehouse.gov//petition/clarify-intent-april-1st-2015-executive-order-and-free-speech-rights-citizens-re-snowden" TargetMode="External"/><Relationship Id="rId1068" Type="http://schemas.openxmlformats.org/officeDocument/2006/relationships/hyperlink" Target="http://www.reddit.com/r/Bitcoin/comments/31ql08/does_blockchaininfo_have_a_status_page_for_its_api/" TargetMode="External"/><Relationship Id="rId2399" Type="http://schemas.openxmlformats.org/officeDocument/2006/relationships/hyperlink" Target="http://www.reddit.com/r/Bitcoin/comments/32aq69/i_am_going_to_start_mining_but_i_dont_have_to_pay/" TargetMode="External"/><Relationship Id="rId232" Type="http://schemas.openxmlformats.org/officeDocument/2006/relationships/hyperlink" Target="http://www.reddit.com/r/Bitcoin/comments/31cgo4/buttonwood_sf_founder_petitions_californias/" TargetMode="External"/><Relationship Id="rId1069" Type="http://schemas.openxmlformats.org/officeDocument/2006/relationships/hyperlink" Target="http://www.reddit.com/r/Bitcoin/comments/1z5ynn/weve_gotta_be_able_to_laugh_at_ourselves/" TargetMode="External"/><Relationship Id="rId1015" Type="http://schemas.openxmlformats.org/officeDocument/2006/relationships/hyperlink" Target="http://hplusmagazine.com/2015/04/06/bitcoin-and-the-ontology-of-money/" TargetMode="External"/><Relationship Id="rId2346" Type="http://schemas.openxmlformats.org/officeDocument/2006/relationships/hyperlink" Target="http://www.reddit.com/r/Bitcoin/comments/329cbf/the_ceo_of_americas_biggest_bank_is_worried_about/" TargetMode="External"/><Relationship Id="rId1016" Type="http://schemas.openxmlformats.org/officeDocument/2006/relationships/hyperlink" Target="http://www.reddit.com/r/Bitcoin/comments/31q6uj/bitcoin_and_the_ontology_of_money/" TargetMode="External"/><Relationship Id="rId2347" Type="http://schemas.openxmlformats.org/officeDocument/2006/relationships/hyperlink" Target="http://www.reddit.com/r/Bitcoin/comments/329hk0/psa_another_coinbase_scam_email/" TargetMode="External"/><Relationship Id="rId1017" Type="http://schemas.openxmlformats.org/officeDocument/2006/relationships/hyperlink" Target="http://cointelegraph.uk/news/113891/digital-currency-friendly-fidor-banks-uk-launch-is-delayed" TargetMode="External"/><Relationship Id="rId2348" Type="http://schemas.openxmlformats.org/officeDocument/2006/relationships/hyperlink" Target="https://letstalkbitcoin.com/blog/post/lets-talk-bitcoin-203-digging-in" TargetMode="External"/><Relationship Id="rId1018" Type="http://schemas.openxmlformats.org/officeDocument/2006/relationships/hyperlink" Target="http://www.reddit.com/r/Bitcoin/comments/31q6pp/digital_currency_friendly_fidor_banks_uk_launch/" TargetMode="External"/><Relationship Id="rId2349" Type="http://schemas.openxmlformats.org/officeDocument/2006/relationships/hyperlink" Target="http://www.reddit.com/r/Bitcoin/comments/329gca/ltb_interview_with_mike_from_coinfireio_the_story/" TargetMode="External"/><Relationship Id="rId1019" Type="http://schemas.openxmlformats.org/officeDocument/2006/relationships/hyperlink" Target="http://www.reddit.com/r/Bitcoin/comments/31q94f/weekly_spend_thread/" TargetMode="External"/><Relationship Id="rId2340" Type="http://schemas.openxmlformats.org/officeDocument/2006/relationships/hyperlink" Target="http://www.reddit.com/r/Bitcoin/comments/32998q/does_bitcoin_make_sense_for_international_money/" TargetMode="External"/><Relationship Id="rId1010" Type="http://schemas.openxmlformats.org/officeDocument/2006/relationships/hyperlink" Target="http://kazonomics.com/wallstreet-cheatsheet-2-0-a-bull-market-forecast/" TargetMode="External"/><Relationship Id="rId2341" Type="http://schemas.openxmlformats.org/officeDocument/2006/relationships/hyperlink" Target="http://i.imgur.com/0HzUVtW.jpg" TargetMode="External"/><Relationship Id="rId1011" Type="http://schemas.openxmlformats.org/officeDocument/2006/relationships/hyperlink" Target="http://www.reddit.com/r/Bitcoin/comments/31q5rb/wallstreet_cheatsheet_20_a_bull_market_forecast/" TargetMode="External"/><Relationship Id="rId2342" Type="http://schemas.openxmlformats.org/officeDocument/2006/relationships/hyperlink" Target="http://www.reddit.com/r/Bitcoin/comments/3298r9/it_really_is/" TargetMode="External"/><Relationship Id="rId1012" Type="http://schemas.openxmlformats.org/officeDocument/2006/relationships/hyperlink" Target="http://www.reddit.com/r/Bitcoin/comments/31q797/microtransations_without_fees_within_communities/" TargetMode="External"/><Relationship Id="rId2343" Type="http://schemas.openxmlformats.org/officeDocument/2006/relationships/hyperlink" Target="http://normi.es/getout/" TargetMode="External"/><Relationship Id="rId1013" Type="http://schemas.openxmlformats.org/officeDocument/2006/relationships/hyperlink" Target="http://kazonomics.com/margin-trade-with-10x20x-leverage-on-okcoin/" TargetMode="External"/><Relationship Id="rId2344" Type="http://schemas.openxmlformats.org/officeDocument/2006/relationships/hyperlink" Target="http://www.reddit.com/r/Bitcoin/comments/3298r7/buy_rare_pepes_with_btc/" TargetMode="External"/><Relationship Id="rId1014" Type="http://schemas.openxmlformats.org/officeDocument/2006/relationships/hyperlink" Target="http://www.reddit.com/r/Bitcoin/comments/31q72b/margin_trade_with_10x20x_leverage_on_okcoin_guide/" TargetMode="External"/><Relationship Id="rId2345" Type="http://schemas.openxmlformats.org/officeDocument/2006/relationships/hyperlink" Target="http://mashable.com/2015/04/10/jp-morgan-ceo-letter/?utm_cid=mash-com-fb-main-link" TargetMode="External"/><Relationship Id="rId1004" Type="http://schemas.openxmlformats.org/officeDocument/2006/relationships/hyperlink" Target="http://www.reddit.com/r/Bitcoin/comments/31q2g6/paypal_is_asking_me_to_break_multiple_laws_which/" TargetMode="External"/><Relationship Id="rId2335" Type="http://schemas.openxmlformats.org/officeDocument/2006/relationships/hyperlink" Target="http://www.reddit.com/r/Bitcoin/comments/32950d/free_competition_to_win_1_bitcoin/" TargetMode="External"/><Relationship Id="rId1005" Type="http://schemas.openxmlformats.org/officeDocument/2006/relationships/hyperlink" Target="http://www.livebitcoinnews.com/blog/bitcoin/how-to-get-the-leading-bitcoin-brokers-670" TargetMode="External"/><Relationship Id="rId2336" Type="http://schemas.openxmlformats.org/officeDocument/2006/relationships/hyperlink" Target="http://www.reddit.com/r/Bitcoin/comments/3294ol/multisig_for_bidding_system_has_it_been_done/" TargetMode="External"/><Relationship Id="rId1006" Type="http://schemas.openxmlformats.org/officeDocument/2006/relationships/hyperlink" Target="http://www.reddit.com/r/Bitcoin/comments/31q48z/how_to_get_the_leading_bitcoin_brokers/" TargetMode="External"/><Relationship Id="rId2337" Type="http://schemas.openxmlformats.org/officeDocument/2006/relationships/hyperlink" Target="http://upload.wikimedia.org/wikipedia/commons/4/4c/Z3_Deutsches_Museum.JPG" TargetMode="External"/><Relationship Id="rId1007" Type="http://schemas.openxmlformats.org/officeDocument/2006/relationships/hyperlink" Target="http://listedbits.com/six-reasons-why-asia-dominate-bitcoin-world/" TargetMode="External"/><Relationship Id="rId2338" Type="http://schemas.openxmlformats.org/officeDocument/2006/relationships/hyperlink" Target="http://www.reddit.com/r/Bitcoin/comments/3299my/the_first_digital_computer/" TargetMode="External"/><Relationship Id="rId1008" Type="http://schemas.openxmlformats.org/officeDocument/2006/relationships/hyperlink" Target="http://www.reddit.com/r/Bitcoin/comments/31q68o/six_reasons_why_asia_will_dominate_the_bitcoin/" TargetMode="External"/><Relationship Id="rId2339" Type="http://schemas.openxmlformats.org/officeDocument/2006/relationships/hyperlink" Target="https://www.saveonsend.com/blog/bitcoin/" TargetMode="External"/><Relationship Id="rId1009" Type="http://schemas.openxmlformats.org/officeDocument/2006/relationships/hyperlink" Target="http://www.reddit.com/r/Bitcoin/comments/31q65t/questions_about_the_new_15m_open_source_forum/" TargetMode="External"/><Relationship Id="rId2330" Type="http://schemas.openxmlformats.org/officeDocument/2006/relationships/hyperlink" Target="http://www.reddit.com/r/Bitcoin/comments/3296d1/how_network_analysis_can_help_identify_money/" TargetMode="External"/><Relationship Id="rId1000" Type="http://schemas.openxmlformats.org/officeDocument/2006/relationships/hyperlink" Target="http://www.reddit.com/r/Bitcoin/comments/31q1cw/airbnb_clone_accepts_bitcoin_should_i_buy_this/" TargetMode="External"/><Relationship Id="rId2331" Type="http://schemas.openxmlformats.org/officeDocument/2006/relationships/hyperlink" Target="https://www.youtube.com/attribution_link?a=_PS93TL62bA&amp;u=%2Fwatch%3Fv%3DuV-Z8x5PUJg%26feature%3Dshare" TargetMode="External"/><Relationship Id="rId1001" Type="http://schemas.openxmlformats.org/officeDocument/2006/relationships/hyperlink" Target="http://www.reddit.com/r/Bitcoin/comments/31q324/bitcoin_price_down/" TargetMode="External"/><Relationship Id="rId2332" Type="http://schemas.openxmlformats.org/officeDocument/2006/relationships/hyperlink" Target="http://www.reddit.com/r/Bitcoin/comments/32967k/arianna_simpson_account_specialist_at_bitgo/" TargetMode="External"/><Relationship Id="rId1002" Type="http://schemas.openxmlformats.org/officeDocument/2006/relationships/hyperlink" Target="http://thenextweb.com/insider/2015/04/06/google-ventures-backed-bitcoin-trading-site-buttercoin-is-shutting-down-this-week/" TargetMode="External"/><Relationship Id="rId2333" Type="http://schemas.openxmlformats.org/officeDocument/2006/relationships/hyperlink" Target="http://bitcoin.stackexchange.com/questions/36873/are-there-multiple-representations-of-the-same-target-value-are-they-interchang" TargetMode="External"/><Relationship Id="rId1003" Type="http://schemas.openxmlformats.org/officeDocument/2006/relationships/hyperlink" Target="http://www.reddit.com/r/Bitcoin/comments/31q2mn/google_venturesbacked_bitcoin_trading_site/" TargetMode="External"/><Relationship Id="rId2334" Type="http://schemas.openxmlformats.org/officeDocument/2006/relationships/hyperlink" Target="http://www.reddit.com/r/Bitcoin/comments/3295v1/unanswered_question_are_there_multiple/" TargetMode="External"/><Relationship Id="rId1037" Type="http://schemas.openxmlformats.org/officeDocument/2006/relationships/hyperlink" Target="http://www.reddit.com/r/Bitcoin/comments/31qe84/win_1_btc_on_a_trading_card_game_tournament/" TargetMode="External"/><Relationship Id="rId2368" Type="http://schemas.openxmlformats.org/officeDocument/2006/relationships/hyperlink" Target="http://www.reddit.com/r/Bitcoin/comments/329rjk/silk_road_explained_bitcoin_crime_gangster_report/" TargetMode="External"/><Relationship Id="rId1038" Type="http://schemas.openxmlformats.org/officeDocument/2006/relationships/hyperlink" Target="http://www.theopenledger.com/ill-be-surprised-if-bitcoin-is-here-in-five-years/" TargetMode="External"/><Relationship Id="rId2369" Type="http://schemas.openxmlformats.org/officeDocument/2006/relationships/hyperlink" Target="http://www.marketwatch.com/story/this-amazing-dollar-rally-has-a-lot-in-common-with-classic-bubbles-2015-04-10" TargetMode="External"/><Relationship Id="rId1039" Type="http://schemas.openxmlformats.org/officeDocument/2006/relationships/hyperlink" Target="http://www.reddit.com/r/Bitcoin/comments/31qdql/ill_be_surprised_if_bitcoin_is_here_in_five_years/" TargetMode="External"/><Relationship Id="rId206" Type="http://schemas.openxmlformats.org/officeDocument/2006/relationships/hyperlink" Target="http://www.reddit.com/r/Bitcoin/comments/31bv99/just_purchased_my_first_bitcoin_anyone_have_any/" TargetMode="External"/><Relationship Id="rId205" Type="http://schemas.openxmlformats.org/officeDocument/2006/relationships/hyperlink" Target="http://www.reddit.com/r/Bitcoin/comments/31bwnf/seriously_this_will_most_likely_hail_downvotes/" TargetMode="External"/><Relationship Id="rId204" Type="http://schemas.openxmlformats.org/officeDocument/2006/relationships/hyperlink" Target="http://www.reddit.com/r/Bitcoin/comments/31btof/ann_load_debit_card_launches_new_service_to_load/" TargetMode="External"/><Relationship Id="rId203" Type="http://schemas.openxmlformats.org/officeDocument/2006/relationships/hyperlink" Target="http://www.reddit.com/r/Bitcoin/comments/31btpj/bitcoin_is_already_more_useful_as_a_currency_than/" TargetMode="External"/><Relationship Id="rId209" Type="http://schemas.openxmlformats.org/officeDocument/2006/relationships/hyperlink" Target="http://www.reddit.com/r/Bitcoin/comments/31bz7x/bitcoin_hot_wallet_tutorial_2min/" TargetMode="External"/><Relationship Id="rId208" Type="http://schemas.openxmlformats.org/officeDocument/2006/relationships/hyperlink" Target="http://www.youtube.com/attribution_link?a=y4_rthKd1Ic&amp;u=%2Fwatch%3Fv%3D6Q6r0pJiRQA%26feature%3Dshare" TargetMode="External"/><Relationship Id="rId207" Type="http://schemas.openxmlformats.org/officeDocument/2006/relationships/hyperlink" Target="http://www.reddit.com/r/Bitcoin/comments/31bu34/bitcoin_is_already_more_useful_than_most_of_the/" TargetMode="External"/><Relationship Id="rId2360" Type="http://schemas.openxmlformats.org/officeDocument/2006/relationships/hyperlink" Target="http://www.reddit.com/r/Bitcoin/comments/329lo8/keiser_report_warren_buffetts_interest_rate/" TargetMode="External"/><Relationship Id="rId1030" Type="http://schemas.openxmlformats.org/officeDocument/2006/relationships/hyperlink" Target="http://arstechnica.com/business/2015/04/bitcoin-foundation-is-effectively-bankrupt-board-member-says/?comments=1" TargetMode="External"/><Relationship Id="rId2361" Type="http://schemas.openxmlformats.org/officeDocument/2006/relationships/hyperlink" Target="https://youtu.be/OGggGQTYKXQ" TargetMode="External"/><Relationship Id="rId1031" Type="http://schemas.openxmlformats.org/officeDocument/2006/relationships/hyperlink" Target="http://www.reddit.com/r/Bitcoin/comments/31qd1i/bitcoin_foundation_is_effectively_bankrupt_board/" TargetMode="External"/><Relationship Id="rId2362" Type="http://schemas.openxmlformats.org/officeDocument/2006/relationships/hyperlink" Target="http://www.reddit.com/r/Bitcoin/comments/329ntd/money_and_the_development_of_human_society_from/" TargetMode="External"/><Relationship Id="rId1032" Type="http://schemas.openxmlformats.org/officeDocument/2006/relationships/hyperlink" Target="https://toptech.io" TargetMode="External"/><Relationship Id="rId2363" Type="http://schemas.openxmlformats.org/officeDocument/2006/relationships/hyperlink" Target="http://crypto.rodeo/sub/moonstone/" TargetMode="External"/><Relationship Id="rId202" Type="http://schemas.openxmlformats.org/officeDocument/2006/relationships/hyperlink" Target="http://www.reddit.com/r/Bitcoin/comments/31bq2g/excuse_the_alliteration_but_you_can_buy_beer_with/" TargetMode="External"/><Relationship Id="rId1033" Type="http://schemas.openxmlformats.org/officeDocument/2006/relationships/hyperlink" Target="http://www.reddit.com/r/Bitcoin/comments/31qckk/our_shop_for_hiend_technology_from_china_bitcoin/" TargetMode="External"/><Relationship Id="rId2364" Type="http://schemas.openxmlformats.org/officeDocument/2006/relationships/hyperlink" Target="http://www.reddit.com/r/Bitcoin/comments/329njv/moonstone/" TargetMode="External"/><Relationship Id="rId201" Type="http://schemas.openxmlformats.org/officeDocument/2006/relationships/hyperlink" Target="http://imgur.com/JHeabsQ" TargetMode="External"/><Relationship Id="rId1034" Type="http://schemas.openxmlformats.org/officeDocument/2006/relationships/hyperlink" Target="http://p2sh.info/p2sh-volume" TargetMode="External"/><Relationship Id="rId2365" Type="http://schemas.openxmlformats.org/officeDocument/2006/relationships/hyperlink" Target="http://www.reddit.com/r/Bitcoin/comments/329owx/im_anxiously_awaiting_the_first_gbtc_transaction/" TargetMode="External"/><Relationship Id="rId200" Type="http://schemas.openxmlformats.org/officeDocument/2006/relationships/hyperlink" Target="http://www.reddit.com/r/Bitcoin/comments/31bqfo/asset_backed_bitcoin_breaks_the_definintion_of/" TargetMode="External"/><Relationship Id="rId1035" Type="http://schemas.openxmlformats.org/officeDocument/2006/relationships/hyperlink" Target="http://www.reddit.com/r/Bitcoin/comments/31qegq/site_that_visualisating_p2sh_transaction_usage/" TargetMode="External"/><Relationship Id="rId2366" Type="http://schemas.openxmlformats.org/officeDocument/2006/relationships/hyperlink" Target="http://www.reddit.com/r/Bitcoin/comments/329ojv/tortib_shells_web_services_is_now_accepting/" TargetMode="External"/><Relationship Id="rId1036" Type="http://schemas.openxmlformats.org/officeDocument/2006/relationships/hyperlink" Target="https://bitcointalk.org/index.php?topic=1016168.msg11007521" TargetMode="External"/><Relationship Id="rId2367" Type="http://schemas.openxmlformats.org/officeDocument/2006/relationships/hyperlink" Target="https://youtu.be/WckW90tRqdw" TargetMode="External"/><Relationship Id="rId1026" Type="http://schemas.openxmlformats.org/officeDocument/2006/relationships/hyperlink" Target="http://www.reddit.com/r/Bitcoin/comments/31qbm1/miniclip_8ball_pool_bitcoin_betting/" TargetMode="External"/><Relationship Id="rId2357" Type="http://schemas.openxmlformats.org/officeDocument/2006/relationships/hyperlink" Target="http://www.reddit.com/r/Bitcoin/comments/329jq8/win_up_to_4btc_cevo_and_xapo_contest/" TargetMode="External"/><Relationship Id="rId1027" Type="http://schemas.openxmlformats.org/officeDocument/2006/relationships/hyperlink" Target="http://www.reddit.com/r/Bitcoin/comments/31qdbc/please_show_me_arguments_in_favour_of_blockchain/" TargetMode="External"/><Relationship Id="rId2358" Type="http://schemas.openxmlformats.org/officeDocument/2006/relationships/hyperlink" Target="http://www.reddit.com/r/Bitcoin/comments/329lxy/july_2016_expected_rewarddrop_eta/" TargetMode="External"/><Relationship Id="rId1028" Type="http://schemas.openxmlformats.org/officeDocument/2006/relationships/hyperlink" Target="http://bravenewcoin.com/news/bitcoin-foundation-insolvent-and-broken/" TargetMode="External"/><Relationship Id="rId2359" Type="http://schemas.openxmlformats.org/officeDocument/2006/relationships/hyperlink" Target="https://youtu.be/NjGisvNlWtY" TargetMode="External"/><Relationship Id="rId1029" Type="http://schemas.openxmlformats.org/officeDocument/2006/relationships/hyperlink" Target="http://www.reddit.com/r/Bitcoin/comments/31qd8h/bitcoin_foundation_insolvent_and_broken/" TargetMode="External"/><Relationship Id="rId2350" Type="http://schemas.openxmlformats.org/officeDocument/2006/relationships/hyperlink" Target="http://www.reddit.com/r/Bitcoin/comments/329eny/bringing_funds_overseas_any_caveats_i_should_be/" TargetMode="External"/><Relationship Id="rId1020" Type="http://schemas.openxmlformats.org/officeDocument/2006/relationships/hyperlink" Target="https://twitter.com/ofnumbers/status/585163858475675648" TargetMode="External"/><Relationship Id="rId2351" Type="http://schemas.openxmlformats.org/officeDocument/2006/relationships/hyperlink" Target="http://www.washingtonpost.com/world/national-security/as-encryption-spreads-us-worries-about-access-to-data-for-investigations/2015/04/10/7c1c7518-d401-11e4-a62f-ee745911a4ff_story.html" TargetMode="External"/><Relationship Id="rId1021" Type="http://schemas.openxmlformats.org/officeDocument/2006/relationships/hyperlink" Target="http://www.reddit.com/r/Bitcoin/comments/31qad0/consensusasaservice_a_brief_report_on_the/" TargetMode="External"/><Relationship Id="rId2352" Type="http://schemas.openxmlformats.org/officeDocument/2006/relationships/hyperlink" Target="http://www.reddit.com/r/Bitcoin/comments/329eia/as_encryption_spreads_us_grapples_with_clash/" TargetMode="External"/><Relationship Id="rId1022" Type="http://schemas.openxmlformats.org/officeDocument/2006/relationships/hyperlink" Target="http://www.reddit.com/r/Bitcoin/comments/31q9ec/armory_help/" TargetMode="External"/><Relationship Id="rId2353" Type="http://schemas.openxmlformats.org/officeDocument/2006/relationships/hyperlink" Target="http://www.reddit.com/r/Bitcoin/comments/329k1u/question_how_fast_could_i_mine_bitcoins_with_one/" TargetMode="External"/><Relationship Id="rId1023" Type="http://schemas.openxmlformats.org/officeDocument/2006/relationships/hyperlink" Target="http://www.reddit.com/r/Bitcoin/comments/31qb55/twitch_trades_bitcoin/" TargetMode="External"/><Relationship Id="rId2354" Type="http://schemas.openxmlformats.org/officeDocument/2006/relationships/hyperlink" Target="https://youtu.be/NjGisvNlWtY?t=12m0s" TargetMode="External"/><Relationship Id="rId1024" Type="http://schemas.openxmlformats.org/officeDocument/2006/relationships/hyperlink" Target="http://kazonomics.com/keep-it-simple-stupid-k-i-s-s/" TargetMode="External"/><Relationship Id="rId2355" Type="http://schemas.openxmlformats.org/officeDocument/2006/relationships/hyperlink" Target="http://www.reddit.com/r/Bitcoin/comments/329jyt/halsey_minor_of_bitreserveorg_on_the_keiser_report/" TargetMode="External"/><Relationship Id="rId1025" Type="http://schemas.openxmlformats.org/officeDocument/2006/relationships/hyperlink" Target="http://www.reddit.com/r/Bitcoin/comments/31qca5/keep_it_simple_stupid_kiss/" TargetMode="External"/><Relationship Id="rId2356" Type="http://schemas.openxmlformats.org/officeDocument/2006/relationships/hyperlink" Target="http://bitforum.info/t/cevo-games-site-partnership-with-xapo-contest-give-up-to-1-000-in-bitcoins/793" TargetMode="External"/><Relationship Id="rId1910" Type="http://schemas.openxmlformats.org/officeDocument/2006/relationships/hyperlink" Target="http://www.reddit.com/r/Bitcoin/comments/321ssx/the_evolution_of_mining_pools/" TargetMode="External"/><Relationship Id="rId1911" Type="http://schemas.openxmlformats.org/officeDocument/2006/relationships/hyperlink" Target="http://www.reddit.com/r/Bitcoin/comments/321rje/guy_who_last_had_to_dealt_with_bitcoins_when_they/" TargetMode="External"/><Relationship Id="rId1912" Type="http://schemas.openxmlformats.org/officeDocument/2006/relationships/hyperlink" Target="http://m.nzherald.co.nz/business/news/article.cfm?c_id=3&amp;objectid=11428930" TargetMode="External"/><Relationship Id="rId1913" Type="http://schemas.openxmlformats.org/officeDocument/2006/relationships/hyperlink" Target="http://www.reddit.com/r/Bitcoin/comments/321r7u/so_whats_the_current_prediction/" TargetMode="External"/><Relationship Id="rId1914" Type="http://schemas.openxmlformats.org/officeDocument/2006/relationships/hyperlink" Target="http://www.reddit.com/r/Bitcoin/comments/321wlu/anyone_know_of_a_script_to_disable_btc_faucet/" TargetMode="External"/><Relationship Id="rId1915" Type="http://schemas.openxmlformats.org/officeDocument/2006/relationships/hyperlink" Target="http://www.reddit.com/r/Bitcoin/comments/321vvh/number_of_full_nodes/" TargetMode="External"/><Relationship Id="rId1916" Type="http://schemas.openxmlformats.org/officeDocument/2006/relationships/hyperlink" Target="http://www.reddit.com/r/Bitcoin/comments/321zkb/how_to_make_paper_wallets/" TargetMode="External"/><Relationship Id="rId1917" Type="http://schemas.openxmlformats.org/officeDocument/2006/relationships/hyperlink" Target="http://files.shareholder.com/downloads/ONE/15660259x0x820077/8af78e45-1d81-4363-931c-439d04312ebc/JPMC-AR2014-LetterToShareholders.pdf" TargetMode="External"/><Relationship Id="rId1918" Type="http://schemas.openxmlformats.org/officeDocument/2006/relationships/hyperlink" Target="http://www.reddit.com/r/Bitcoin/comments/3221al/jp_morgan_ceo_jamie_dimon_mentions_bitcoin_as_a/" TargetMode="External"/><Relationship Id="rId1919" Type="http://schemas.openxmlformats.org/officeDocument/2006/relationships/hyperlink" Target="http://www.reddit.com/r/Bitcoin/comments/32212j/worst_idea_ever_amway_should_accept_bitcoin/" TargetMode="External"/><Relationship Id="rId1900" Type="http://schemas.openxmlformats.org/officeDocument/2006/relationships/hyperlink" Target="http://www.reddit.com/r/Bitcoin/comments/321aqp/meet_igot_coinbase_and_bitpay_bitcoin_payment/" TargetMode="External"/><Relationship Id="rId1901" Type="http://schemas.openxmlformats.org/officeDocument/2006/relationships/hyperlink" Target="http://m.nzherald.co.nz/business/news/article.cfm?c_id=3&amp;objectid=11428930" TargetMode="External"/><Relationship Id="rId1902" Type="http://schemas.openxmlformats.org/officeDocument/2006/relationships/hyperlink" Target="http://www.reddit.com/r/Bitcoin/comments/321r7u/so_whats_the_current_prediction/" TargetMode="External"/><Relationship Id="rId1903" Type="http://schemas.openxmlformats.org/officeDocument/2006/relationships/hyperlink" Target="http://www.sec.gov/Archives/edgar/data/1633917/000119312515124337/d877527dex991.htm" TargetMode="External"/><Relationship Id="rId1904" Type="http://schemas.openxmlformats.org/officeDocument/2006/relationships/hyperlink" Target="http://www.reddit.com/r/Bitcoin/comments/321pb3/paypal_just_filed_this_document_to_the_sec/" TargetMode="External"/><Relationship Id="rId1905" Type="http://schemas.openxmlformats.org/officeDocument/2006/relationships/hyperlink" Target="https://www.change.org/p/ben-lawsky-andrew-cuomo-annette-robinson-keep-new-york-a-hub-of-innovation-remove-the-bitlicense-barriers?just_created=true" TargetMode="External"/><Relationship Id="rId1906" Type="http://schemas.openxmlformats.org/officeDocument/2006/relationships/hyperlink" Target="http://www.reddit.com/r/Bitcoin/comments/321tdu/watch_video_and_sign_adam_drapers_petition/" TargetMode="External"/><Relationship Id="rId1907" Type="http://schemas.openxmlformats.org/officeDocument/2006/relationships/hyperlink" Target="http://np.reddit.com/r/OpenBazaar/comments/31tf4i/brace_yourselves_04_is_coming/" TargetMode="External"/><Relationship Id="rId1908" Type="http://schemas.openxmlformats.org/officeDocument/2006/relationships/hyperlink" Target="http://www.reddit.com/r/Bitcoin/comments/321sx0/brace_yourselves_openbazaar_04_is_coming/" TargetMode="External"/><Relationship Id="rId1909" Type="http://schemas.openxmlformats.org/officeDocument/2006/relationships/hyperlink" Target="http://bit-post.com/education/the-evolution-of-mining-pools-5350" TargetMode="External"/><Relationship Id="rId1090" Type="http://schemas.openxmlformats.org/officeDocument/2006/relationships/hyperlink" Target="https://chrome.google.com/webstore/detail/protip-demonstration-pre/obpohohcmdaklmaagjgdaldgjhohegak?hl=en-US&amp;gl=GB" TargetMode="External"/><Relationship Id="rId1091" Type="http://schemas.openxmlformats.org/officeDocument/2006/relationships/hyperlink" Target="http://www.reddit.com/r/Bitcoin/comments/31qmt8/protip_demo_prerelease_available_on_chrome/" TargetMode="External"/><Relationship Id="rId1092" Type="http://schemas.openxmlformats.org/officeDocument/2006/relationships/hyperlink" Target="http://www.reddit.com/r/Bitcoin/comments/31quat/lets_play_a_game_pass_this_bitcoin/" TargetMode="External"/><Relationship Id="rId1093" Type="http://schemas.openxmlformats.org/officeDocument/2006/relationships/hyperlink" Target="http://forklog.com/rossiyane-pobedili-v-hakatone-s-ustrojstvom-dlya-interneta-veshhej/" TargetMode="External"/><Relationship Id="rId1094" Type="http://schemas.openxmlformats.org/officeDocument/2006/relationships/hyperlink" Target="http://www.reddit.com/r/Bitcoin/comments/31qu06/team_from_russia_won_the_hackathon_on/" TargetMode="External"/><Relationship Id="rId1095" Type="http://schemas.openxmlformats.org/officeDocument/2006/relationships/hyperlink" Target="http://www.reddit.com/r/Bitcoin/comments/31qx8c/chargebacks_no_but_refunds_sure_i_returned_an/" TargetMode="External"/><Relationship Id="rId1096" Type="http://schemas.openxmlformats.org/officeDocument/2006/relationships/hyperlink" Target="http://www.theaustralian.com.au/business/economics/rba-shies-away-from-regulating-bitcoin-and-other-digital-currencies/story-e6frg926-1227294856126" TargetMode="External"/><Relationship Id="rId1097" Type="http://schemas.openxmlformats.org/officeDocument/2006/relationships/hyperlink" Target="http://www.reddit.com/r/Bitcoin/comments/31qwza/australia_central_bank_shies_away_from_regulating/" TargetMode="External"/><Relationship Id="rId1098" Type="http://schemas.openxmlformats.org/officeDocument/2006/relationships/hyperlink" Target="http://www.marketwatch.com/story/btcgaw-has-announced-an-awesome-deal-for-bitcoin-sellerstraders-2015-04-07" TargetMode="External"/><Relationship Id="rId1099" Type="http://schemas.openxmlformats.org/officeDocument/2006/relationships/hyperlink" Target="http://www.reddit.com/r/Bitcoin/comments/31r8si/btcgaw_has_announced_an_offer_to_buy_bitcoins_at/" TargetMode="External"/><Relationship Id="rId1080" Type="http://schemas.openxmlformats.org/officeDocument/2006/relationships/hyperlink" Target="http://www.reddit.com/r/Bitcoin/comments/31qqdg/buying_seo_services_for_bitcoin_and_emoney/" TargetMode="External"/><Relationship Id="rId1081" Type="http://schemas.openxmlformats.org/officeDocument/2006/relationships/hyperlink" Target="http://www.reddit.com/r/Bitcoin/comments/31qphf/cheapest_way_to_money_to_us_from_germany/" TargetMode="External"/><Relationship Id="rId1082" Type="http://schemas.openxmlformats.org/officeDocument/2006/relationships/hyperlink" Target="http://www.theweek.co.uk/bitcoin/56138/bitcoin-coinbase-in-talks-to-open-first-uk-exchange" TargetMode="External"/><Relationship Id="rId1083" Type="http://schemas.openxmlformats.org/officeDocument/2006/relationships/hyperlink" Target="http://www.reddit.com/r/Bitcoin/comments/31qpai/conbase_in_talks_to_open_uk_exchange/" TargetMode="External"/><Relationship Id="rId1084" Type="http://schemas.openxmlformats.org/officeDocument/2006/relationships/hyperlink" Target="https://www.mygolfconcierge.net/lifestyle/purchase-masters-packages-bitcoin/" TargetMode="External"/><Relationship Id="rId1085" Type="http://schemas.openxmlformats.org/officeDocument/2006/relationships/hyperlink" Target="http://www.reddit.com/r/Bitcoin/comments/31qnua/now_you_can_book_vacation_and_purchase_golf/" TargetMode="External"/><Relationship Id="rId1086" Type="http://schemas.openxmlformats.org/officeDocument/2006/relationships/hyperlink" Target="http://4.bp.blogspot.com/-3wBC3RS9BXk/T6VUfOr5whI/AAAAAAAABG8/EGULByvyshE/s1600/jumping-out-of-window.gif" TargetMode="External"/><Relationship Id="rId1087" Type="http://schemas.openxmlformats.org/officeDocument/2006/relationships/hyperlink" Target="http://www.reddit.com/r/Bitcoin/comments/31qnhx/i_sold_all_my_bitcoins_to_pay_my_debt_this_is/" TargetMode="External"/><Relationship Id="rId1088" Type="http://schemas.openxmlformats.org/officeDocument/2006/relationships/hyperlink" Target="http://about.bitwa.la/send-money-to-europe-without-risk-of-exchange-loss-and-hidden-fees/" TargetMode="External"/><Relationship Id="rId1089" Type="http://schemas.openxmlformats.org/officeDocument/2006/relationships/hyperlink" Target="http://www.reddit.com/r/Bitcoin/comments/31qnak/bitwala_send_money_to_europe_without_risk_of/" TargetMode="External"/><Relationship Id="rId1972" Type="http://schemas.openxmlformats.org/officeDocument/2006/relationships/hyperlink" Target="http://www.bbc.com/news/world-asia-32158471" TargetMode="External"/><Relationship Id="rId1973" Type="http://schemas.openxmlformats.org/officeDocument/2006/relationships/hyperlink" Target="http://www.reddit.com/r/Bitcoin/comments/322z8h/23yearold_pakistani_supermodel_ayyan_ali_sent_to/" TargetMode="External"/><Relationship Id="rId1974" Type="http://schemas.openxmlformats.org/officeDocument/2006/relationships/hyperlink" Target="http://www.bloomberg.com/news/articles/2015-04-10/samsung-plans-to-take-bitcoin-technology-beyond-virtual-currency" TargetMode="External"/><Relationship Id="rId1975" Type="http://schemas.openxmlformats.org/officeDocument/2006/relationships/hyperlink" Target="http://www.reddit.com/r/Bitcoin/comments/322z2l/samsung_plans_to_take_bitcoin_technology_beyond/" TargetMode="External"/><Relationship Id="rId1976" Type="http://schemas.openxmlformats.org/officeDocument/2006/relationships/hyperlink" Target="http://www.bloomberg.com/news/articles/2015-04-10/samsung-plans-to-take-bitcoin-technology-beyond-virtual-currency" TargetMode="External"/><Relationship Id="rId1977" Type="http://schemas.openxmlformats.org/officeDocument/2006/relationships/hyperlink" Target="http://www.reddit.com/r/Bitcoin/comments/322ydp/samsung_plans_to_take_bitcoin_technology_beyond/" TargetMode="External"/><Relationship Id="rId1978" Type="http://schemas.openxmlformats.org/officeDocument/2006/relationships/hyperlink" Target="http://www.komonews.com/news/local/Bellevue-doctor-becomes-states-first-to-accept-Bitcoin-299281841.html" TargetMode="External"/><Relationship Id="rId1979" Type="http://schemas.openxmlformats.org/officeDocument/2006/relationships/hyperlink" Target="http://www.reddit.com/r/Bitcoin/comments/3231h9/bellevue_wa_doctor_becomes_states_first_to_accept/" TargetMode="External"/><Relationship Id="rId1970" Type="http://schemas.openxmlformats.org/officeDocument/2006/relationships/hyperlink" Target="http://www.reddit.com/r/Bitcoin/comments/322w3y/mississippi_power_company_suing_gaw_miners_for/" TargetMode="External"/><Relationship Id="rId1971" Type="http://schemas.openxmlformats.org/officeDocument/2006/relationships/hyperlink" Target="http://www.reddit.com/r/Bitcoin/comments/322zyc/photographer_desiring_to_sell_photos_for_bitcoin/" TargetMode="External"/><Relationship Id="rId1961" Type="http://schemas.openxmlformats.org/officeDocument/2006/relationships/hyperlink" Target="http://www.waterstechnology.com/sell-side-technology/analysis/2403410/devonshire-manager-supports-blockchain-technology-in-settlement-process" TargetMode="External"/><Relationship Id="rId1962" Type="http://schemas.openxmlformats.org/officeDocument/2006/relationships/hyperlink" Target="http://www.reddit.com/r/Bitcoin/comments/322wsg/devonshire_manager_supports_blockchain_technology/" TargetMode="External"/><Relationship Id="rId1963" Type="http://schemas.openxmlformats.org/officeDocument/2006/relationships/hyperlink" Target="http://www.bloomberg.com/news/articles/2015-04-10/samsung-plans-to-take-bitcoin-technology-beyond-virtual-currency" TargetMode="External"/><Relationship Id="rId1964" Type="http://schemas.openxmlformats.org/officeDocument/2006/relationships/hyperlink" Target="http://www.reddit.com/r/Bitcoin/comments/322wpk/samsung_and_ibm_team_up_on_bitcoin/" TargetMode="External"/><Relationship Id="rId1965" Type="http://schemas.openxmlformats.org/officeDocument/2006/relationships/hyperlink" Target="http://www.businesswire.com/news/home/20150409005293/en/Ciphrex-Co-CEO-Blockchain-Technology-Expert-Lead-Workshop" TargetMode="External"/><Relationship Id="rId1966" Type="http://schemas.openxmlformats.org/officeDocument/2006/relationships/hyperlink" Target="http://www.reddit.com/r/Bitcoin/comments/322wma/ciphrex_coceo_blockchain_technology_expert_to/" TargetMode="External"/><Relationship Id="rId1967" Type="http://schemas.openxmlformats.org/officeDocument/2006/relationships/hyperlink" Target="http://insidebitcoins.com/news/blockchain-apparatus-launches-a-new-trusted-will-system/31516" TargetMode="External"/><Relationship Id="rId1968" Type="http://schemas.openxmlformats.org/officeDocument/2006/relationships/hyperlink" Target="http://www.reddit.com/r/Bitcoin/comments/322wgf/blockchain_apparatus_launches_a_new_trusted_will/" TargetMode="External"/><Relationship Id="rId1969" Type="http://schemas.openxmlformats.org/officeDocument/2006/relationships/hyperlink" Target="https://bitcoinmagazine.com/19949/mississippi-power-company-suing-gaw-miners-350000/" TargetMode="External"/><Relationship Id="rId1960" Type="http://schemas.openxmlformats.org/officeDocument/2006/relationships/hyperlink" Target="http://www.reddit.com/r/Bitcoin/comments/322wzs/mind_the_gap_global_online_bitcoin_cryptocurrency/" TargetMode="External"/><Relationship Id="rId1994" Type="http://schemas.openxmlformats.org/officeDocument/2006/relationships/hyperlink" Target="http://fxwire.pro/MPC-sues-GAW-Miners-23426" TargetMode="External"/><Relationship Id="rId1995" Type="http://schemas.openxmlformats.org/officeDocument/2006/relationships/hyperlink" Target="http://www.reddit.com/r/Bitcoin/comments/3235ae/mpc_sues_gaw_miners/" TargetMode="External"/><Relationship Id="rId1996" Type="http://schemas.openxmlformats.org/officeDocument/2006/relationships/hyperlink" Target="http://www.reddit.com/r/Bitcoin/comments/3237jb/have_to_write_a_trend_essay_for_college_and_i/" TargetMode="External"/><Relationship Id="rId1997" Type="http://schemas.openxmlformats.org/officeDocument/2006/relationships/hyperlink" Target="http://www.livebitcoinnews.com/blog/bitcoin/a-much-faster-and-convenient-conversion-of-bitcoin-723" TargetMode="External"/><Relationship Id="rId1998" Type="http://schemas.openxmlformats.org/officeDocument/2006/relationships/hyperlink" Target="http://www.reddit.com/r/Bitcoin/comments/32391l/a_much_faster_and_convenient_conversion_of_bitcoin/" TargetMode="External"/><Relationship Id="rId1999" Type="http://schemas.openxmlformats.org/officeDocument/2006/relationships/hyperlink" Target="http://www.reddit.com/r/Bitcoin/comments/323b59/bitcoin_the_ultimate_ctf_target/" TargetMode="External"/><Relationship Id="rId1990" Type="http://schemas.openxmlformats.org/officeDocument/2006/relationships/hyperlink" Target="http://www.reddit.com/r/Bitcoin/comments/32332e/hello_constant_buy_pressure/" TargetMode="External"/><Relationship Id="rId1991" Type="http://schemas.openxmlformats.org/officeDocument/2006/relationships/hyperlink" Target="http://www.reddit.com/r/Bitcoin/comments/3232re/made_an_accusation_against_btcgaw_yesterday/" TargetMode="External"/><Relationship Id="rId1992" Type="http://schemas.openxmlformats.org/officeDocument/2006/relationships/hyperlink" Target="http://chaintime.com/?display=views-mode-map" TargetMode="External"/><Relationship Id="rId1993" Type="http://schemas.openxmlformats.org/officeDocument/2006/relationships/hyperlink" Target="http://www.reddit.com/r/Bitcoin/comments/32369x/according_to_bitcoin_news_map_the_most_popular/" TargetMode="External"/><Relationship Id="rId1983" Type="http://schemas.openxmlformats.org/officeDocument/2006/relationships/hyperlink" Target="http://www.reddit.com/r/Bitcoin/comments/322z8h/23yearold_pakistani_supermodel_ayyan_ali_sent_to/" TargetMode="External"/><Relationship Id="rId1984" Type="http://schemas.openxmlformats.org/officeDocument/2006/relationships/hyperlink" Target="http://www.bloomberg.com/news/articles/2015-04-10/samsung-plans-to-take-bitcoin-technology-beyond-virtual-currency" TargetMode="External"/><Relationship Id="rId1985" Type="http://schemas.openxmlformats.org/officeDocument/2006/relationships/hyperlink" Target="http://www.reddit.com/r/Bitcoin/comments/322z2l/samsung_plans_to_take_bitcoin_technology_beyond/" TargetMode="External"/><Relationship Id="rId1986" Type="http://schemas.openxmlformats.org/officeDocument/2006/relationships/hyperlink" Target="http://www.bloomberg.com/news/articles/2015-04-08/jpmorgan-algorithm-knows-you-re-a-rogue-employee-before-you-do?utm_content=buffer33c70&amp;utm_medium=social&amp;utm_source=twitter.com&amp;utm_campaign=buffer" TargetMode="External"/><Relationship Id="rId1987" Type="http://schemas.openxmlformats.org/officeDocument/2006/relationships/hyperlink" Target="http://www.reddit.com/r/Bitcoin/comments/3234ej/jpmorgan_algorithm_knows_youre_rogue/" TargetMode="External"/><Relationship Id="rId1988" Type="http://schemas.openxmlformats.org/officeDocument/2006/relationships/hyperlink" Target="https://ia601506.us.archive.org/27/items/gov.uscourts.mssd.88839/gov.uscourts.mssd.88839.1.0.pdf" TargetMode="External"/><Relationship Id="rId1989" Type="http://schemas.openxmlformats.org/officeDocument/2006/relationships/hyperlink" Target="http://www.reddit.com/r/Bitcoin/comments/32346a/aparently_gaw_has_been_sued_for_not_paying_the/" TargetMode="External"/><Relationship Id="rId1980" Type="http://schemas.openxmlformats.org/officeDocument/2006/relationships/hyperlink" Target="http://www.reddit.com/r/Bitcoin/comments/3230nu/gaw_is_going_crazy/" TargetMode="External"/><Relationship Id="rId1981" Type="http://schemas.openxmlformats.org/officeDocument/2006/relationships/hyperlink" Target="http://www.reddit.com/r/Bitcoin/comments/322zyc/photographer_desiring_to_sell_photos_for_bitcoin/" TargetMode="External"/><Relationship Id="rId1982" Type="http://schemas.openxmlformats.org/officeDocument/2006/relationships/hyperlink" Target="http://www.bbc.com/news/world-asia-32158471" TargetMode="External"/><Relationship Id="rId1930" Type="http://schemas.openxmlformats.org/officeDocument/2006/relationships/hyperlink" Target="http://www.reddit.com/r/Bitcoin/comments/32288w/factom_is_bitcoin_20/" TargetMode="External"/><Relationship Id="rId1931" Type="http://schemas.openxmlformats.org/officeDocument/2006/relationships/hyperlink" Target="http://www.reddit.com/r/Bitcoin/comments/32285s/just_a_quick_reminder_why_bitcoins_limited_supply/" TargetMode="External"/><Relationship Id="rId1932" Type="http://schemas.openxmlformats.org/officeDocument/2006/relationships/hyperlink" Target="http://www.reddit.com/r/Bitcoin/comments/322axr/discussion_need_advice_on_my_new_ios_app_for/" TargetMode="External"/><Relationship Id="rId1933" Type="http://schemas.openxmlformats.org/officeDocument/2006/relationships/hyperlink" Target="https://www.zapgo.co/app_shop/" TargetMode="External"/><Relationship Id="rId1934" Type="http://schemas.openxmlformats.org/officeDocument/2006/relationships/hyperlink" Target="http://www.reddit.com/r/Bitcoin/comments/322ajh/cool_directory_of_ecommerce_sites_that_accept/" TargetMode="External"/><Relationship Id="rId1935" Type="http://schemas.openxmlformats.org/officeDocument/2006/relationships/hyperlink" Target="http://www.reddit.com/r/Bitcoin/comments/322dfp/if_bitcoin_was_a_land_rush_1btc_2583_acres_or_403/" TargetMode="External"/><Relationship Id="rId1936" Type="http://schemas.openxmlformats.org/officeDocument/2006/relationships/hyperlink" Target="http://www.reddit.com/r/Bitcoin/comments/322hl0/what_is_a_business_day_for_coinbase/" TargetMode="External"/><Relationship Id="rId1937" Type="http://schemas.openxmlformats.org/officeDocument/2006/relationships/hyperlink" Target="https://lawnmower.io" TargetMode="External"/><Relationship Id="rId1938" Type="http://schemas.openxmlformats.org/officeDocument/2006/relationships/hyperlink" Target="http://www.reddit.com/r/Bitcoin/comments/322hky/new_app_automatically_buys_bitcoin_with_change/" TargetMode="External"/><Relationship Id="rId1939" Type="http://schemas.openxmlformats.org/officeDocument/2006/relationships/hyperlink" Target="http://bravenewcoin.com/news/dbs-bank-to-host-blockchain-hackathon/" TargetMode="External"/><Relationship Id="rId1920" Type="http://schemas.openxmlformats.org/officeDocument/2006/relationships/hyperlink" Target="http://www.aonetwork.com/blogs/Unveiling-the-OnFinance-50-Companies-Watch" TargetMode="External"/><Relationship Id="rId1921" Type="http://schemas.openxmlformats.org/officeDocument/2006/relationships/hyperlink" Target="http://www.reddit.com/r/Bitcoin/comments/321zmt/exchange_technology_company_alphapoint_is_one_of/" TargetMode="External"/><Relationship Id="rId1922" Type="http://schemas.openxmlformats.org/officeDocument/2006/relationships/hyperlink" Target="http://www.reddit.com/r/Bitcoin/comments/3221tj/fyi_gyft_now_requires_one_confirmation_before/" TargetMode="External"/><Relationship Id="rId1923" Type="http://schemas.openxmlformats.org/officeDocument/2006/relationships/hyperlink" Target="http://www.reddit.com/r/Bitcoin/comments/32258n/cavirtex_has_started_trades_again/" TargetMode="External"/><Relationship Id="rId1924" Type="http://schemas.openxmlformats.org/officeDocument/2006/relationships/hyperlink" Target="http://www.np.reddit.com/r/smallbusiness/comments/320bbd/my_merchant_account_provider_is_holding_over/" TargetMode="External"/><Relationship Id="rId1925" Type="http://schemas.openxmlformats.org/officeDocument/2006/relationships/hyperlink" Target="http://www.reddit.com/r/Bitcoin/comments/32257b/cc_processor_withholding_14000_due_to_675_in/" TargetMode="External"/><Relationship Id="rId1926" Type="http://schemas.openxmlformats.org/officeDocument/2006/relationships/hyperlink" Target="http://bitcoinpokernews.com/betcoin-ag-1btc/" TargetMode="External"/><Relationship Id="rId1927" Type="http://schemas.openxmlformats.org/officeDocument/2006/relationships/hyperlink" Target="http://www.reddit.com/r/Bitcoin/comments/3228vv/betcoinag_casino_has_a_100_bonus_up_to_1_btc_1000/" TargetMode="External"/><Relationship Id="rId1928" Type="http://schemas.openxmlformats.org/officeDocument/2006/relationships/hyperlink" Target="http://www.reddit.com/r/Bitcoin/comments/3228g9/what_is_transaction_confirming_and_how_long_does/" TargetMode="External"/><Relationship Id="rId1929" Type="http://schemas.openxmlformats.org/officeDocument/2006/relationships/hyperlink" Target="https://buyabitcoin.com.au/blog/everything-you-need-to-know-about-factom/" TargetMode="External"/><Relationship Id="rId1950" Type="http://schemas.openxmlformats.org/officeDocument/2006/relationships/hyperlink" Target="https://youtu.be/o7drV83MdzU" TargetMode="External"/><Relationship Id="rId1951" Type="http://schemas.openxmlformats.org/officeDocument/2006/relationships/hyperlink" Target="http://www.reddit.com/r/Bitcoin/comments/322nr7/whagtv_nbc_affiliate_in_dc_digital_currency_101/" TargetMode="External"/><Relationship Id="rId1952" Type="http://schemas.openxmlformats.org/officeDocument/2006/relationships/hyperlink" Target="http://www.reddit.com/r/Bitcoin/comments/322mdj/scope_of_bitcoin_public_keys/" TargetMode="External"/><Relationship Id="rId1953" Type="http://schemas.openxmlformats.org/officeDocument/2006/relationships/hyperlink" Target="http://www.reddit.com/r/Bitcoin/comments/322qyx/if_bitcoins_were_the_same_marketcap_as_gold_they/" TargetMode="External"/><Relationship Id="rId1954" Type="http://schemas.openxmlformats.org/officeDocument/2006/relationships/hyperlink" Target="http://www.reddit.com/r/Bitcoin/comments/322urh/playmusiccom_1995_bitcoin_only_auction/" TargetMode="External"/><Relationship Id="rId1955" Type="http://schemas.openxmlformats.org/officeDocument/2006/relationships/hyperlink" Target="http://imgur.com/gallery/Fnd7kbr/new" TargetMode="External"/><Relationship Id="rId1956" Type="http://schemas.openxmlformats.org/officeDocument/2006/relationships/hyperlink" Target="http://www.reddit.com/r/Bitcoin/comments/322ug6/is_bitcoin_going_up_or_down/" TargetMode="External"/><Relationship Id="rId1957" Type="http://schemas.openxmlformats.org/officeDocument/2006/relationships/hyperlink" Target="https://www.youtube.com/watch?v=TCPLag9ZM5Q" TargetMode="External"/><Relationship Id="rId1958" Type="http://schemas.openxmlformats.org/officeDocument/2006/relationships/hyperlink" Target="http://www.reddit.com/r/Bitcoin/comments/322xp3/hbo_silicon_valley_season_2_premier_do_you_know/" TargetMode="External"/><Relationship Id="rId1959" Type="http://schemas.openxmlformats.org/officeDocument/2006/relationships/hyperlink" Target="http://www.digitaljournal.com/pr/2517330" TargetMode="External"/><Relationship Id="rId1940" Type="http://schemas.openxmlformats.org/officeDocument/2006/relationships/hyperlink" Target="http://www.reddit.com/r/Bitcoin/comments/322gj7/dbs_bank_to_host_blockchain_hackathon/" TargetMode="External"/><Relationship Id="rId1941" Type="http://schemas.openxmlformats.org/officeDocument/2006/relationships/hyperlink" Target="https://www.youtube.com/watch?v=yzGzB-yYKcc" TargetMode="External"/><Relationship Id="rId1942" Type="http://schemas.openxmlformats.org/officeDocument/2006/relationships/hyperlink" Target="http://www.reddit.com/r/Bitcoin/comments/322fr0/last_week_tonight_with_john_oliver_edward_snowden/" TargetMode="External"/><Relationship Id="rId1943" Type="http://schemas.openxmlformats.org/officeDocument/2006/relationships/hyperlink" Target="http://www.bbc.co.uk/news/technology-32232608" TargetMode="External"/><Relationship Id="rId1944" Type="http://schemas.openxmlformats.org/officeDocument/2006/relationships/hyperlink" Target="http://www.reddit.com/r/Bitcoin/comments/322ecy/any_way_to_get_blizzard_talking_about_bitcoin/" TargetMode="External"/><Relationship Id="rId1945" Type="http://schemas.openxmlformats.org/officeDocument/2006/relationships/hyperlink" Target="http://np.reddit.com/r/smallbusiness/comments/320bbd/my_merchant_account_provider_is_holding_over/cq6wrkn" TargetMode="External"/><Relationship Id="rId1946" Type="http://schemas.openxmlformats.org/officeDocument/2006/relationships/hyperlink" Target="http://www.reddit.com/r/Bitcoin/comments/322kpt/an_interesting_merchant_experience_with_the_card/" TargetMode="External"/><Relationship Id="rId1947" Type="http://schemas.openxmlformats.org/officeDocument/2006/relationships/hyperlink" Target="http://www.reddit.com/r/Bitcoin/comments/322jbb/faucetbankscom_up_to_10000_satoshis_per_hour/" TargetMode="External"/><Relationship Id="rId1948" Type="http://schemas.openxmlformats.org/officeDocument/2006/relationships/hyperlink" Target="http://www.reddit.com/r/Bitcoin/comments/322qg1/if_the_price_goes_up_really_up_is_any_exchange_at/" TargetMode="External"/><Relationship Id="rId1949" Type="http://schemas.openxmlformats.org/officeDocument/2006/relationships/hyperlink" Target="http://www.reddit.com/r/Bitcoin/comments/322nus/it_turns_out_purseio_also_uses_siftsciencecom/" TargetMode="External"/><Relationship Id="rId2423" Type="http://schemas.openxmlformats.org/officeDocument/2006/relationships/hyperlink" Target="http://www.reddit.com/r/Bitcoin/comments/32b5lm/1brokercom_now_offers_dividends_for_stocks_and/" TargetMode="External"/><Relationship Id="rId2424" Type="http://schemas.openxmlformats.org/officeDocument/2006/relationships/hyperlink" Target="https://www.youtube.com/watch?v=FzGk6P5e97w&amp;spfreload=10" TargetMode="External"/><Relationship Id="rId2425" Type="http://schemas.openxmlformats.org/officeDocument/2006/relationships/hyperlink" Target="http://www.reddit.com/r/Bitcoin/comments/32b6zs/james_dangelo_single_handedly_solves_transaction/" TargetMode="External"/><Relationship Id="rId2426" Type="http://schemas.openxmlformats.org/officeDocument/2006/relationships/hyperlink" Target="http://insidebitcoins.com/news/kaspersky-and-interpol-say-blockchain-is-vulnerable/31578" TargetMode="External"/><Relationship Id="rId2427" Type="http://schemas.openxmlformats.org/officeDocument/2006/relationships/hyperlink" Target="http://www.reddit.com/r/Bitcoin/comments/32b6j2/kaspersky_and_interpol_say_blockchain_is/" TargetMode="External"/><Relationship Id="rId2428" Type="http://schemas.openxmlformats.org/officeDocument/2006/relationships/hyperlink" Target="http://www.reddit.com/r/Bitcoin/comments/32b8j3/resources_for_bitcoin_programming/" TargetMode="External"/><Relationship Id="rId2429" Type="http://schemas.openxmlformats.org/officeDocument/2006/relationships/hyperlink" Target="https://twitter.com/MyLittleCoin/status/587132365773869056" TargetMode="External"/><Relationship Id="rId509" Type="http://schemas.openxmlformats.org/officeDocument/2006/relationships/hyperlink" Target="http://economix.blogs.nytimes.com/2010/03/04/why-exactly-are-big-banks-bad/?_r=0" TargetMode="External"/><Relationship Id="rId508" Type="http://schemas.openxmlformats.org/officeDocument/2006/relationships/hyperlink" Target="http://www.reddit.com/r/Bitcoin/comments/31h0sz/antminer_s5_revenue/" TargetMode="External"/><Relationship Id="rId503" Type="http://schemas.openxmlformats.org/officeDocument/2006/relationships/hyperlink" Target="http://np.reddit.com/r/p2p/comments/31fwmv/ive_been_working_on_something_take_a_look/" TargetMode="External"/><Relationship Id="rId502" Type="http://schemas.openxmlformats.org/officeDocument/2006/relationships/hyperlink" Target="http://www.reddit.com/r/Bitcoin/comments/31gz8d/walmarts_executive_in_charge_of_payments_thinks/" TargetMode="External"/><Relationship Id="rId501" Type="http://schemas.openxmlformats.org/officeDocument/2006/relationships/hyperlink" Target="http://money.cnn.com/2015/04/03/technology/walmart-credit-card/index.html" TargetMode="External"/><Relationship Id="rId500" Type="http://schemas.openxmlformats.org/officeDocument/2006/relationships/hyperlink" Target="http://www.reddit.com/r/Bitcoin/comments/31gxej/obama_just_signed_an_executive_order_that_lets/" TargetMode="External"/><Relationship Id="rId507" Type="http://schemas.openxmlformats.org/officeDocument/2006/relationships/hyperlink" Target="http://www.reddit.com/r/Bitcoin/comments/31h1i6/we_are_a_group_of_canadian_activists_trying_to/" TargetMode="External"/><Relationship Id="rId506" Type="http://schemas.openxmlformats.org/officeDocument/2006/relationships/hyperlink" Target="http://www.reddit.com/r/Bitcoin/comments/31h1mu/rantitax_document_that_taxation_is_the_most/" TargetMode="External"/><Relationship Id="rId505" Type="http://schemas.openxmlformats.org/officeDocument/2006/relationships/hyperlink" Target="http://np.reddit.com/r/AntiTax/" TargetMode="External"/><Relationship Id="rId504" Type="http://schemas.openxmlformats.org/officeDocument/2006/relationships/hyperlink" Target="http://www.reddit.com/r/Bitcoin/comments/31gyz1/crosspost_ive_been_working_on_something_take_a/" TargetMode="External"/><Relationship Id="rId2420" Type="http://schemas.openxmlformats.org/officeDocument/2006/relationships/hyperlink" Target="https://www.youtube.com/watch?v=FzGk6P5e97w&amp;spfreload=10" TargetMode="External"/><Relationship Id="rId2421" Type="http://schemas.openxmlformats.org/officeDocument/2006/relationships/hyperlink" Target="http://www.reddit.com/r/Bitcoin/comments/32b6gi/passing_bitcoin_the_most_powerful_usecase_example/" TargetMode="External"/><Relationship Id="rId2422" Type="http://schemas.openxmlformats.org/officeDocument/2006/relationships/hyperlink" Target="https://1broker.com/m/r.php?i=2478" TargetMode="External"/><Relationship Id="rId2412" Type="http://schemas.openxmlformats.org/officeDocument/2006/relationships/hyperlink" Target="http://www.pressherald.com/2015/04/10/police-departments-pay-hackers-to-unlock-computer-system/" TargetMode="External"/><Relationship Id="rId2413" Type="http://schemas.openxmlformats.org/officeDocument/2006/relationships/hyperlink" Target="http://www.reddit.com/r/Bitcoin/comments/32ax1k/front_of_drudge_report_police_pay_300_bitcoin/" TargetMode="External"/><Relationship Id="rId2414" Type="http://schemas.openxmlformats.org/officeDocument/2006/relationships/hyperlink" Target="http://prestonbyrne.com/2015/04/08/blockchain-without-bitcoin-is-now-a-thing/" TargetMode="External"/><Relationship Id="rId2415" Type="http://schemas.openxmlformats.org/officeDocument/2006/relationships/hyperlink" Target="http://www.reddit.com/r/Bitcoin/comments/32b3xf/preston_of_eris_on_blockchains_without_a_token/" TargetMode="External"/><Relationship Id="rId2416" Type="http://schemas.openxmlformats.org/officeDocument/2006/relationships/hyperlink" Target="https://www.youtube.com/watch?v=NjGisvNlWtY" TargetMode="External"/><Relationship Id="rId2417" Type="http://schemas.openxmlformats.org/officeDocument/2006/relationships/hyperlink" Target="http://www.reddit.com/r/Bitcoin/comments/32b2tn/big_scale_remittance_to_mexico_halsey_minor_on/" TargetMode="External"/><Relationship Id="rId2418" Type="http://schemas.openxmlformats.org/officeDocument/2006/relationships/hyperlink" Target="http://insidebitcoins.com/news/kaspersky-and-interpol-say-blockchain-is-vulnerable/31578" TargetMode="External"/><Relationship Id="rId2419" Type="http://schemas.openxmlformats.org/officeDocument/2006/relationships/hyperlink" Target="http://www.reddit.com/r/Bitcoin/comments/32b6j2/kaspersky_and_interpol_say_blockchain_is/" TargetMode="External"/><Relationship Id="rId2410" Type="http://schemas.openxmlformats.org/officeDocument/2006/relationships/hyperlink" Target="http://www.cheatsheet.com/sports/nfl-2024-what-might-football-look-like-10-years-from-now.html/2/" TargetMode="External"/><Relationship Id="rId2411" Type="http://schemas.openxmlformats.org/officeDocument/2006/relationships/hyperlink" Target="http://www.reddit.com/r/Bitcoin/comments/32ax1r/prediction_a_bit_satirical_nfl_teams_will_pay_in/" TargetMode="External"/><Relationship Id="rId1114" Type="http://schemas.openxmlformats.org/officeDocument/2006/relationships/hyperlink" Target="http://www.reddit.com/r/Bitcoin/comments/31rfp7/wsj_rebel_board_members_fuel_strife_at_bitcoin/" TargetMode="External"/><Relationship Id="rId2445" Type="http://schemas.openxmlformats.org/officeDocument/2006/relationships/hyperlink" Target="http://www.reddit.com/r/Bitcoin/comments/32bkqj/bitcoin_and_the_future_of_payments_technology/" TargetMode="External"/><Relationship Id="rId1115" Type="http://schemas.openxmlformats.org/officeDocument/2006/relationships/hyperlink" Target="https://youtu.be/1eaIVy9e23U?t=14m30s" TargetMode="External"/><Relationship Id="rId2446" Type="http://schemas.openxmlformats.org/officeDocument/2006/relationships/hyperlink" Target="http://www.gobitc.com/get-a-guaranteed-profit-of-10-on-a-daily-basis-for-life/" TargetMode="External"/><Relationship Id="rId1116" Type="http://schemas.openxmlformats.org/officeDocument/2006/relationships/hyperlink" Target="http://www.reddit.com/r/Bitcoin/comments/31rf7o/patrick_byrne_discusses_btc_on_the_tom_woods_show/" TargetMode="External"/><Relationship Id="rId2447" Type="http://schemas.openxmlformats.org/officeDocument/2006/relationships/hyperlink" Target="http://www.reddit.com/r/Bitcoin/comments/32bklx/get_a_guaranteed_profit_of_10_on_a_daily_basis/" TargetMode="External"/><Relationship Id="rId1117" Type="http://schemas.openxmlformats.org/officeDocument/2006/relationships/hyperlink" Target="https://toptech.io" TargetMode="External"/><Relationship Id="rId2448" Type="http://schemas.openxmlformats.org/officeDocument/2006/relationships/hyperlink" Target="http://m.imgur.com/uMv6fxJ" TargetMode="External"/><Relationship Id="rId1118" Type="http://schemas.openxmlformats.org/officeDocument/2006/relationships/hyperlink" Target="http://www.reddit.com/r/Bitcoin/comments/31ro7e/toptechio_hiend_electronics/" TargetMode="External"/><Relationship Id="rId2449" Type="http://schemas.openxmlformats.org/officeDocument/2006/relationships/hyperlink" Target="http://www.reddit.com/r/Bitcoin/comments/32bluz/bitcoin_made_this_guy_rich/" TargetMode="External"/><Relationship Id="rId1119" Type="http://schemas.openxmlformats.org/officeDocument/2006/relationships/hyperlink" Target="http://www.reddit.com/r/Bitcoin/comments/31ro4i/cryptospw_your_daily_bitcoin_news/" TargetMode="External"/><Relationship Id="rId525" Type="http://schemas.openxmlformats.org/officeDocument/2006/relationships/hyperlink" Target="http://www.reddit.com/r/Bitcoin/comments/31he53/happy_birthday_satoshi_nakamoto_april_5th_1975/" TargetMode="External"/><Relationship Id="rId524" Type="http://schemas.openxmlformats.org/officeDocument/2006/relationships/hyperlink" Target="http://www.reddit.com/r/Bitcoin/comments/31he5x/airbitz_ios_bitcoin_wallet_review/" TargetMode="External"/><Relationship Id="rId523" Type="http://schemas.openxmlformats.org/officeDocument/2006/relationships/hyperlink" Target="https://www.youtube.com/watch?v=eFoEdKxH1fQ" TargetMode="External"/><Relationship Id="rId522" Type="http://schemas.openxmlformats.org/officeDocument/2006/relationships/hyperlink" Target="http://www.reddit.com/r/Bitcoin/comments/31hegf/heres_a_new_bitcoin_graphic_i_just_finished_free/" TargetMode="External"/><Relationship Id="rId529" Type="http://schemas.openxmlformats.org/officeDocument/2006/relationships/hyperlink" Target="http://www.coinbuzz.com/2015/04/04/factom-will-decentralize-everything/" TargetMode="External"/><Relationship Id="rId528" Type="http://schemas.openxmlformats.org/officeDocument/2006/relationships/hyperlink" Target="http://www.reddit.com/r/Bitcoin/comments/31hgxt/ribbitme_forms_strategic_alliance_with_card/" TargetMode="External"/><Relationship Id="rId527" Type="http://schemas.openxmlformats.org/officeDocument/2006/relationships/hyperlink" Target="http://www.benzinga.com/pressreleases/15/04/m5381757/ribbit-me-forms-strategic-alliance-with-card-capture-international-llc-" TargetMode="External"/><Relationship Id="rId526" Type="http://schemas.openxmlformats.org/officeDocument/2006/relationships/hyperlink" Target="http://www.reddit.com/r/Bitcoin/comments/31hf6e/need_testers_for_a_new_bitcoin_website_for/" TargetMode="External"/><Relationship Id="rId2440" Type="http://schemas.openxmlformats.org/officeDocument/2006/relationships/hyperlink" Target="http://www.reddit.com/r/Bitcoin/comments/32bhgo/can_we_add_ropenbazaar_to_the_list_of_related/" TargetMode="External"/><Relationship Id="rId521" Type="http://schemas.openxmlformats.org/officeDocument/2006/relationships/hyperlink" Target="http://i.imgur.com/GUMp68U.jpg" TargetMode="External"/><Relationship Id="rId1110" Type="http://schemas.openxmlformats.org/officeDocument/2006/relationships/hyperlink" Target="http://www.reddit.com/r/Bitcoin/comments/31rfth/is_there_a_convenient_way_to_encrypt_1224_word/" TargetMode="External"/><Relationship Id="rId2441" Type="http://schemas.openxmlformats.org/officeDocument/2006/relationships/hyperlink" Target="http://www.reddit.com/r/Bitcoin/comments/32bhe5/why_isnt_bitcoin_a_scam/" TargetMode="External"/><Relationship Id="rId520" Type="http://schemas.openxmlformats.org/officeDocument/2006/relationships/hyperlink" Target="http://www.reddit.com/r/Bitcoin/comments/31hbzj/heres_a_new_bitcoin_graphic_i_just_finished_free/" TargetMode="External"/><Relationship Id="rId1111" Type="http://schemas.openxmlformats.org/officeDocument/2006/relationships/hyperlink" Target="http://i.imgur.com/eaKfoTF.jpg" TargetMode="External"/><Relationship Id="rId2442" Type="http://schemas.openxmlformats.org/officeDocument/2006/relationships/hyperlink" Target="http://www.reddit.com/r/Bitcoin/comments/32bjj4/suggestion_encourage_musicians_to_use_bitcoin_by/" TargetMode="External"/><Relationship Id="rId1112" Type="http://schemas.openxmlformats.org/officeDocument/2006/relationships/hyperlink" Target="http://www.reddit.com/r/Bitcoin/comments/31rfs3/apologies_to_whoever_got_paparazzid_in_maryland/" TargetMode="External"/><Relationship Id="rId2443" Type="http://schemas.openxmlformats.org/officeDocument/2006/relationships/hyperlink" Target="http://www.reddit.com/r/Bitcoin/comments/32bjco/im_getting_the_hang_of_this_introducing_bitcoin/" TargetMode="External"/><Relationship Id="rId1113" Type="http://schemas.openxmlformats.org/officeDocument/2006/relationships/hyperlink" Target="http://blogs.wsj.com/moneybeat/2015/04/07/bitbeat-rebel-board-member-fuels-strife-at-bitcoin-foundation/?KEYWORDS=bitcoin" TargetMode="External"/><Relationship Id="rId2444" Type="http://schemas.openxmlformats.org/officeDocument/2006/relationships/hyperlink" Target="https://www.youtube.com/watch?v=a-ZTSao8HPk" TargetMode="External"/><Relationship Id="rId1103" Type="http://schemas.openxmlformats.org/officeDocument/2006/relationships/hyperlink" Target="http://www.reddit.com/r/Bitcoin/comments/31r7qn/should_i_quit_my_job_have_you_quit_yours_yet_why/" TargetMode="External"/><Relationship Id="rId2434" Type="http://schemas.openxmlformats.org/officeDocument/2006/relationships/hyperlink" Target="https://twitter.com/MyLittleCoin/status/587132365773869056" TargetMode="External"/><Relationship Id="rId1104" Type="http://schemas.openxmlformats.org/officeDocument/2006/relationships/hyperlink" Target="http://www.bloomberg.com/news/videos/2015-04-07/wall-street-warms-up-to-bitcoin" TargetMode="External"/><Relationship Id="rId2435" Type="http://schemas.openxmlformats.org/officeDocument/2006/relationships/hyperlink" Target="http://www.reddit.com/r/Bitcoin/comments/32bb31/cointelegraph_favorites_ones_of_my_tweets_i_am_a/" TargetMode="External"/><Relationship Id="rId1105" Type="http://schemas.openxmlformats.org/officeDocument/2006/relationships/hyperlink" Target="http://www.reddit.com/r/Bitcoin/comments/31r74g/wall_street_warms_up_to_bitcoin_wedbushs_luria/" TargetMode="External"/><Relationship Id="rId2436" Type="http://schemas.openxmlformats.org/officeDocument/2006/relationships/hyperlink" Target="http://www.reddit.com/r/Bitcoin/comments/32bfpg/domain_for_sale_bitcoindonationorg/" TargetMode="External"/><Relationship Id="rId1106" Type="http://schemas.openxmlformats.org/officeDocument/2006/relationships/hyperlink" Target="http://www.nationaljournal.com/tech/rand-paul-s-presidential-website-is-accepting-bitcoin-donations-20150407" TargetMode="External"/><Relationship Id="rId2437" Type="http://schemas.openxmlformats.org/officeDocument/2006/relationships/hyperlink" Target="http://my.teslamotors.com/models/design" TargetMode="External"/><Relationship Id="rId1107" Type="http://schemas.openxmlformats.org/officeDocument/2006/relationships/hyperlink" Target="http://www.reddit.com/r/Bitcoin/comments/31r74c/rand_pauls_presidential_website_is_accepting/" TargetMode="External"/><Relationship Id="rId2438" Type="http://schemas.openxmlformats.org/officeDocument/2006/relationships/hyperlink" Target="http://www.reddit.com/r/Bitcoin/comments/32bgof/realized_that_tesla_no_longer_offers_checkout/" TargetMode="External"/><Relationship Id="rId1108" Type="http://schemas.openxmlformats.org/officeDocument/2006/relationships/hyperlink" Target="http://news.slashdot.org/story/15/04/07/1327250/has-the-bitcoin-foundation-run-out-of-cash" TargetMode="External"/><Relationship Id="rId2439" Type="http://schemas.openxmlformats.org/officeDocument/2006/relationships/hyperlink" Target="http://www.reddit.com/r/Bitcoin/comments/32bhnt/primedice_btc_gambling_site/" TargetMode="External"/><Relationship Id="rId1109" Type="http://schemas.openxmlformats.org/officeDocument/2006/relationships/hyperlink" Target="http://www.reddit.com/r/Bitcoin/comments/31rfym/has_the_bitcoin_foundation_run_out_of_cash/" TargetMode="External"/><Relationship Id="rId519" Type="http://schemas.openxmlformats.org/officeDocument/2006/relationships/hyperlink" Target="http://i.imgur.com/Tq5cD7t.png" TargetMode="External"/><Relationship Id="rId514" Type="http://schemas.openxmlformats.org/officeDocument/2006/relationships/hyperlink" Target="http://www.reddit.com/r/Bitcoin/comments/31hbnk/weed_tokens_it_will_blow_your_mind/" TargetMode="External"/><Relationship Id="rId513" Type="http://schemas.openxmlformats.org/officeDocument/2006/relationships/hyperlink" Target="http://igg.me/p/weed-tokens-it-will-blow-your-mind/x/9520546" TargetMode="External"/><Relationship Id="rId512" Type="http://schemas.openxmlformats.org/officeDocument/2006/relationships/hyperlink" Target="http://www.reddit.com/r/Bitcoin/comments/31ha53/so_eris_industries_is_trying_to_fire_bitcoin/" TargetMode="External"/><Relationship Id="rId511" Type="http://schemas.openxmlformats.org/officeDocument/2006/relationships/hyperlink" Target="https://twitter.com/prestonjbyrne/status/584328689049083904" TargetMode="External"/><Relationship Id="rId518" Type="http://schemas.openxmlformats.org/officeDocument/2006/relationships/hyperlink" Target="http://www.reddit.com/r/Bitcoin/comments/31hczt/tldr_prosecutor_doesnt_want_the_btc_she_took_for/" TargetMode="External"/><Relationship Id="rId517" Type="http://schemas.openxmlformats.org/officeDocument/2006/relationships/hyperlink" Target="http://www.reddit.com/r/Bitcoin/comments/31hdc1/on_april_5th_1933_us_president_franklin_d/" TargetMode="External"/><Relationship Id="rId516" Type="http://schemas.openxmlformats.org/officeDocument/2006/relationships/hyperlink" Target="http://www.reddit.com/r/Bitcoin/comments/31hah5/how_the_rbuttcoin_cult_spends_easter_why_arent/" TargetMode="External"/><Relationship Id="rId515" Type="http://schemas.openxmlformats.org/officeDocument/2006/relationships/hyperlink" Target="http://i.imgur.com/B5vCspI.jpg" TargetMode="External"/><Relationship Id="rId510" Type="http://schemas.openxmlformats.org/officeDocument/2006/relationships/hyperlink" Target="http://www.reddit.com/r/Bitcoin/comments/31h4a1/posted_in_2010_why_exactly_are_big_banks_bad/" TargetMode="External"/><Relationship Id="rId2430" Type="http://schemas.openxmlformats.org/officeDocument/2006/relationships/hyperlink" Target="http://www.reddit.com/r/Bitcoin/comments/32bb31/cointelegraph_favorites_ones_of_my_tweets_i_am_a/" TargetMode="External"/><Relationship Id="rId1100" Type="http://schemas.openxmlformats.org/officeDocument/2006/relationships/hyperlink" Target="http://www.reddit.com/r/Bitcoin/comments/31r87f/lets_play_a_game_2/" TargetMode="External"/><Relationship Id="rId2431" Type="http://schemas.openxmlformats.org/officeDocument/2006/relationships/hyperlink" Target="http://reason.com/archives/2015/04/09/bitcoin-and-the-cypherpunks" TargetMode="External"/><Relationship Id="rId1101" Type="http://schemas.openxmlformats.org/officeDocument/2006/relationships/hyperlink" Target="http://gizmodo.com/in-the-end-alt-currency-s-promises-devolve-into-illegal-1696196958" TargetMode="External"/><Relationship Id="rId2432" Type="http://schemas.openxmlformats.org/officeDocument/2006/relationships/hyperlink" Target="http://www.reddit.com/r/Bitcoin/comments/32basv/bitcoin_and_the_cypherpunks/" TargetMode="External"/><Relationship Id="rId1102" Type="http://schemas.openxmlformats.org/officeDocument/2006/relationships/hyperlink" Target="http://www.reddit.com/r/Bitcoin/comments/31r87b/scammers_and_skeptics_are_strangling_the_future/" TargetMode="External"/><Relationship Id="rId2433" Type="http://schemas.openxmlformats.org/officeDocument/2006/relationships/hyperlink" Target="http://www.reddit.com/r/Bitcoin/comments/32bc3m/free_bitcoins_xapo_giveaway_get_from_1_to_1000/" TargetMode="External"/><Relationship Id="rId2401" Type="http://schemas.openxmlformats.org/officeDocument/2006/relationships/hyperlink" Target="http://www.reddit.com/r/Bitcoin/comments/32arqz/238_i_think_this_is_a_good_time_to_revisit/" TargetMode="External"/><Relationship Id="rId2402" Type="http://schemas.openxmlformats.org/officeDocument/2006/relationships/hyperlink" Target="http://www.reddit.com/r/Bitcoin/comments/32ariy/google_bitcoin_stock/" TargetMode="External"/><Relationship Id="rId2403" Type="http://schemas.openxmlformats.org/officeDocument/2006/relationships/hyperlink" Target="http://www.reddit.com/r/Bitcoin/comments/32are7/why_is_it_still_so_hard_to_buy_bitcoins/" TargetMode="External"/><Relationship Id="rId2404" Type="http://schemas.openxmlformats.org/officeDocument/2006/relationships/hyperlink" Target="https://hackage.haskell.org/package/rosa-0.2.0.0" TargetMode="External"/><Relationship Id="rId2405" Type="http://schemas.openxmlformats.org/officeDocument/2006/relationships/hyperlink" Target="http://www.reddit.com/r/Bitcoin/comments/32aqe2/rosa_query_the_namecoin_blockchain/" TargetMode="External"/><Relationship Id="rId2406" Type="http://schemas.openxmlformats.org/officeDocument/2006/relationships/hyperlink" Target="http://www.newsbtc.com/2015/04/11/exclusive-newsbtc-interviews-louison-dumont/" TargetMode="External"/><Relationship Id="rId2407" Type="http://schemas.openxmlformats.org/officeDocument/2006/relationships/hyperlink" Target="http://www.reddit.com/r/Bitcoin/comments/32aqah/exclusive_newsbtc_interviews_louison_dumont/" TargetMode="External"/><Relationship Id="rId2408" Type="http://schemas.openxmlformats.org/officeDocument/2006/relationships/hyperlink" Target="http://www.reddit.com/r/Bitcoin/comments/32atl9/just_got_home_from_the_tampastpete_meetup_paid/" TargetMode="External"/><Relationship Id="rId2409" Type="http://schemas.openxmlformats.org/officeDocument/2006/relationships/hyperlink" Target="http://www.reddit.com/r/Bitcoin/comments/32at5h/motivating_bitcoin_funded_research_attempt_5/" TargetMode="External"/><Relationship Id="rId2400" Type="http://schemas.openxmlformats.org/officeDocument/2006/relationships/hyperlink" Target="http://www.reddit.com/r/Bitcoin/comments/32arv5/what_5_videos_should_everyone_new_to_bitcoin_watch/" TargetMode="External"/><Relationship Id="rId590" Type="http://schemas.openxmlformats.org/officeDocument/2006/relationships/hyperlink" Target="http://www.reddit.com/r/Bitcoin/comments/31iet8/a_most_compelling_infographic_juxtaposing_bitcoin/" TargetMode="External"/><Relationship Id="rId589" Type="http://schemas.openxmlformats.org/officeDocument/2006/relationships/hyperlink" Target="http://spottedmarley.com/thinkabout/usd-btc-graphic.jpg" TargetMode="External"/><Relationship Id="rId588" Type="http://schemas.openxmlformats.org/officeDocument/2006/relationships/hyperlink" Target="http://www.reddit.com/r/Bitcoin/comments/31icz1/imagine_all_transactions_of_the_entire_world_were/" TargetMode="External"/><Relationship Id="rId1170" Type="http://schemas.openxmlformats.org/officeDocument/2006/relationships/hyperlink" Target="http://blogs.wsj.com/moneybeat/2015/04/07/bitbeat-rebel-board-member-fuels-strife-at-bitcoin-foundation/?mod=WSJBlog" TargetMode="External"/><Relationship Id="rId1171" Type="http://schemas.openxmlformats.org/officeDocument/2006/relationships/hyperlink" Target="http://www.reddit.com/r/Bitcoin/comments/31rhe6/bitbeat_rebel_board_member_fuels_strife_at/" TargetMode="External"/><Relationship Id="rId583" Type="http://schemas.openxmlformats.org/officeDocument/2006/relationships/hyperlink" Target="http://www.reddit.com/r/Bitcoin/comments/31i7b8/we_still_havent_even_seen_the_big_mass_acceptance/" TargetMode="External"/><Relationship Id="rId1172" Type="http://schemas.openxmlformats.org/officeDocument/2006/relationships/hyperlink" Target="http://i.imgur.com/wtCNhmX.png" TargetMode="External"/><Relationship Id="rId582" Type="http://schemas.openxmlformats.org/officeDocument/2006/relationships/hyperlink" Target="http://www.reddit.com/r/Bitcoin/comments/31i7ng/bitcoin_today_sunday_april_05_2015/" TargetMode="External"/><Relationship Id="rId1173" Type="http://schemas.openxmlformats.org/officeDocument/2006/relationships/hyperlink" Target="http://www.reddit.com/r/Bitcoin/comments/31rhct/bitcoin_is_like_the_internet_in_the_90s/" TargetMode="External"/><Relationship Id="rId581" Type="http://schemas.openxmlformats.org/officeDocument/2006/relationships/hyperlink" Target="http://www.reddit.com/r/Bitcoin/comments/31i6oq/happy_easter/" TargetMode="External"/><Relationship Id="rId1174" Type="http://schemas.openxmlformats.org/officeDocument/2006/relationships/hyperlink" Target="http://imgur.com/a/C0Iy6" TargetMode="External"/><Relationship Id="rId580" Type="http://schemas.openxmlformats.org/officeDocument/2006/relationships/hyperlink" Target="http://i.imgur.com/tbjAOUf.png" TargetMode="External"/><Relationship Id="rId1175" Type="http://schemas.openxmlformats.org/officeDocument/2006/relationships/hyperlink" Target="http://www.reddit.com/r/Bitcoin/comments/31rh65/yet_another_wsj_bitcoin_article_in_todays_paper/" TargetMode="External"/><Relationship Id="rId587" Type="http://schemas.openxmlformats.org/officeDocument/2006/relationships/hyperlink" Target="http://www.reddit.com/r/Bitcoin/comments/31ic3f/why_dont_credit_card_payment_processes_have_to/" TargetMode="External"/><Relationship Id="rId1176" Type="http://schemas.openxmlformats.org/officeDocument/2006/relationships/hyperlink" Target="http://news.slashdot.org/story/15/04/07/1327250/has-the-bitcoin-foundation-run-out-of-cash" TargetMode="External"/><Relationship Id="rId586" Type="http://schemas.openxmlformats.org/officeDocument/2006/relationships/hyperlink" Target="http://www.reddit.com/r/Bitcoin/comments/31ib32/the_creators_of_bitcoin_amir_taaki_and_donald/" TargetMode="External"/><Relationship Id="rId1177" Type="http://schemas.openxmlformats.org/officeDocument/2006/relationships/hyperlink" Target="http://www.reddit.com/r/Bitcoin/comments/31rfym/has_the_bitcoin_foundation_run_out_of_cash/" TargetMode="External"/><Relationship Id="rId585" Type="http://schemas.openxmlformats.org/officeDocument/2006/relationships/hyperlink" Target="https://books.google.co.uk/books?id=L6afAgAAQBAJ&amp;pg=PA262&amp;lpg=PA262&amp;dq=%22The+creators+of+the+currency,+Amir+Taaki+and+Donald+Norman%22&amp;source=bl&amp;ots=CxzpMXAe0O&amp;sig=6d28_HtlT0CgmNBQleYgLYuO0hc&amp;hl=en&amp;sa=X&amp;ei=QAkhVcH9PM2PaMfAgZgH&amp;ved=0CCIQ6AEwAA" TargetMode="External"/><Relationship Id="rId1178" Type="http://schemas.openxmlformats.org/officeDocument/2006/relationships/hyperlink" Target="http://www.reddit.com/r/Bitcoin/comments/31rfth/is_there_a_convenient_way_to_encrypt_1224_word/" TargetMode="External"/><Relationship Id="rId584" Type="http://schemas.openxmlformats.org/officeDocument/2006/relationships/hyperlink" Target="http://www.reddit.com/r/Bitcoin/comments/31i7x6/creative_thinking_time_bitcoins_blockchain_will/" TargetMode="External"/><Relationship Id="rId1179" Type="http://schemas.openxmlformats.org/officeDocument/2006/relationships/hyperlink" Target="http://www.reddit.com/r/Bitcoin/comments/31rzto/does_it_concern_anyone_else_that_we_still_only/" TargetMode="External"/><Relationship Id="rId1169" Type="http://schemas.openxmlformats.org/officeDocument/2006/relationships/hyperlink" Target="http://www.reddit.com/r/Bitcoin/comments/31rj51/how_can_i_make_a_bitcoin_donations_button_on_my/" TargetMode="External"/><Relationship Id="rId579" Type="http://schemas.openxmlformats.org/officeDocument/2006/relationships/hyperlink" Target="http://www.reddit.com/r/Bitcoin/comments/31i4n2/question_on_coinbase_fee/" TargetMode="External"/><Relationship Id="rId578" Type="http://schemas.openxmlformats.org/officeDocument/2006/relationships/hyperlink" Target="http://www.reddit.com/r/Bitcoin/comments/31i50l/blockchain_realising_its_full_potential_abn_amro/" TargetMode="External"/><Relationship Id="rId577" Type="http://schemas.openxmlformats.org/officeDocument/2006/relationships/hyperlink" Target="https://www.youtube.com/watch?v=ZSYZllhFB38&amp;feature=youtu.be" TargetMode="External"/><Relationship Id="rId2490" Type="http://schemas.openxmlformats.org/officeDocument/2006/relationships/hyperlink" Target="http://www.reddit.com/r/Bitcoin/comments/32bwo6/can_we_make_a_list_of_all_the_potential_security/" TargetMode="External"/><Relationship Id="rId1160" Type="http://schemas.openxmlformats.org/officeDocument/2006/relationships/hyperlink" Target="http://www.reddit.com/r/Bitcoin/comments/31rlmm/eliminate_communication_barriers_between_the_deaf/" TargetMode="External"/><Relationship Id="rId2491" Type="http://schemas.openxmlformats.org/officeDocument/2006/relationships/hyperlink" Target="https://np.reddit.com/r/worldnews/comments/32bbrx/46_ukrainian_banks_declare_insolvencydozens_of/" TargetMode="External"/><Relationship Id="rId572" Type="http://schemas.openxmlformats.org/officeDocument/2006/relationships/hyperlink" Target="https://stemfund.com/" TargetMode="External"/><Relationship Id="rId1161" Type="http://schemas.openxmlformats.org/officeDocument/2006/relationships/hyperlink" Target="http://www.reddit.com/r/Bitcoin/comments/31rlcp/changetip_ceo_tips_employee_184_btc_this_week/" TargetMode="External"/><Relationship Id="rId2492" Type="http://schemas.openxmlformats.org/officeDocument/2006/relationships/hyperlink" Target="http://www.reddit.com/r/Bitcoin/comments/32bw2r/46_ukrainian_banks_declare_insolvencydozens_of/" TargetMode="External"/><Relationship Id="rId571" Type="http://schemas.openxmlformats.org/officeDocument/2006/relationships/hyperlink" Target="http://www.reddit.com/r/Bitcoin/comments/31hyqy/bitcoin_on_mainstream_theres_no_make_up_here/" TargetMode="External"/><Relationship Id="rId1162" Type="http://schemas.openxmlformats.org/officeDocument/2006/relationships/hyperlink" Target="http://imgur.com/uDRWNaI" TargetMode="External"/><Relationship Id="rId2493" Type="http://schemas.openxmlformats.org/officeDocument/2006/relationships/hyperlink" Target="https://www.cryptocoinsnews.com/phone-companies-consider-bitcoin-unbanked/" TargetMode="External"/><Relationship Id="rId570" Type="http://schemas.openxmlformats.org/officeDocument/2006/relationships/hyperlink" Target="https://www.youtube.com/watch?v=PlJkgQZb0VU&amp;feature=youtu.be&amp;t=16m40s" TargetMode="External"/><Relationship Id="rId1163" Type="http://schemas.openxmlformats.org/officeDocument/2006/relationships/hyperlink" Target="http://www.reddit.com/r/Bitcoin/comments/31rlbd/i_randomly_received_four_transactions_yesterday/" TargetMode="External"/><Relationship Id="rId2494" Type="http://schemas.openxmlformats.org/officeDocument/2006/relationships/hyperlink" Target="http://www.reddit.com/r/Bitcoin/comments/32bz60/phone_companies_should_consider_bitcoin_for_the/" TargetMode="External"/><Relationship Id="rId1164" Type="http://schemas.openxmlformats.org/officeDocument/2006/relationships/hyperlink" Target="http://www.bbc.co.uk/programmes/b05pqskp" TargetMode="External"/><Relationship Id="rId2495" Type="http://schemas.openxmlformats.org/officeDocument/2006/relationships/hyperlink" Target="http://www.fatihusta.com.tr/2015/04/12/satoshicity-org-ucretsiz-bitcoin-kazanin-bitcoin-faucet-with-p-ref-bonus/" TargetMode="External"/><Relationship Id="rId576" Type="http://schemas.openxmlformats.org/officeDocument/2006/relationships/hyperlink" Target="http://www.reddit.com/r/Bitcoin/comments/31i2s8/bitcoin_is_decentralized_but_if_the_development/" TargetMode="External"/><Relationship Id="rId1165" Type="http://schemas.openxmlformats.org/officeDocument/2006/relationships/hyperlink" Target="http://www.reddit.com/r/Bitcoin/comments/31rjtz/radio_4_programme_this_thursday_9th_april_2015/" TargetMode="External"/><Relationship Id="rId2496" Type="http://schemas.openxmlformats.org/officeDocument/2006/relationships/hyperlink" Target="http://www.reddit.com/r/Bitcoin/comments/32bz3h/satoshicity_new_standarts_of_bitcoin_faucet_with/" TargetMode="External"/><Relationship Id="rId575" Type="http://schemas.openxmlformats.org/officeDocument/2006/relationships/hyperlink" Target="http://www.reddit.com/r/Bitcoin/comments/31i38y/is_the_usps_reading_your_mail_they_might_be_if/" TargetMode="External"/><Relationship Id="rId1166" Type="http://schemas.openxmlformats.org/officeDocument/2006/relationships/hyperlink" Target="http://rt.com/uk/247529-bitcoin-exchange-opening-britain/" TargetMode="External"/><Relationship Id="rId2497" Type="http://schemas.openxmlformats.org/officeDocument/2006/relationships/hyperlink" Target="http://www.reddit.com/r/changetip/comments/3275xx/we_just_bought_two_people_pizzas_with_changetip/" TargetMode="External"/><Relationship Id="rId574" Type="http://schemas.openxmlformats.org/officeDocument/2006/relationships/hyperlink" Target="http://www.forfeiture.gov/pdf/USPS/OfficialNotification.pdf" TargetMode="External"/><Relationship Id="rId1167" Type="http://schemas.openxmlformats.org/officeDocument/2006/relationships/hyperlink" Target="http://www.reddit.com/r/Bitcoin/comments/31rjm6/bitcoin_bourse_uks_first_regulated_digital/" TargetMode="External"/><Relationship Id="rId2498" Type="http://schemas.openxmlformats.org/officeDocument/2006/relationships/hyperlink" Target="http://www.reddit.com/r/Bitcoin/comments/32byzn/subreddit_just_executed_a_bitcoin_loan_for_pizza/" TargetMode="External"/><Relationship Id="rId573" Type="http://schemas.openxmlformats.org/officeDocument/2006/relationships/hyperlink" Target="http://www.reddit.com/r/Bitcoin/comments/31i2c1/stemfund_p2p_bitcoin_lending_site/" TargetMode="External"/><Relationship Id="rId1168" Type="http://schemas.openxmlformats.org/officeDocument/2006/relationships/hyperlink" Target="http://www.reddit.com/r/Bitcoin/comments/31rjkn/when_will_gbtc_barry_silberts_bitcoin_etf_finally/" TargetMode="External"/><Relationship Id="rId2499" Type="http://schemas.openxmlformats.org/officeDocument/2006/relationships/hyperlink" Target="http://insidebitcoins.com/news/xapo-brings-bitcoin-to-esports-through-new-partnerships/31609" TargetMode="External"/><Relationship Id="rId1190" Type="http://schemas.openxmlformats.org/officeDocument/2006/relationships/hyperlink" Target="https://www.youtube.com/watch?v=d3ujzcR9B_c&amp;feature=youtu.be" TargetMode="External"/><Relationship Id="rId1191" Type="http://schemas.openxmlformats.org/officeDocument/2006/relationships/hyperlink" Target="http://www.reddit.com/r/Bitcoin/comments/31s6o2/the_rise_and_fall_of_country_coins/" TargetMode="External"/><Relationship Id="rId1192" Type="http://schemas.openxmlformats.org/officeDocument/2006/relationships/hyperlink" Target="http://www.reddit.com/r/Bitcoin/comments/31s6m6/remember_this_when_someone_says_its_the/" TargetMode="External"/><Relationship Id="rId1193" Type="http://schemas.openxmlformats.org/officeDocument/2006/relationships/hyperlink" Target="http://www.reddit.com/r/Bitcoin/comments/31s6g4/now_that_the_bitcoin_foundation_is_failing_should/" TargetMode="External"/><Relationship Id="rId1194" Type="http://schemas.openxmlformats.org/officeDocument/2006/relationships/hyperlink" Target="http://www.reddit.com/r/Bitcoin/comments/31s6b2/german_grocery_store_edeka_bitcoin_again_accepted/" TargetMode="External"/><Relationship Id="rId1195" Type="http://schemas.openxmlformats.org/officeDocument/2006/relationships/hyperlink" Target="https://youtu.be/UVGq0zaZsNg" TargetMode="External"/><Relationship Id="rId1196" Type="http://schemas.openxmlformats.org/officeDocument/2006/relationships/hyperlink" Target="http://www.reddit.com/r/Bitcoin/comments/31s67w/former_us_treasury_secretary_lawrence_h_summers/" TargetMode="External"/><Relationship Id="rId1197" Type="http://schemas.openxmlformats.org/officeDocument/2006/relationships/hyperlink" Target="http://www.reddit.com/r/Bitcoin/comments/31s5q2/could_we_start_marking_certain_posts_with_meta/" TargetMode="External"/><Relationship Id="rId1198" Type="http://schemas.openxmlformats.org/officeDocument/2006/relationships/hyperlink" Target="http://www.reddit.com/r/Bitcoin/comments/31s5px/dollar_giveaway_2/" TargetMode="External"/><Relationship Id="rId1199" Type="http://schemas.openxmlformats.org/officeDocument/2006/relationships/hyperlink" Target="https://blog.coinbase.com/2015/04/07/introducing-bitcoin-hackathon-v2/" TargetMode="External"/><Relationship Id="rId599" Type="http://schemas.openxmlformats.org/officeDocument/2006/relationships/hyperlink" Target="http://skift.com/2015/04/03/turning-airline-miles-into-bitcoin-its-possible-as-alternative-currencies-edge-ahead/" TargetMode="External"/><Relationship Id="rId1180" Type="http://schemas.openxmlformats.org/officeDocument/2006/relationships/hyperlink" Target="http://www.reddit.com/r/Bitcoin/comments/31rzmx/bitcoin_core_wallet/" TargetMode="External"/><Relationship Id="rId1181" Type="http://schemas.openxmlformats.org/officeDocument/2006/relationships/hyperlink" Target="http://www.reddit.com/r/Bitcoin/comments/31rzc4/does_bitcoin_have_a_scalability_problem_does_it/" TargetMode="External"/><Relationship Id="rId1182" Type="http://schemas.openxmlformats.org/officeDocument/2006/relationships/hyperlink" Target="https://firstlook.org/theintercept/2015/04/06/john-oliver-interview-political-disengagement-american-public/" TargetMode="External"/><Relationship Id="rId594" Type="http://schemas.openxmlformats.org/officeDocument/2006/relationships/hyperlink" Target="http://www.reddit.com/r/Bitcoin/comments/31ie94/dont_be_a_victim_of_bitcoin_scams/" TargetMode="External"/><Relationship Id="rId1183" Type="http://schemas.openxmlformats.org/officeDocument/2006/relationships/hyperlink" Target="http://www.reddit.com/r/Bitcoin/comments/31ryow/when_the_media_quotes_bitcoin_as_only_x_of_people/" TargetMode="External"/><Relationship Id="rId593" Type="http://schemas.openxmlformats.org/officeDocument/2006/relationships/hyperlink" Target="http://www.newsbtc.com/2015/04/05/avoid-bitcoin-scams-in-5-steps/" TargetMode="External"/><Relationship Id="rId1184" Type="http://schemas.openxmlformats.org/officeDocument/2006/relationships/hyperlink" Target="http://www.reddit.com/r/Bitcoin/comments/31ryal/my_dad_told_me_about_bitcoin_mining_in_early_2011/" TargetMode="External"/><Relationship Id="rId592" Type="http://schemas.openxmlformats.org/officeDocument/2006/relationships/hyperlink" Target="http://www.reddit.com/r/Bitcoin/comments/31ieat/cointelegraph_uk_news_roundup/" TargetMode="External"/><Relationship Id="rId1185" Type="http://schemas.openxmlformats.org/officeDocument/2006/relationships/hyperlink" Target="http://www.winbeta.org/news/microsoft-registers-new-company-known-microsoft-payments-apple-pay-competitor-inbound" TargetMode="External"/><Relationship Id="rId591" Type="http://schemas.openxmlformats.org/officeDocument/2006/relationships/hyperlink" Target="http://cointelegraph.uk/news/113874/cointelegraph-uk-news-roundup" TargetMode="External"/><Relationship Id="rId1186" Type="http://schemas.openxmlformats.org/officeDocument/2006/relationships/hyperlink" Target="http://www.reddit.com/r/Bitcoin/comments/31ry03/microsoft_registers_a_new_company_known_as/" TargetMode="External"/><Relationship Id="rId598" Type="http://schemas.openxmlformats.org/officeDocument/2006/relationships/hyperlink" Target="http://www.reddit.com/r/Bitcoin/comments/31iihy/board_member_olivier_janssens_leaks_damning_facts/" TargetMode="External"/><Relationship Id="rId1187" Type="http://schemas.openxmlformats.org/officeDocument/2006/relationships/hyperlink" Target="http://www.reddit.com/r/Bitcoin/comments/31rxsq/received_some_random_bitcoin_from_a_factom_vanity/" TargetMode="External"/><Relationship Id="rId597" Type="http://schemas.openxmlformats.org/officeDocument/2006/relationships/hyperlink" Target="https://www.cryptocoinsnews.com/board-member-olivier-janssens-leaks-damning-facts-bitcoin-foundation/" TargetMode="External"/><Relationship Id="rId1188" Type="http://schemas.openxmlformats.org/officeDocument/2006/relationships/hyperlink" Target="https://www.youtube.com/watch?v=Q5nbfuXwjQE" TargetMode="External"/><Relationship Id="rId596" Type="http://schemas.openxmlformats.org/officeDocument/2006/relationships/hyperlink" Target="http://www.reddit.com/r/Bitcoin/comments/31ie33/the_abc_connection_in_future_advertising_bitcoin/" TargetMode="External"/><Relationship Id="rId1189" Type="http://schemas.openxmlformats.org/officeDocument/2006/relationships/hyperlink" Target="http://www.reddit.com/r/Bitcoin/comments/31rxro/bitcoin_recession_tech_talk_today_154/" TargetMode="External"/><Relationship Id="rId595" Type="http://schemas.openxmlformats.org/officeDocument/2006/relationships/hyperlink" Target="http://www.newsbtc.com/2015/04/04/the-abc-connection-in-future-advertising-bitcoin-and-credit-cards/" TargetMode="External"/><Relationship Id="rId1136" Type="http://schemas.openxmlformats.org/officeDocument/2006/relationships/hyperlink" Target="http://www.reddit.com/r/Bitcoin/comments/31rjkn/when_will_gbtc_barry_silberts_bitcoin_etf_finally/" TargetMode="External"/><Relationship Id="rId2467" Type="http://schemas.openxmlformats.org/officeDocument/2006/relationships/hyperlink" Target="http://www.reddit.com/r/Bitcoin/comments/32bns9/interview_with_bitlanders_ceo_francesco_rulli/" TargetMode="External"/><Relationship Id="rId1137" Type="http://schemas.openxmlformats.org/officeDocument/2006/relationships/hyperlink" Target="http://www.reddit.com/r/Bitcoin/comments/31rj51/how_can_i_make_a_bitcoin_donations_button_on_my/" TargetMode="External"/><Relationship Id="rId2468" Type="http://schemas.openxmlformats.org/officeDocument/2006/relationships/hyperlink" Target="http://www.boothbayregister.com/article/sheriff-s-office-prepared-after-bitcoin-ransom/51070" TargetMode="External"/><Relationship Id="rId1138" Type="http://schemas.openxmlformats.org/officeDocument/2006/relationships/hyperlink" Target="http://blogs.wsj.com/moneybeat/2015/04/07/bitbeat-rebel-board-member-fuels-strife-at-bitcoin-foundation/?mod=WSJBlog" TargetMode="External"/><Relationship Id="rId2469" Type="http://schemas.openxmlformats.org/officeDocument/2006/relationships/hyperlink" Target="http://www.reddit.com/r/Bitcoin/comments/32bnpz/sheriffs_office_prepared_after_bitcoin_ransom/" TargetMode="External"/><Relationship Id="rId1139" Type="http://schemas.openxmlformats.org/officeDocument/2006/relationships/hyperlink" Target="http://www.reddit.com/r/Bitcoin/comments/31rhe6/bitbeat_rebel_board_member_fuels_strife_at/" TargetMode="External"/><Relationship Id="rId547" Type="http://schemas.openxmlformats.org/officeDocument/2006/relationships/hyperlink" Target="http://www.reddit.com/r/Bitcoin/comments/31hpqc/happy_satoshi_nakamoto_day_april_5_a_milestone_in/" TargetMode="External"/><Relationship Id="rId546" Type="http://schemas.openxmlformats.org/officeDocument/2006/relationships/hyperlink" Target="http://jason.dreyzehner.com/satoshi-nakamoto-day" TargetMode="External"/><Relationship Id="rId545" Type="http://schemas.openxmlformats.org/officeDocument/2006/relationships/hyperlink" Target="http://www.reddit.com/r/Bitcoin/comments/31hqa8/best_place_to_buy_bitcoins/" TargetMode="External"/><Relationship Id="rId544" Type="http://schemas.openxmlformats.org/officeDocument/2006/relationships/hyperlink" Target="http://www.reddit.com/r/Bitcoin/comments/31hqob/joined_the_bittcom_team_bitcoin_blockchain_are/" TargetMode="External"/><Relationship Id="rId549" Type="http://schemas.openxmlformats.org/officeDocument/2006/relationships/hyperlink" Target="http://www.reddit.com/r/Bitcoin/comments/31hry1/seems_the_usd_is_seeing_an_increase_in_value/" TargetMode="External"/><Relationship Id="rId548" Type="http://schemas.openxmlformats.org/officeDocument/2006/relationships/hyperlink" Target="http://www.forbes.com/sites/jeffgolman/2015/03/26/buck-ing-the-trend-what-the-us-dollar-will-buy-in-2015/" TargetMode="External"/><Relationship Id="rId2460" Type="http://schemas.openxmlformats.org/officeDocument/2006/relationships/hyperlink" Target="http://www.reddit.com/r/Bitcoin/comments/32bnja/accepting_bitcoin_payments_and_the_overview_of/" TargetMode="External"/><Relationship Id="rId1130" Type="http://schemas.openxmlformats.org/officeDocument/2006/relationships/hyperlink" Target="https://secure.randpaul.com" TargetMode="External"/><Relationship Id="rId2461" Type="http://schemas.openxmlformats.org/officeDocument/2006/relationships/hyperlink" Target="http://cointelegraph.com/news/113930/history-of-cryptocurrency-from-bitcoins-inception-to-the-crypto-boom" TargetMode="External"/><Relationship Id="rId1131" Type="http://schemas.openxmlformats.org/officeDocument/2006/relationships/hyperlink" Target="http://www.reddit.com/r/Bitcoin/comments/31rjv9/not_that_i_would_ever_but_rand_paul_is_accepting/" TargetMode="External"/><Relationship Id="rId2462" Type="http://schemas.openxmlformats.org/officeDocument/2006/relationships/hyperlink" Target="http://www.reddit.com/r/Bitcoin/comments/32bngi/history_of_cryptocurrency_part_i_from_bitcoins/" TargetMode="External"/><Relationship Id="rId543" Type="http://schemas.openxmlformats.org/officeDocument/2006/relationships/hyperlink" Target="http://www.reddit.com/r/Bitcoin/comments/31hljo/buy_bitcoin_with_paypal/" TargetMode="External"/><Relationship Id="rId1132" Type="http://schemas.openxmlformats.org/officeDocument/2006/relationships/hyperlink" Target="http://www.bbc.co.uk/programmes/b05pqskp" TargetMode="External"/><Relationship Id="rId2463" Type="http://schemas.openxmlformats.org/officeDocument/2006/relationships/hyperlink" Target="http://www.reddit.com/r/Bitcoin/comments/32bov7/any_good_paypal_to_bitcoin/" TargetMode="External"/><Relationship Id="rId542" Type="http://schemas.openxmlformats.org/officeDocument/2006/relationships/hyperlink" Target="http://www.reddit.com/r/Bitcoin/comments/31hlya/thought_some_more_remittances_lead_inevitably_to/" TargetMode="External"/><Relationship Id="rId1133" Type="http://schemas.openxmlformats.org/officeDocument/2006/relationships/hyperlink" Target="http://www.reddit.com/r/Bitcoin/comments/31rjtz/radio_4_programme_this_thursday_9th_april_2015/" TargetMode="External"/><Relationship Id="rId2464" Type="http://schemas.openxmlformats.org/officeDocument/2006/relationships/hyperlink" Target="http://www.newsbtc.com/2015/04/12/new-cohort-digital-currency-course-at-the-university-of-nicosia/" TargetMode="External"/><Relationship Id="rId541" Type="http://schemas.openxmlformats.org/officeDocument/2006/relationships/hyperlink" Target="http://www.reddit.com/r/Bitcoin/comments/31hm17/why_the_hell_is_bitcoin_being_launched_into_space/" TargetMode="External"/><Relationship Id="rId1134" Type="http://schemas.openxmlformats.org/officeDocument/2006/relationships/hyperlink" Target="http://rt.com/uk/247529-bitcoin-exchange-opening-britain/" TargetMode="External"/><Relationship Id="rId2465" Type="http://schemas.openxmlformats.org/officeDocument/2006/relationships/hyperlink" Target="http://www.reddit.com/r/Bitcoin/comments/32bntj/new_cohort_digital_currency_course_at_the/" TargetMode="External"/><Relationship Id="rId540" Type="http://schemas.openxmlformats.org/officeDocument/2006/relationships/hyperlink" Target="https://news.vice.com/article/this-is-why-bitcoin-is-being-launched-into-space?" TargetMode="External"/><Relationship Id="rId1135" Type="http://schemas.openxmlformats.org/officeDocument/2006/relationships/hyperlink" Target="http://www.reddit.com/r/Bitcoin/comments/31rjm6/bitcoin_bourse_uks_first_regulated_digital/" TargetMode="External"/><Relationship Id="rId2466" Type="http://schemas.openxmlformats.org/officeDocument/2006/relationships/hyperlink" Target="http://insidebitcoins.com/news/interview-with-bitlanders-ceo-francesco-rulli/31583" TargetMode="External"/><Relationship Id="rId1125" Type="http://schemas.openxmlformats.org/officeDocument/2006/relationships/hyperlink" Target="https://investors.migam.org/en/" TargetMode="External"/><Relationship Id="rId2456" Type="http://schemas.openxmlformats.org/officeDocument/2006/relationships/hyperlink" Target="http://www.reddit.com/r/Bitcoin/comments/32bno8/events_center_becomes_first_venue_to_accept/" TargetMode="External"/><Relationship Id="rId1126" Type="http://schemas.openxmlformats.org/officeDocument/2006/relationships/hyperlink" Target="http://www.reddit.com/r/Bitcoin/comments/31rlmm/eliminate_communication_barriers_between_the_deaf/" TargetMode="External"/><Relationship Id="rId2457" Type="http://schemas.openxmlformats.org/officeDocument/2006/relationships/hyperlink" Target="http://www.coinbuzz.com/2015/04/11/xapo-and-cevo-partnership-opens-gamers-to-bitcoin/" TargetMode="External"/><Relationship Id="rId1127" Type="http://schemas.openxmlformats.org/officeDocument/2006/relationships/hyperlink" Target="http://www.reddit.com/r/Bitcoin/comments/31rlcp/changetip_ceo_tips_employee_184_btc_this_week/" TargetMode="External"/><Relationship Id="rId2458" Type="http://schemas.openxmlformats.org/officeDocument/2006/relationships/hyperlink" Target="http://www.reddit.com/r/Bitcoin/comments/32bnkv/xapo_and_cevo_partnership_opens_gamers_to_bitcoin/" TargetMode="External"/><Relationship Id="rId1128" Type="http://schemas.openxmlformats.org/officeDocument/2006/relationships/hyperlink" Target="http://imgur.com/uDRWNaI" TargetMode="External"/><Relationship Id="rId2459" Type="http://schemas.openxmlformats.org/officeDocument/2006/relationships/hyperlink" Target="http://blog.cex.io/cryptonews/accepting-bitcoin-payments-and-the-overview-of-bitcoin-payment-processors-14526" TargetMode="External"/><Relationship Id="rId1129" Type="http://schemas.openxmlformats.org/officeDocument/2006/relationships/hyperlink" Target="http://www.reddit.com/r/Bitcoin/comments/31rlbd/i_randomly_received_four_transactions_yesterday/" TargetMode="External"/><Relationship Id="rId536" Type="http://schemas.openxmlformats.org/officeDocument/2006/relationships/hyperlink" Target="http://www.reddit.com/r/Bitcoin/comments/31hkvf/mytrezor_is_not_working_ive_tried_firefox_chrome/" TargetMode="External"/><Relationship Id="rId535" Type="http://schemas.openxmlformats.org/officeDocument/2006/relationships/hyperlink" Target="http://i.imgur.com/Qzwk51v.png" TargetMode="External"/><Relationship Id="rId534" Type="http://schemas.openxmlformats.org/officeDocument/2006/relationships/hyperlink" Target="http://www.reddit.com/r/Bitcoin/comments/31hgxt/ribbitme_forms_strategic_alliance_with_card/" TargetMode="External"/><Relationship Id="rId533" Type="http://schemas.openxmlformats.org/officeDocument/2006/relationships/hyperlink" Target="http://www.benzinga.com/pressreleases/15/04/m5381757/ribbit-me-forms-strategic-alliance-with-card-capture-international-llc-" TargetMode="External"/><Relationship Id="rId539" Type="http://schemas.openxmlformats.org/officeDocument/2006/relationships/hyperlink" Target="http://www.reddit.com/r/Bitcoin/comments/31hmcl/looking_for_a_cloud_mining_service_any_good/" TargetMode="External"/><Relationship Id="rId538" Type="http://schemas.openxmlformats.org/officeDocument/2006/relationships/hyperlink" Target="http://www.reddit.com/r/Bitcoin/comments/31hknv/the_best_bitcoin_faucets_on_the_net/" TargetMode="External"/><Relationship Id="rId537" Type="http://schemas.openxmlformats.org/officeDocument/2006/relationships/hyperlink" Target="http://whatisabitcoinfaucet.com/list-of-bitcoin-faucets/" TargetMode="External"/><Relationship Id="rId2450" Type="http://schemas.openxmlformats.org/officeDocument/2006/relationships/hyperlink" Target="https://www.youtube.com/watch?v=a-ZTSao8HPk" TargetMode="External"/><Relationship Id="rId1120" Type="http://schemas.openxmlformats.org/officeDocument/2006/relationships/hyperlink" Target="http://www.reddit.com/r/Bitcoin/comments/31rnhu/bitcoin_cant_replace_cash/" TargetMode="External"/><Relationship Id="rId2451" Type="http://schemas.openxmlformats.org/officeDocument/2006/relationships/hyperlink" Target="http://www.reddit.com/r/Bitcoin/comments/32bkqj/bitcoin_and_the_future_of_payments_technology/" TargetMode="External"/><Relationship Id="rId532" Type="http://schemas.openxmlformats.org/officeDocument/2006/relationships/hyperlink" Target="http://www.reddit.com/r/Bitcoin/comments/31hiaa/where_to_tumble/" TargetMode="External"/><Relationship Id="rId1121" Type="http://schemas.openxmlformats.org/officeDocument/2006/relationships/hyperlink" Target="http://cointelegraph.com/news/113897/bitcoin-violates-the-principle-of-fungibility" TargetMode="External"/><Relationship Id="rId2452" Type="http://schemas.openxmlformats.org/officeDocument/2006/relationships/hyperlink" Target="http://www.reddit.com/r/Bitcoin/comments/32bmak/what_has_the_bitcoin_founddation_actually_done_to/" TargetMode="External"/><Relationship Id="rId531" Type="http://schemas.openxmlformats.org/officeDocument/2006/relationships/hyperlink" Target="http://www.reddit.com/r/Bitcoin/comments/31hifo/bitcoin_is_a_ruthless_financial_virus_that_wont/" TargetMode="External"/><Relationship Id="rId1122" Type="http://schemas.openxmlformats.org/officeDocument/2006/relationships/hyperlink" Target="http://www.reddit.com/r/Bitcoin/comments/31rmwf/bitcoin_violates_the_principle_of_fungibility_oped/" TargetMode="External"/><Relationship Id="rId2453" Type="http://schemas.openxmlformats.org/officeDocument/2006/relationships/hyperlink" Target="http://www.boothbayregister.com/article/sheriff-s-office-prepared-after-bitcoin-ransom/51070" TargetMode="External"/><Relationship Id="rId530" Type="http://schemas.openxmlformats.org/officeDocument/2006/relationships/hyperlink" Target="http://www.reddit.com/r/Bitcoin/comments/31hgvw/factom_will_decentralize_everything/" TargetMode="External"/><Relationship Id="rId1123" Type="http://schemas.openxmlformats.org/officeDocument/2006/relationships/hyperlink" Target="https://www.youtube.com/watch?v=UVGq0zaZsNg" TargetMode="External"/><Relationship Id="rId2454" Type="http://schemas.openxmlformats.org/officeDocument/2006/relationships/hyperlink" Target="http://www.reddit.com/r/Bitcoin/comments/32bnpz/sheriffs_office_prepared_after_bitcoin_ransom/" TargetMode="External"/><Relationship Id="rId1124" Type="http://schemas.openxmlformats.org/officeDocument/2006/relationships/hyperlink" Target="http://www.reddit.com/r/Bitcoin/comments/31rmqt/bitcoin_and_the_future_of_payments_technology/" TargetMode="External"/><Relationship Id="rId2455" Type="http://schemas.openxmlformats.org/officeDocument/2006/relationships/hyperlink" Target="http://www.reviewjournal.com/entertainment/reel/events-center-becomes-first-venue-accept-bitcoin" TargetMode="External"/><Relationship Id="rId1158" Type="http://schemas.openxmlformats.org/officeDocument/2006/relationships/hyperlink" Target="http://www.reddit.com/r/Bitcoin/comments/31rmqt/bitcoin_and_the_future_of_payments_technology/" TargetMode="External"/><Relationship Id="rId2489" Type="http://schemas.openxmlformats.org/officeDocument/2006/relationships/hyperlink" Target="http://www.reddit.com/r/Bitcoin/comments/32btbu/brian_kelly_wwwmindthegapexpocom_100415/" TargetMode="External"/><Relationship Id="rId1159" Type="http://schemas.openxmlformats.org/officeDocument/2006/relationships/hyperlink" Target="https://investors.migam.org/en/" TargetMode="External"/><Relationship Id="rId569" Type="http://schemas.openxmlformats.org/officeDocument/2006/relationships/hyperlink" Target="http://www.reddit.com/r/Bitcoin/comments/31hy8l/magic_beans_shills_all_spam_bar_website_for/" TargetMode="External"/><Relationship Id="rId568" Type="http://schemas.openxmlformats.org/officeDocument/2006/relationships/hyperlink" Target="http://oldmanhustle.com/hustle-now-bitcoin-atm/" TargetMode="External"/><Relationship Id="rId567" Type="http://schemas.openxmlformats.org/officeDocument/2006/relationships/hyperlink" Target="http://www.reddit.com/r/Bitcoin/comments/31hyb0/compresspngcom_is_accepting_bitcoin_donations/" TargetMode="External"/><Relationship Id="rId566" Type="http://schemas.openxmlformats.org/officeDocument/2006/relationships/hyperlink" Target="http://compresspng.com" TargetMode="External"/><Relationship Id="rId2480" Type="http://schemas.openxmlformats.org/officeDocument/2006/relationships/hyperlink" Target="https://youtu.be/NjGisvNlWtY?t=733" TargetMode="External"/><Relationship Id="rId561" Type="http://schemas.openxmlformats.org/officeDocument/2006/relationships/hyperlink" Target="http://www.reddit.com/r/Bitcoin/comments/31hwbn/coinmaporg_is_it_just_down_or_gone_forever/" TargetMode="External"/><Relationship Id="rId1150" Type="http://schemas.openxmlformats.org/officeDocument/2006/relationships/hyperlink" Target="http://www.reddit.com/r/Bitcoin/comments/31roh6/the_origin_of_james_dangelo/" TargetMode="External"/><Relationship Id="rId2481" Type="http://schemas.openxmlformats.org/officeDocument/2006/relationships/hyperlink" Target="http://www.reddit.com/r/Bitcoin/comments/32bqnt/keiser_report_halsey_minor_about_his_latest/" TargetMode="External"/><Relationship Id="rId560" Type="http://schemas.openxmlformats.org/officeDocument/2006/relationships/hyperlink" Target="http://www.coinmap.org" TargetMode="External"/><Relationship Id="rId1151" Type="http://schemas.openxmlformats.org/officeDocument/2006/relationships/hyperlink" Target="https://toptech.io" TargetMode="External"/><Relationship Id="rId2482" Type="http://schemas.openxmlformats.org/officeDocument/2006/relationships/hyperlink" Target="http://www.reddit.com/r/Bitcoin/comments/32bsrs/january_11th_2011_hal_finney_gets_all/" TargetMode="External"/><Relationship Id="rId1152" Type="http://schemas.openxmlformats.org/officeDocument/2006/relationships/hyperlink" Target="http://www.reddit.com/r/Bitcoin/comments/31ro7e/toptechio_hiend_electronics/" TargetMode="External"/><Relationship Id="rId2483" Type="http://schemas.openxmlformats.org/officeDocument/2006/relationships/hyperlink" Target="https://www.youtube.com/attribution_link?a=z9yVO0fPeIw&amp;u=%2Fwatch%3Fv%3DtKE6VEuopuw%26feature%3Dshare" TargetMode="External"/><Relationship Id="rId1153" Type="http://schemas.openxmlformats.org/officeDocument/2006/relationships/hyperlink" Target="http://www.reddit.com/r/Bitcoin/comments/31ro4i/cryptospw_your_daily_bitcoin_news/" TargetMode="External"/><Relationship Id="rId2484" Type="http://schemas.openxmlformats.org/officeDocument/2006/relationships/hyperlink" Target="http://www.reddit.com/r/Bitcoin/comments/32bsfy/gareth_jenkins_wwwmindthegapexpocom_100415/" TargetMode="External"/><Relationship Id="rId565" Type="http://schemas.openxmlformats.org/officeDocument/2006/relationships/hyperlink" Target="http://www.reddit.com/r/Bitcoin/comments/31hyeq/gaming_platform_betkurus_launches_instant/" TargetMode="External"/><Relationship Id="rId1154" Type="http://schemas.openxmlformats.org/officeDocument/2006/relationships/hyperlink" Target="http://www.reddit.com/r/Bitcoin/comments/31rnhu/bitcoin_cant_replace_cash/" TargetMode="External"/><Relationship Id="rId2485" Type="http://schemas.openxmlformats.org/officeDocument/2006/relationships/hyperlink" Target="http://www.reddit.com/r/Bitcoin/comments/32bs2u/betcoin_poker_is_a_lot_like_pokerstars_preblack/" TargetMode="External"/><Relationship Id="rId564" Type="http://schemas.openxmlformats.org/officeDocument/2006/relationships/hyperlink" Target="http://www.coinbuzz.com/2015/04/04/gaming-platform-betkurus-launches-instant-bitcoin-to-fiat-deposits/" TargetMode="External"/><Relationship Id="rId1155" Type="http://schemas.openxmlformats.org/officeDocument/2006/relationships/hyperlink" Target="http://cointelegraph.com/news/113897/bitcoin-violates-the-principle-of-fungibility" TargetMode="External"/><Relationship Id="rId2486" Type="http://schemas.openxmlformats.org/officeDocument/2006/relationships/hyperlink" Target="http://www.betbtc.co" TargetMode="External"/><Relationship Id="rId563" Type="http://schemas.openxmlformats.org/officeDocument/2006/relationships/hyperlink" Target="http://www.reddit.com/r/Bitcoin/comments/31hyfv/bitcoin_will_transform_argentina/" TargetMode="External"/><Relationship Id="rId1156" Type="http://schemas.openxmlformats.org/officeDocument/2006/relationships/hyperlink" Target="http://www.reddit.com/r/Bitcoin/comments/31rmwf/bitcoin_violates_the_principle_of_fungibility_oped/" TargetMode="External"/><Relationship Id="rId2487" Type="http://schemas.openxmlformats.org/officeDocument/2006/relationships/hyperlink" Target="http://www.reddit.com/r/Bitcoin/comments/32btkh/betbtc_50_commission_for_this_sunday_100_bitcoin/" TargetMode="External"/><Relationship Id="rId562" Type="http://schemas.openxmlformats.org/officeDocument/2006/relationships/hyperlink" Target="http://www.coinbuzz.com/2015/04/04/bitcoin-will-transform-argentina/" TargetMode="External"/><Relationship Id="rId1157" Type="http://schemas.openxmlformats.org/officeDocument/2006/relationships/hyperlink" Target="https://www.youtube.com/watch?v=UVGq0zaZsNg" TargetMode="External"/><Relationship Id="rId2488" Type="http://schemas.openxmlformats.org/officeDocument/2006/relationships/hyperlink" Target="https://www.youtube.com/attribution_link?a=jHkodf7aZ6U&amp;u=%2Fwatch%3Fv%3DTp4QZw3J8rg%26feature%3Dshare" TargetMode="External"/><Relationship Id="rId1147" Type="http://schemas.openxmlformats.org/officeDocument/2006/relationships/hyperlink" Target="http://deepcrypto.tumblr.com/post/114139983853/why-trading-bitcoin-is-better-than-trading-stock" TargetMode="External"/><Relationship Id="rId2478" Type="http://schemas.openxmlformats.org/officeDocument/2006/relationships/hyperlink" Target="http://www.reddit.com/r/Bitcoin/comments/32br8b/need_help_my_wallet_destroyed_just_now/" TargetMode="External"/><Relationship Id="rId1148" Type="http://schemas.openxmlformats.org/officeDocument/2006/relationships/hyperlink" Target="http://www.reddit.com/r/Bitcoin/comments/31rom5/why_trading_bitcoin_is_better_than_trading_stock/" TargetMode="External"/><Relationship Id="rId2479" Type="http://schemas.openxmlformats.org/officeDocument/2006/relationships/hyperlink" Target="http://www.reddit.com/r/Bitcoin/comments/32br2i/instant_transactions_a_private_key_swapping/" TargetMode="External"/><Relationship Id="rId1149" Type="http://schemas.openxmlformats.org/officeDocument/2006/relationships/hyperlink" Target="https://youtu.be/pNfdKO22iD8" TargetMode="External"/><Relationship Id="rId558" Type="http://schemas.openxmlformats.org/officeDocument/2006/relationships/hyperlink" Target="http://i.imgur.com/XAo3V5w.png" TargetMode="External"/><Relationship Id="rId557" Type="http://schemas.openxmlformats.org/officeDocument/2006/relationships/hyperlink" Target="http://www.reddit.com/r/Bitcoin/comments/31hw3q/bank_accounts_confiscations_are_becoming_too/" TargetMode="External"/><Relationship Id="rId556" Type="http://schemas.openxmlformats.org/officeDocument/2006/relationships/hyperlink" Target="http://www.zerohedge.com/news/2015-04-04/germany-generously-offers-freeze-bank-accounts-wealthy-greeks" TargetMode="External"/><Relationship Id="rId555" Type="http://schemas.openxmlformats.org/officeDocument/2006/relationships/hyperlink" Target="http://www.reddit.com/r/Bitcoin/comments/31hu9v/ibm_looking_at_adopting_bitcoin_technology_for/" TargetMode="External"/><Relationship Id="rId559" Type="http://schemas.openxmlformats.org/officeDocument/2006/relationships/hyperlink" Target="http://www.reddit.com/r/Bitcoin/comments/31hvtb/stay_away_from_itbit_the_commission_now_is_25/" TargetMode="External"/><Relationship Id="rId550" Type="http://schemas.openxmlformats.org/officeDocument/2006/relationships/hyperlink" Target="http://www.reddit.com/r/Bitcoin/comments/31hqob/joined_the_bittcom_team_bitcoin_blockchain_are/" TargetMode="External"/><Relationship Id="rId2470" Type="http://schemas.openxmlformats.org/officeDocument/2006/relationships/hyperlink" Target="http://www.reviewjournal.com/entertainment/reel/events-center-becomes-first-venue-accept-bitcoin" TargetMode="External"/><Relationship Id="rId1140" Type="http://schemas.openxmlformats.org/officeDocument/2006/relationships/hyperlink" Target="http://i.imgur.com/wtCNhmX.png" TargetMode="External"/><Relationship Id="rId2471" Type="http://schemas.openxmlformats.org/officeDocument/2006/relationships/hyperlink" Target="http://www.reddit.com/r/Bitcoin/comments/32bno8/events_center_becomes_first_venue_to_accept/" TargetMode="External"/><Relationship Id="rId1141" Type="http://schemas.openxmlformats.org/officeDocument/2006/relationships/hyperlink" Target="http://www.reddit.com/r/Bitcoin/comments/31rhct/bitcoin_is_like_the_internet_in_the_90s/" TargetMode="External"/><Relationship Id="rId2472" Type="http://schemas.openxmlformats.org/officeDocument/2006/relationships/hyperlink" Target="http://www.vtmideas.com/2015/03/suot-ngay-ben-may-tinh-hay-lam-mot-ieu.html" TargetMode="External"/><Relationship Id="rId1142" Type="http://schemas.openxmlformats.org/officeDocument/2006/relationships/hyperlink" Target="http://imgur.com/a/C0Iy6" TargetMode="External"/><Relationship Id="rId2473" Type="http://schemas.openxmlformats.org/officeDocument/2006/relationships/hyperlink" Target="http://www.reddit.com/r/Bitcoin/comments/32bql8/miner_bitcoin/" TargetMode="External"/><Relationship Id="rId554" Type="http://schemas.openxmlformats.org/officeDocument/2006/relationships/hyperlink" Target="http://www.reddit.com/r/Bitcoin/comments/31hujk/02_btc_freeroll_poker_tournament_on_sunday_5th/" TargetMode="External"/><Relationship Id="rId1143" Type="http://schemas.openxmlformats.org/officeDocument/2006/relationships/hyperlink" Target="http://www.reddit.com/r/Bitcoin/comments/31rh65/yet_another_wsj_bitcoin_article_in_todays_paper/" TargetMode="External"/><Relationship Id="rId2474" Type="http://schemas.openxmlformats.org/officeDocument/2006/relationships/hyperlink" Target="http://www.reddit.com/r/Bitcoin/comments/32bq8z/free_bitcoins_xapo_giveaway_get_from_1_to_1000/" TargetMode="External"/><Relationship Id="rId553" Type="http://schemas.openxmlformats.org/officeDocument/2006/relationships/hyperlink" Target="https://www.bitcoinpoker.gg/tourneyinfo.php?tourney=200+Chips+%280.2+BTC%29+Freeroll" TargetMode="External"/><Relationship Id="rId1144" Type="http://schemas.openxmlformats.org/officeDocument/2006/relationships/hyperlink" Target="http://www.reddit.com/r/Bitcoin/comments/31rgtb/when_the_foundation_shuts_down_who_pays_gavin/" TargetMode="External"/><Relationship Id="rId2475" Type="http://schemas.openxmlformats.org/officeDocument/2006/relationships/hyperlink" Target="http://www.reddit.com/r/Bitcoin/comments/32bpz4/why_was_this_entry_removed_and_what_was_in_it/" TargetMode="External"/><Relationship Id="rId552" Type="http://schemas.openxmlformats.org/officeDocument/2006/relationships/hyperlink" Target="http://www.reddit.com/r/Bitcoin/comments/31hsqz/why_bitcoin_is_the_future_of_finance/" TargetMode="External"/><Relationship Id="rId1145" Type="http://schemas.openxmlformats.org/officeDocument/2006/relationships/hyperlink" Target="http://i.imgur.com/AQTiDmB.jpg?repost=no" TargetMode="External"/><Relationship Id="rId2476" Type="http://schemas.openxmlformats.org/officeDocument/2006/relationships/hyperlink" Target="https://www.youtube.com/attribution_link?a=Z7udlejcvro&amp;u=%2Fwatch%3Fv%3DrW1fqiIyJLo%26feature%3Dshare" TargetMode="External"/><Relationship Id="rId551" Type="http://schemas.openxmlformats.org/officeDocument/2006/relationships/hyperlink" Target="http://www.reddit.com/r/Bitcoin/comments/31hqa8/best_place_to_buy_bitcoins/" TargetMode="External"/><Relationship Id="rId1146" Type="http://schemas.openxmlformats.org/officeDocument/2006/relationships/hyperlink" Target="http://www.reddit.com/r/Bitcoin/comments/31rpck/i_heard_some_guy_in_the_restroom_of_a_club/" TargetMode="External"/><Relationship Id="rId2477" Type="http://schemas.openxmlformats.org/officeDocument/2006/relationships/hyperlink" Target="http://www.reddit.com/r/Bitcoin/comments/32broh/peter_kirby_wwwmindthegapexpocom_100415/" TargetMode="External"/><Relationship Id="rId495" Type="http://schemas.openxmlformats.org/officeDocument/2006/relationships/hyperlink" Target="http://www.reddit.com/r/Bitcoin/comments/31gyfs/the_bitcoin_foundation_is_not_bitcoin/" TargetMode="External"/><Relationship Id="rId494" Type="http://schemas.openxmlformats.org/officeDocument/2006/relationships/hyperlink" Target="http://www.reddit.com/r/Bitcoin/comments/31gvco/bitcoin_foundations_corporate_counsel_greg_egan/" TargetMode="External"/><Relationship Id="rId493" Type="http://schemas.openxmlformats.org/officeDocument/2006/relationships/hyperlink" Target="https://twitter.com/olivierjanss/status/584496773592383488" TargetMode="External"/><Relationship Id="rId492" Type="http://schemas.openxmlformats.org/officeDocument/2006/relationships/hyperlink" Target="http://www.reddit.com/r/Bitcoin/comments/31gvqf/are_bitcoin_foundations_problems_going_to_be/" TargetMode="External"/><Relationship Id="rId499" Type="http://schemas.openxmlformats.org/officeDocument/2006/relationships/hyperlink" Target="https://rare.us/story/obama-just-signed-an-executive-order-that-lets-the-government-seize-suspected-hackers-money-and-stuff/" TargetMode="External"/><Relationship Id="rId498" Type="http://schemas.openxmlformats.org/officeDocument/2006/relationships/hyperlink" Target="http://www.reddit.com/r/Bitcoin/comments/31gxfl/tipping_heat_map_for_videos/" TargetMode="External"/><Relationship Id="rId497" Type="http://schemas.openxmlformats.org/officeDocument/2006/relationships/hyperlink" Target="http://www.reddit.com/r/Bitcoin/comments/31gxhh/oped_prosecution_of_corrupt_silk_road_feds_wont/" TargetMode="External"/><Relationship Id="rId496" Type="http://schemas.openxmlformats.org/officeDocument/2006/relationships/hyperlink" Target="http://arstechnica.com/tech-policy/2015/04/op-ed-prosecution-of-corrupt-silk-road-feds-wont-help-ross-ulbricht/" TargetMode="External"/><Relationship Id="rId1213" Type="http://schemas.openxmlformats.org/officeDocument/2006/relationships/hyperlink" Target="http://www.reddit.com/r/Bitcoin/comments/31se8w/effectively_sidechains_allow_altcoin_development/" TargetMode="External"/><Relationship Id="rId2544" Type="http://schemas.openxmlformats.org/officeDocument/2006/relationships/hyperlink" Target="http://www.reddit.com/r/Bitcoin/comments/32cpp3/how_do_i_import_walletdat_into_some_kind_of_thin/" TargetMode="External"/><Relationship Id="rId1214" Type="http://schemas.openxmlformats.org/officeDocument/2006/relationships/hyperlink" Target="http://www.reddit.com/r/Bitcoin/comments/31sdtg/finally_visited_a_place_that_takes_bitcoin_dude/" TargetMode="External"/><Relationship Id="rId2545" Type="http://schemas.openxmlformats.org/officeDocument/2006/relationships/hyperlink" Target="https://www.youtube.com/attribution_link?a=Yerhi007H6o&amp;u=%2Fwatch%3Fv%3DrIbQBPkeK7I%26feature%3Dshare" TargetMode="External"/><Relationship Id="rId1215" Type="http://schemas.openxmlformats.org/officeDocument/2006/relationships/hyperlink" Target="http://www.reddit.com/r/Bitcoin/comments/31scrz/realtime_btc_value_in_your_google_spreadsheets/" TargetMode="External"/><Relationship Id="rId2546" Type="http://schemas.openxmlformats.org/officeDocument/2006/relationships/hyperlink" Target="http://www.reddit.com/r/Bitcoin/comments/32csgk/aaron_l_kaplan_wwwmindthegapexpocom_100415/" TargetMode="External"/><Relationship Id="rId1216" Type="http://schemas.openxmlformats.org/officeDocument/2006/relationships/hyperlink" Target="http://www.cnbc.com/id/102565765" TargetMode="External"/><Relationship Id="rId2547" Type="http://schemas.openxmlformats.org/officeDocument/2006/relationships/hyperlink" Target="https://www.reddit.com/r/Bitcoin/comments/19oiht/rbitcoin_lets_share_with_those_in_need_for_every/" TargetMode="External"/><Relationship Id="rId1217" Type="http://schemas.openxmlformats.org/officeDocument/2006/relationships/hyperlink" Target="http://www.reddit.com/r/Bitcoin/comments/31sc6c/bitcoin_alternative_caught_in_pyramid_scheme_storm/" TargetMode="External"/><Relationship Id="rId2548" Type="http://schemas.openxmlformats.org/officeDocument/2006/relationships/hyperlink" Target="http://www.reddit.com/r/Bitcoin/comments/32cs2z/a_blast_from_the_past_two_years_ago/" TargetMode="External"/><Relationship Id="rId1218" Type="http://schemas.openxmlformats.org/officeDocument/2006/relationships/hyperlink" Target="http://money.cnn.com/2015/04/07/technology/rand-paul-bitcoin/index.html" TargetMode="External"/><Relationship Id="rId2549" Type="http://schemas.openxmlformats.org/officeDocument/2006/relationships/hyperlink" Target="http://www.reddit.com/r/Bitcoin/comments/32cryl/electrum_using_a_seed_to_recover_wallet/" TargetMode="External"/><Relationship Id="rId1219" Type="http://schemas.openxmlformats.org/officeDocument/2006/relationships/hyperlink" Target="http://www.reddit.com/r/Bitcoin/comments/31sbep/rand_paul_is_first_presidential_candidate_to/" TargetMode="External"/><Relationship Id="rId2540" Type="http://schemas.openxmlformats.org/officeDocument/2006/relationships/hyperlink" Target="http://www.reddit.com/r/Bitcoin/comments/32cm42/federal_banking_official_meets_with_colorado_pot/" TargetMode="External"/><Relationship Id="rId1210" Type="http://schemas.openxmlformats.org/officeDocument/2006/relationships/hyperlink" Target="http://www.reddit.com/r/Bitcoin/comments/31sfob/why_bitcoin_could_actually_be_bad_for_rand_pauls/" TargetMode="External"/><Relationship Id="rId2541" Type="http://schemas.openxmlformats.org/officeDocument/2006/relationships/hyperlink" Target="http://www.reddit.com/r/Bitcoin/comments/32ckxv/coinsouls_comic_is_down/" TargetMode="External"/><Relationship Id="rId1211" Type="http://schemas.openxmlformats.org/officeDocument/2006/relationships/hyperlink" Target="http://www.reddit.com/r/Bitcoin/comments/31sfl4/gawminerscom_now_redirects_to_btccom_this_may_be/" TargetMode="External"/><Relationship Id="rId2542" Type="http://schemas.openxmlformats.org/officeDocument/2006/relationships/hyperlink" Target="http://bit-post.com/featured/customise-your-bitcoin-address-with-vanitygen-tutorial-5030" TargetMode="External"/><Relationship Id="rId1212" Type="http://schemas.openxmlformats.org/officeDocument/2006/relationships/hyperlink" Target="https://medium.com/zapchain-magazine/how-to-explain-sidechains-to-a-parent-1739f6a28bd" TargetMode="External"/><Relationship Id="rId2543" Type="http://schemas.openxmlformats.org/officeDocument/2006/relationships/hyperlink" Target="http://www.reddit.com/r/Bitcoin/comments/32cjc0/customise_your_bitcoin_address_with_vanitygen/" TargetMode="External"/><Relationship Id="rId1202" Type="http://schemas.openxmlformats.org/officeDocument/2006/relationships/hyperlink" Target="http://www.reddit.com/r/Bitcoin/comments/31s3ww/i_have_a_question_about_buying_btc/" TargetMode="External"/><Relationship Id="rId2533" Type="http://schemas.openxmlformats.org/officeDocument/2006/relationships/hyperlink" Target="http://www.reddit.com/r/Bitcoin/comments/32cgfj/australian_beef_jerky_startup_partners_with/" TargetMode="External"/><Relationship Id="rId1203" Type="http://schemas.openxmlformats.org/officeDocument/2006/relationships/hyperlink" Target="http://www.reddit.com/r/Bitcoin/comments/31s3u1/circle_not_working/" TargetMode="External"/><Relationship Id="rId2534" Type="http://schemas.openxmlformats.org/officeDocument/2006/relationships/hyperlink" Target="http://thejuicemedia.com/rap-news-31-the-eurodivision-contest/" TargetMode="External"/><Relationship Id="rId1204" Type="http://schemas.openxmlformats.org/officeDocument/2006/relationships/hyperlink" Target="http://www.reddit.com/r/Bitcoin/comments/31s23f/a_new_way_to_buy_pizza_for_redditors_using_bitcoin/" TargetMode="External"/><Relationship Id="rId2535" Type="http://schemas.openxmlformats.org/officeDocument/2006/relationships/hyperlink" Target="http://www.reddit.com/r/Bitcoin/comments/32cgds/juice_rap_news_is_back_with_episode_31_the_wait/" TargetMode="External"/><Relationship Id="rId1205" Type="http://schemas.openxmlformats.org/officeDocument/2006/relationships/hyperlink" Target="http://www.reddit.com/r/Bitcoin/comments/31s00d/help_us_fund_the_ronald_mcdonald_lighthouse/" TargetMode="External"/><Relationship Id="rId2536" Type="http://schemas.openxmlformats.org/officeDocument/2006/relationships/hyperlink" Target="http://www.reddit.com/r/Bitcoin/comments/32cgbq/how_can_i_leave_my_coins_to_someone_in_the_event/" TargetMode="External"/><Relationship Id="rId1206" Type="http://schemas.openxmlformats.org/officeDocument/2006/relationships/hyperlink" Target="http://www.reddit.com/r/Bitcoin/comments/31rzys/investment_post_moon_your_btc_is_now_worth/" TargetMode="External"/><Relationship Id="rId2537" Type="http://schemas.openxmlformats.org/officeDocument/2006/relationships/hyperlink" Target="http://www.reddit.com/r/Bitcoin/comments/32cfu3/can_we_trust_cavirtex_again/" TargetMode="External"/><Relationship Id="rId1207" Type="http://schemas.openxmlformats.org/officeDocument/2006/relationships/hyperlink" Target="http://www.reddit.com/r/Bitcoin/comments/31sh7r/help_i_cant_find_my_bitcoin/" TargetMode="External"/><Relationship Id="rId2538" Type="http://schemas.openxmlformats.org/officeDocument/2006/relationships/hyperlink" Target="http://www.reddit.com/r/Bitcoin/comments/32cmpb/how_on_earth_do_i_get_bitcoins_now/" TargetMode="External"/><Relationship Id="rId1208" Type="http://schemas.openxmlformats.org/officeDocument/2006/relationships/hyperlink" Target="http://www.reddit.com/r/Bitcoin/comments/31sg9n/donate_to_rand_paul_annonomuosly_using_qr_from/" TargetMode="External"/><Relationship Id="rId2539" Type="http://schemas.openxmlformats.org/officeDocument/2006/relationships/hyperlink" Target="http://news.yahoo.com/federal-banking-official-meets-colorado-211921302.html" TargetMode="External"/><Relationship Id="rId1209" Type="http://schemas.openxmlformats.org/officeDocument/2006/relationships/hyperlink" Target="http://motherboard.vice.com/read/why-bitcoin-could-actually-be-bad-for-rand-pauls-campaign?utm_source=mbtwitter" TargetMode="External"/><Relationship Id="rId2530" Type="http://schemas.openxmlformats.org/officeDocument/2006/relationships/hyperlink" Target="http://www.reddit.com/r/Bitcoin/comments/32ca9g/do_you_consider_anonymity_when_backing_up_your/" TargetMode="External"/><Relationship Id="rId1200" Type="http://schemas.openxmlformats.org/officeDocument/2006/relationships/hyperlink" Target="http://www.reddit.com/r/Bitcoin/comments/31s4gz/introducing_the_bitcoin_hackathon_v2/" TargetMode="External"/><Relationship Id="rId2531" Type="http://schemas.openxmlformats.org/officeDocument/2006/relationships/hyperlink" Target="https://twitter.com/igotcom/status/587297877753466882" TargetMode="External"/><Relationship Id="rId1201" Type="http://schemas.openxmlformats.org/officeDocument/2006/relationships/hyperlink" Target="http://www.reddit.com/r/Bitcoin/comments/31s439/scum_sucking_maggot_hackers_trying_to_lure_miners/" TargetMode="External"/><Relationship Id="rId2532" Type="http://schemas.openxmlformats.org/officeDocument/2006/relationships/hyperlink" Target="http://www.reddit.com/r/Bitcoin/comments/32chhq/igot_to_offer_faster_payments_in_the_uk_soon/" TargetMode="External"/><Relationship Id="rId1235" Type="http://schemas.openxmlformats.org/officeDocument/2006/relationships/hyperlink" Target="http://www.reddit.com/r/Bitcoin/comments/31s439/scum_sucking_maggot_hackers_trying_to_lure_miners/" TargetMode="External"/><Relationship Id="rId2566" Type="http://schemas.openxmlformats.org/officeDocument/2006/relationships/hyperlink" Target="http://www.reddit.com/r/Bitcoin/comments/32d1u0/abra_su_cofre_y_gane_hasta_4_bitcoins_promoci%C3%B3n/" TargetMode="External"/><Relationship Id="rId1236" Type="http://schemas.openxmlformats.org/officeDocument/2006/relationships/hyperlink" Target="https://www.vice.com/read/be-the-bank-you-want-to-see-in-the-world-0000626-v22n4" TargetMode="External"/><Relationship Id="rId2567" Type="http://schemas.openxmlformats.org/officeDocument/2006/relationships/hyperlink" Target="http://www.reddit.com/r/Bitcoin/comments/32d19n/antpool_lucks_out_on_block_351833/" TargetMode="External"/><Relationship Id="rId1237" Type="http://schemas.openxmlformats.org/officeDocument/2006/relationships/hyperlink" Target="http://www.reddit.com/r/Bitcoin/comments/31sm0b/faircoin_may_be_for_real_after_all_it_is_being/" TargetMode="External"/><Relationship Id="rId2568" Type="http://schemas.openxmlformats.org/officeDocument/2006/relationships/hyperlink" Target="http://cloudminr.io/?r=VGPoKO" TargetMode="External"/><Relationship Id="rId1238" Type="http://schemas.openxmlformats.org/officeDocument/2006/relationships/hyperlink" Target="http://www.reddit.com/r/Bitcoin/comments/31spb7/help_with_bitcoin_core_wallet/" TargetMode="External"/><Relationship Id="rId2569" Type="http://schemas.openxmlformats.org/officeDocument/2006/relationships/hyperlink" Target="http://www.reddit.com/r/Bitcoin/comments/32d3l2/free_100_gh_in_cloud_to_mine_bitcoin/" TargetMode="External"/><Relationship Id="rId1239" Type="http://schemas.openxmlformats.org/officeDocument/2006/relationships/hyperlink" Target="http://www.bizjournals.com/newyork/news/2015/04/07/fred-wilson-joins-all-star-bitcoin-hackathon.html?page=all" TargetMode="External"/><Relationship Id="rId409" Type="http://schemas.openxmlformats.org/officeDocument/2006/relationships/hyperlink" Target="http://www.reddit.com/r/Bitcoin/comments/31f2dw/for_new_years_2014_i_ran_a_successful_bitcoin/" TargetMode="External"/><Relationship Id="rId404" Type="http://schemas.openxmlformats.org/officeDocument/2006/relationships/hyperlink" Target="https://www.youtube.com/watch?v=f6FU-VTMt3Y" TargetMode="External"/><Relationship Id="rId403" Type="http://schemas.openxmlformats.org/officeDocument/2006/relationships/hyperlink" Target="http://www.reddit.com/r/Bitcoin/comments/31fk40/who_is_satoshi/" TargetMode="External"/><Relationship Id="rId402" Type="http://schemas.openxmlformats.org/officeDocument/2006/relationships/hyperlink" Target="http://www.reddit.com/r/Bitcoin/comments/31fgod/video_introducing_snocaps_the_peoples_capandtrade/" TargetMode="External"/><Relationship Id="rId401" Type="http://schemas.openxmlformats.org/officeDocument/2006/relationships/hyperlink" Target="https://www.youtube.com/watch?v=fCtf9eumuhU" TargetMode="External"/><Relationship Id="rId408" Type="http://schemas.openxmlformats.org/officeDocument/2006/relationships/hyperlink" Target="http://www.reddit.com/r/Bitcoin/comments/31fjaw/help_want_to_make_large_bitcoin_sticker_for/" TargetMode="External"/><Relationship Id="rId407" Type="http://schemas.openxmlformats.org/officeDocument/2006/relationships/hyperlink" Target="http://www.reddit.com/r/Bitcoin/comments/31fjg6/another_retard_like_rawdogletard_he_is_afraid_the/" TargetMode="External"/><Relationship Id="rId406" Type="http://schemas.openxmlformats.org/officeDocument/2006/relationships/hyperlink" Target="https://www.youtube.com/watch?v=hFtvcB2TjTg" TargetMode="External"/><Relationship Id="rId405" Type="http://schemas.openxmlformats.org/officeDocument/2006/relationships/hyperlink" Target="http://www.reddit.com/r/Bitcoin/comments/31fjwa/the_inside_man_documentary_was_taken_down_youtube/" TargetMode="External"/><Relationship Id="rId2560" Type="http://schemas.openxmlformats.org/officeDocument/2006/relationships/hyperlink" Target="http://www.reddit.com/r/Bitcoin/comments/32cwi6/mad_potcoins_420_allaince_joint_force/" TargetMode="External"/><Relationship Id="rId1230" Type="http://schemas.openxmlformats.org/officeDocument/2006/relationships/hyperlink" Target="http://www.reddit.com/r/Bitcoin/comments/31s67w/former_us_treasury_secretary_lawrence_h_summers/" TargetMode="External"/><Relationship Id="rId2561" Type="http://schemas.openxmlformats.org/officeDocument/2006/relationships/hyperlink" Target="http://blog.ascribe.io/cointemporary-ascribe/" TargetMode="External"/><Relationship Id="rId400" Type="http://schemas.openxmlformats.org/officeDocument/2006/relationships/hyperlink" Target="http://www.reddit.com/r/Bitcoin/comments/31fd6g/money_for_core_developers/" TargetMode="External"/><Relationship Id="rId1231" Type="http://schemas.openxmlformats.org/officeDocument/2006/relationships/hyperlink" Target="http://www.reddit.com/r/Bitcoin/comments/31s5q2/could_we_start_marking_certain_posts_with_meta/" TargetMode="External"/><Relationship Id="rId2562" Type="http://schemas.openxmlformats.org/officeDocument/2006/relationships/hyperlink" Target="http://www.reddit.com/r/Bitcoin/comments/32cwg4/for_the_first_time_ever_you_can_collect/" TargetMode="External"/><Relationship Id="rId1232" Type="http://schemas.openxmlformats.org/officeDocument/2006/relationships/hyperlink" Target="http://www.reddit.com/r/Bitcoin/comments/31s5px/dollar_giveaway_2/" TargetMode="External"/><Relationship Id="rId2563" Type="http://schemas.openxmlformats.org/officeDocument/2006/relationships/hyperlink" Target="https://twitter.com/barrysilbert/status/587334482052653057" TargetMode="External"/><Relationship Id="rId1233" Type="http://schemas.openxmlformats.org/officeDocument/2006/relationships/hyperlink" Target="https://blog.coinbase.com/2015/04/07/introducing-bitcoin-hackathon-v2/" TargetMode="External"/><Relationship Id="rId2564" Type="http://schemas.openxmlformats.org/officeDocument/2006/relationships/hyperlink" Target="http://www.reddit.com/r/Bitcoin/comments/32czib/barry_silbert_on_twitter_hillary_clinton_is_not/" TargetMode="External"/><Relationship Id="rId1234" Type="http://schemas.openxmlformats.org/officeDocument/2006/relationships/hyperlink" Target="http://www.reddit.com/r/Bitcoin/comments/31s4gz/introducing_the_bitcoin_hackathon_v2/" TargetMode="External"/><Relationship Id="rId2565" Type="http://schemas.openxmlformats.org/officeDocument/2006/relationships/hyperlink" Target="https://forobits.com/t/promocion-cevo-con-xapo-wallet-regalan-hasta-4-bitcoins-abran-su-cofre/356" TargetMode="External"/><Relationship Id="rId1224" Type="http://schemas.openxmlformats.org/officeDocument/2006/relationships/hyperlink" Target="http://www.reddit.com/r/Bitcoin/comments/31s70u/banks_explore_bitcoins_potential/" TargetMode="External"/><Relationship Id="rId2555" Type="http://schemas.openxmlformats.org/officeDocument/2006/relationships/hyperlink" Target="http://www.reddit.com/r/Bitcoin/comments/32cu9f/73_awesome_bitcoin_wallets_to_choose_from_based/" TargetMode="External"/><Relationship Id="rId1225" Type="http://schemas.openxmlformats.org/officeDocument/2006/relationships/hyperlink" Target="https://www.youtube.com/watch?v=d3ujzcR9B_c&amp;feature=youtu.be" TargetMode="External"/><Relationship Id="rId2556" Type="http://schemas.openxmlformats.org/officeDocument/2006/relationships/hyperlink" Target="https://bitex.la/?force_locale=en" TargetMode="External"/><Relationship Id="rId1226" Type="http://schemas.openxmlformats.org/officeDocument/2006/relationships/hyperlink" Target="http://www.reddit.com/r/Bitcoin/comments/31s6o2/the_rise_and_fall_of_country_coins/" TargetMode="External"/><Relationship Id="rId2557" Type="http://schemas.openxmlformats.org/officeDocument/2006/relationships/hyperlink" Target="http://www.reddit.com/r/Bitcoin/comments/32ctan/now_you_can_buy_and_sell_in_latin_american/" TargetMode="External"/><Relationship Id="rId1227" Type="http://schemas.openxmlformats.org/officeDocument/2006/relationships/hyperlink" Target="http://www.reddit.com/r/Bitcoin/comments/31s6g4/now_that_the_bitcoin_foundation_is_failing_should/" TargetMode="External"/><Relationship Id="rId2558" Type="http://schemas.openxmlformats.org/officeDocument/2006/relationships/hyperlink" Target="http://www.reddit.com/r/Bitcoin/comments/32ct8t/what_will_happen_to_bitcoins_price_when_the/" TargetMode="External"/><Relationship Id="rId1228" Type="http://schemas.openxmlformats.org/officeDocument/2006/relationships/hyperlink" Target="http://www.reddit.com/r/Bitcoin/comments/31s6b2/german_grocery_store_edeka_bitcoin_again_accepted/" TargetMode="External"/><Relationship Id="rId2559" Type="http://schemas.openxmlformats.org/officeDocument/2006/relationships/hyperlink" Target="https://www.youtube.com/watch?v=MwK70PFH9IM&amp;feature=youtu.be" TargetMode="External"/><Relationship Id="rId1229" Type="http://schemas.openxmlformats.org/officeDocument/2006/relationships/hyperlink" Target="https://youtu.be/UVGq0zaZsNg" TargetMode="External"/><Relationship Id="rId2550" Type="http://schemas.openxmlformats.org/officeDocument/2006/relationships/hyperlink" Target="https://www.youtube.com/watch?v=IB6jM7_vYCg" TargetMode="External"/><Relationship Id="rId1220" Type="http://schemas.openxmlformats.org/officeDocument/2006/relationships/hyperlink" Target="http://www.coindesk.com/australian-central-bank-bitcoin-regulation-not-worth-the-cost/" TargetMode="External"/><Relationship Id="rId2551" Type="http://schemas.openxmlformats.org/officeDocument/2006/relationships/hyperlink" Target="http://www.reddit.com/r/Bitcoin/comments/32cv5x/ryan_x_charles_how_i_quit_my_phd_and_went_full/" TargetMode="External"/><Relationship Id="rId1221" Type="http://schemas.openxmlformats.org/officeDocument/2006/relationships/hyperlink" Target="http://www.reddit.com/r/Bitcoin/comments/31s956/australian_central_bank_bitcoin_regulation_not/" TargetMode="External"/><Relationship Id="rId2552" Type="http://schemas.openxmlformats.org/officeDocument/2006/relationships/hyperlink" Target="http://blog.ascribe.io/cointemporary-ascribe/" TargetMode="External"/><Relationship Id="rId1222" Type="http://schemas.openxmlformats.org/officeDocument/2006/relationships/hyperlink" Target="http://www.reddit.com/r/Bitcoin/comments/31s732/fuckin_hackers/" TargetMode="External"/><Relationship Id="rId2553" Type="http://schemas.openxmlformats.org/officeDocument/2006/relationships/hyperlink" Target="http://www.reddit.com/r/Bitcoin/comments/32cv3w/born_authenticated_and_sold_digital_cointemporary/" TargetMode="External"/><Relationship Id="rId1223" Type="http://schemas.openxmlformats.org/officeDocument/2006/relationships/hyperlink" Target="http://blogs.wsj.com/cio/2015/04/05/bny-mellon-explores-bitcoins-potential/?utm_content=bufferdb933&amp;utm_medium=social&amp;utm_source=twitter.com&amp;utm_campaign=buffer" TargetMode="External"/><Relationship Id="rId2554" Type="http://schemas.openxmlformats.org/officeDocument/2006/relationships/hyperlink" Target="http://enjoybitcoins.com/listing-category/bitcoin-wallets/" TargetMode="External"/><Relationship Id="rId2500" Type="http://schemas.openxmlformats.org/officeDocument/2006/relationships/hyperlink" Target="http://www.reddit.com/r/Bitcoin/comments/32bynn/xapo_brings_bitcoin_to_esports_through_new/" TargetMode="External"/><Relationship Id="rId2501" Type="http://schemas.openxmlformats.org/officeDocument/2006/relationships/hyperlink" Target="http://www.coindesk.com/companies/exchanges/" TargetMode="External"/><Relationship Id="rId2502" Type="http://schemas.openxmlformats.org/officeDocument/2006/relationships/hyperlink" Target="http://www.reddit.com/r/Bitcoin/comments/32bxne/bitcoin_exchange_news_rates_and_analysis_coindesk/" TargetMode="External"/><Relationship Id="rId2503" Type="http://schemas.openxmlformats.org/officeDocument/2006/relationships/hyperlink" Target="http://www.reddit.com/r/Bitcoin/comments/32c1xf/need_bitcoin_payment_beta_testers/" TargetMode="External"/><Relationship Id="rId2504" Type="http://schemas.openxmlformats.org/officeDocument/2006/relationships/hyperlink" Target="http://www.reddit.com/r/Bitcoin/comments/32c3q5/bitreserveorg_send_money_of_all_demoninations/" TargetMode="External"/><Relationship Id="rId2505" Type="http://schemas.openxmlformats.org/officeDocument/2006/relationships/hyperlink" Target="http://www.reddit.com/r/Bitcoin/comments/32c3jf/another_bitcoin_killer_app/" TargetMode="External"/><Relationship Id="rId2506" Type="http://schemas.openxmlformats.org/officeDocument/2006/relationships/hyperlink" Target="http://auzterity.com/blog/?p=145" TargetMode="External"/><Relationship Id="rId2507" Type="http://schemas.openxmlformats.org/officeDocument/2006/relationships/hyperlink" Target="http://www.reddit.com/r/Bitcoin/comments/32c3dl/can_i_buy_1000_btc_at_bitfinex_in_one_go/" TargetMode="External"/><Relationship Id="rId2508" Type="http://schemas.openxmlformats.org/officeDocument/2006/relationships/hyperlink" Target="http://www.reddit.com/r/Bitcoin/comments/32c2fn/lets_say_bitcoin_is_widely_adopted_and_i_get_my/" TargetMode="External"/><Relationship Id="rId2509" Type="http://schemas.openxmlformats.org/officeDocument/2006/relationships/hyperlink" Target="http://imgur.com/HH7bqnG" TargetMode="External"/><Relationship Id="rId2522" Type="http://schemas.openxmlformats.org/officeDocument/2006/relationships/hyperlink" Target="http://www.reddit.com/r/Bitcoin/comments/32cfa4/best_way_to_sell_low_amount_of_bitcoins_on_lbc/" TargetMode="External"/><Relationship Id="rId2523" Type="http://schemas.openxmlformats.org/officeDocument/2006/relationships/hyperlink" Target="https://medium.com/@mikej0/securing-bitcoin-5-determing-an-optimal-funding-level-9873fa1322a7" TargetMode="External"/><Relationship Id="rId2524" Type="http://schemas.openxmlformats.org/officeDocument/2006/relationships/hyperlink" Target="http://www.reddit.com/r/Bitcoin/comments/32cf05/securing_bitcoin_5_the_second_last_in_my_series/" TargetMode="External"/><Relationship Id="rId2525" Type="http://schemas.openxmlformats.org/officeDocument/2006/relationships/hyperlink" Target="https://youtu.be/IxrfwsoTpis" TargetMode="External"/><Relationship Id="rId2526" Type="http://schemas.openxmlformats.org/officeDocument/2006/relationships/hyperlink" Target="http://www.reddit.com/r/Bitcoin/comments/32cek2/something_no_one_owns/" TargetMode="External"/><Relationship Id="rId2527" Type="http://schemas.openxmlformats.org/officeDocument/2006/relationships/hyperlink" Target="http://www.reddit.com/r/Bitcoin/comments/32ceju/is_there_a_potential_to_make_a_career_by_using/" TargetMode="External"/><Relationship Id="rId2528" Type="http://schemas.openxmlformats.org/officeDocument/2006/relationships/hyperlink" Target="https://www.youtube.com/attribution_link?a=vi5c_KOJDaM&amp;u=%2Fwatch%3Fv%3DqZHaXJixUEs%26feature%3Dshare" TargetMode="External"/><Relationship Id="rId2529" Type="http://schemas.openxmlformats.org/officeDocument/2006/relationships/hyperlink" Target="http://www.reddit.com/r/Bitcoin/comments/32cdll/portable_bitcoin_wallet_tutorial_win7_usb_6min/" TargetMode="External"/><Relationship Id="rId2520" Type="http://schemas.openxmlformats.org/officeDocument/2006/relationships/hyperlink" Target="http://www.reddit.com/r/Bitcoin/comments/32cfrd/bitnational_shady_deals_with_waves/" TargetMode="External"/><Relationship Id="rId2521" Type="http://schemas.openxmlformats.org/officeDocument/2006/relationships/hyperlink" Target="http://www.reddit.com/r/Bitcoin/comments/32cfp3/bitcoin_the_future/" TargetMode="External"/><Relationship Id="rId2511" Type="http://schemas.openxmlformats.org/officeDocument/2006/relationships/hyperlink" Target="http://techcrunch.com/2015/04/10/bittorrent-maelstrom-beta/" TargetMode="External"/><Relationship Id="rId2512" Type="http://schemas.openxmlformats.org/officeDocument/2006/relationships/hyperlink" Target="http://www.reddit.com/r/Bitcoin/comments/32c5wn/bittorrent_opens_beta_for_maelstrom_its_new_take/" TargetMode="External"/><Relationship Id="rId2513" Type="http://schemas.openxmlformats.org/officeDocument/2006/relationships/hyperlink" Target="https://www.youtube.com/attribution_link?a=2xtZVTZVnpA&amp;u=%2Fwatch%3Fv%3DeBKjWhUQY28%26feature%3Dshare" TargetMode="External"/><Relationship Id="rId2514" Type="http://schemas.openxmlformats.org/officeDocument/2006/relationships/hyperlink" Target="http://www.reddit.com/r/Bitcoin/comments/32c4y8/igor_telyatnikov_wwwmindthegapexpocom_100415/" TargetMode="External"/><Relationship Id="rId2515" Type="http://schemas.openxmlformats.org/officeDocument/2006/relationships/hyperlink" Target="http://thenomad.info/braintree-allows-paypal-merchants-to-accept-bitcoin-paypal-splits-with-ebay/" TargetMode="External"/><Relationship Id="rId2516" Type="http://schemas.openxmlformats.org/officeDocument/2006/relationships/hyperlink" Target="http://www.reddit.com/r/Bitcoin/comments/32c7nq/paypal_split_from_ebay_due_to_bitcoin_disputes/" TargetMode="External"/><Relationship Id="rId2517" Type="http://schemas.openxmlformats.org/officeDocument/2006/relationships/hyperlink" Target="http://www.reddit.com/r/Bitcoin/comments/32c7lw/for_hire_need_bitcoin_badly_will_work_in_a_range/" TargetMode="External"/><Relationship Id="rId2518" Type="http://schemas.openxmlformats.org/officeDocument/2006/relationships/hyperlink" Target="http://www.reddit.com/r/Bitcoin/comments/32ca9g/do_you_consider_anonymity_when_backing_up_your/" TargetMode="External"/><Relationship Id="rId2519" Type="http://schemas.openxmlformats.org/officeDocument/2006/relationships/hyperlink" Target="http://www.reddit.com/r/Bitcoin/comments/32ca6p/short_list_of_retailers_and_services_that_take/" TargetMode="External"/><Relationship Id="rId2510" Type="http://schemas.openxmlformats.org/officeDocument/2006/relationships/hyperlink" Target="http://www.reddit.com/r/Bitcoin/comments/32c70r/please_be_careful_google_ads/" TargetMode="External"/><Relationship Id="rId469" Type="http://schemas.openxmlformats.org/officeDocument/2006/relationships/hyperlink" Target="http://www.reddit.com/r/Bitcoin/comments/31ggsj/bitcoin_the_future_of_the_virtual_currency/" TargetMode="External"/><Relationship Id="rId468" Type="http://schemas.openxmlformats.org/officeDocument/2006/relationships/hyperlink" Target="https://youtu.be/hHg5uEwIFWc" TargetMode="External"/><Relationship Id="rId467" Type="http://schemas.openxmlformats.org/officeDocument/2006/relationships/hyperlink" Target="http://www.reddit.com/r/Bitcoin/comments/31gdgc/where_to_buy_bitcoin_in_nz/" TargetMode="External"/><Relationship Id="rId1290" Type="http://schemas.openxmlformats.org/officeDocument/2006/relationships/hyperlink" Target="http://www.reddit.com/r/Bitcoin/comments/31t0lv/wall_street_and_silicon_valley_meet_bitcoin/" TargetMode="External"/><Relationship Id="rId1291" Type="http://schemas.openxmlformats.org/officeDocument/2006/relationships/hyperlink" Target="http://www.newsweek.com/report-russians-hacked-white-house-320522" TargetMode="External"/><Relationship Id="rId1292" Type="http://schemas.openxmlformats.org/officeDocument/2006/relationships/hyperlink" Target="http://www.reddit.com/r/Bitcoin/comments/31t07z/russians_hacked_the_white_house_im_crossing_my/" TargetMode="External"/><Relationship Id="rId462" Type="http://schemas.openxmlformats.org/officeDocument/2006/relationships/hyperlink" Target="http://www.bbc.co.uk/newsround/25622442" TargetMode="External"/><Relationship Id="rId1293" Type="http://schemas.openxmlformats.org/officeDocument/2006/relationships/hyperlink" Target="http://www.reddit.com/r/Bitcoin/comments/31t4uy/bitcoin_anonymously/" TargetMode="External"/><Relationship Id="rId461" Type="http://schemas.openxmlformats.org/officeDocument/2006/relationships/hyperlink" Target="http://www.reddit.com/r/Bitcoin/comments/31gevv/the_speed_of_bitcoin_vs_banks/" TargetMode="External"/><Relationship Id="rId1294" Type="http://schemas.openxmlformats.org/officeDocument/2006/relationships/hyperlink" Target="http://www.awinvestmentcenter.com/AWInvestmentCenter/Bitcoin.html" TargetMode="External"/><Relationship Id="rId460" Type="http://schemas.openxmlformats.org/officeDocument/2006/relationships/hyperlink" Target="http://www.reddit.com/r/Bitcoin/comments/31gblt/how_bitcoin_can_help_millions_of_women_around_the/" TargetMode="External"/><Relationship Id="rId1295" Type="http://schemas.openxmlformats.org/officeDocument/2006/relationships/hyperlink" Target="http://www.reddit.com/r/Bitcoin/comments/31t7kj/free_bitcoins_more/" TargetMode="External"/><Relationship Id="rId1296" Type="http://schemas.openxmlformats.org/officeDocument/2006/relationships/hyperlink" Target="http://www.reddit.com/r/Bitcoin/comments/31t75p/coinbase_sponsors_another_awesome_hackathon/" TargetMode="External"/><Relationship Id="rId466" Type="http://schemas.openxmlformats.org/officeDocument/2006/relationships/hyperlink" Target="http://www.reddit.com/r/Bitcoin/comments/31gdym/has_that_guy_who_sent_a_donation_to_snowden/" TargetMode="External"/><Relationship Id="rId1297" Type="http://schemas.openxmlformats.org/officeDocument/2006/relationships/hyperlink" Target="http://www.reddit.com/r/Bitcoin/comments/31ta5u/purecentral_is_giving_bitcoins_away_0005_btc_for/" TargetMode="External"/><Relationship Id="rId465" Type="http://schemas.openxmlformats.org/officeDocument/2006/relationships/hyperlink" Target="http://www.reddit.com/r/Bitcoin/comments/31ge87/intheoreum/" TargetMode="External"/><Relationship Id="rId1298" Type="http://schemas.openxmlformats.org/officeDocument/2006/relationships/hyperlink" Target="http://www.reddit.com/r/Bitcoin/comments/31tf0f/i_keep_receiving_small_withdraws_of_0001_btc_to/" TargetMode="External"/><Relationship Id="rId464" Type="http://schemas.openxmlformats.org/officeDocument/2006/relationships/hyperlink" Target="http://intheoreum.org" TargetMode="External"/><Relationship Id="rId1299" Type="http://schemas.openxmlformats.org/officeDocument/2006/relationships/hyperlink" Target="http://www.bityeshuobi.com" TargetMode="External"/><Relationship Id="rId463" Type="http://schemas.openxmlformats.org/officeDocument/2006/relationships/hyperlink" Target="http://www.reddit.com/r/Bitcoin/comments/31geml/actually_a_decent_mainstream_eli5_to_bitcoin_that/" TargetMode="External"/><Relationship Id="rId459" Type="http://schemas.openxmlformats.org/officeDocument/2006/relationships/hyperlink" Target="https://bitcoinmagazine.com/19870/bitcoin-can-help-millions-women-around-world/" TargetMode="External"/><Relationship Id="rId458" Type="http://schemas.openxmlformats.org/officeDocument/2006/relationships/hyperlink" Target="http://www.reddit.com/r/Bitcoin/comments/31g9zi/visited_the_bitcoin_atm_at_the_d_hotel_in_las/" TargetMode="External"/><Relationship Id="rId457" Type="http://schemas.openxmlformats.org/officeDocument/2006/relationships/hyperlink" Target="http://youtu.be/9nEYBrMfE5c" TargetMode="External"/><Relationship Id="rId456" Type="http://schemas.openxmlformats.org/officeDocument/2006/relationships/hyperlink" Target="http://www.reddit.com/r/Bitcoin/comments/31g89l/rounding_error_in_the_wiki/" TargetMode="External"/><Relationship Id="rId1280" Type="http://schemas.openxmlformats.org/officeDocument/2006/relationships/hyperlink" Target="http://www.americanbanker.com/news/bank-technology/banks-can-cherry-pick-the-best-bits-from-bitcoin-report-1073642-1.html" TargetMode="External"/><Relationship Id="rId1281" Type="http://schemas.openxmlformats.org/officeDocument/2006/relationships/hyperlink" Target="http://www.reddit.com/r/Bitcoin/comments/31t2mr/banks_can_cherrypick_the_best_bits_from_bitcoin/" TargetMode="External"/><Relationship Id="rId451" Type="http://schemas.openxmlformats.org/officeDocument/2006/relationships/hyperlink" Target="https://twitter.com/Leetcoin/status/584317456686026752" TargetMode="External"/><Relationship Id="rId1282" Type="http://schemas.openxmlformats.org/officeDocument/2006/relationships/hyperlink" Target="http://www.youtube.com/attribution_link?a=b15uKshhU70&amp;u=%2Fwatch%3Fv%3D0ve8hqfeM0E%26feature%3Dshare" TargetMode="External"/><Relationship Id="rId450" Type="http://schemas.openxmlformats.org/officeDocument/2006/relationships/hyperlink" Target="http://www.reddit.com/r/Bitcoin/comments/31g4jm/why_bitcoin_will_never_be_an_alternative_monetary/" TargetMode="External"/><Relationship Id="rId1283" Type="http://schemas.openxmlformats.org/officeDocument/2006/relationships/hyperlink" Target="http://www.reddit.com/r/Bitcoin/comments/31t2io/bitcoin_allows_activist_to_do_their_work_more/" TargetMode="External"/><Relationship Id="rId1284" Type="http://schemas.openxmlformats.org/officeDocument/2006/relationships/hyperlink" Target="http://www.reddit.com/r/Bitcoin/comments/31t20t/can_i_donate_to_the_first_american_presidential/" TargetMode="External"/><Relationship Id="rId1285" Type="http://schemas.openxmlformats.org/officeDocument/2006/relationships/hyperlink" Target="http://btcvestor.com/2015/04/06/bitcoin-investment-trust-the-bitstocks-weve-all-been-waiting-for/" TargetMode="External"/><Relationship Id="rId455" Type="http://schemas.openxmlformats.org/officeDocument/2006/relationships/hyperlink" Target="http://www.reddit.com/r/Bitcoin/comments/31g9gv/it_takes_a_belgian_to_explain_what_happened_to/" TargetMode="External"/><Relationship Id="rId1286" Type="http://schemas.openxmlformats.org/officeDocument/2006/relationships/hyperlink" Target="http://www.reddit.com/r/Bitcoin/comments/31t1xw/bitcoin_investment_trust_the_bitstocks_weve_all/" TargetMode="External"/><Relationship Id="rId454" Type="http://schemas.openxmlformats.org/officeDocument/2006/relationships/hyperlink" Target="http://digitalmoneytimes.com/crypto-news/will-we-see-two-bitcoin-embassies-in-amsterdam-soon/" TargetMode="External"/><Relationship Id="rId1287" Type="http://schemas.openxmlformats.org/officeDocument/2006/relationships/hyperlink" Target="http://www.reddit.com/r/Bitcoin/comments/31t1sf/list_of_people_who_paved_the_way_for_bitcoin/" TargetMode="External"/><Relationship Id="rId453" Type="http://schemas.openxmlformats.org/officeDocument/2006/relationships/hyperlink" Target="http://www.reddit.com/r/Bitcoin/comments/31g48b/went_looking_for_the_newest_bitcoin_atm_in/" TargetMode="External"/><Relationship Id="rId1288" Type="http://schemas.openxmlformats.org/officeDocument/2006/relationships/hyperlink" Target="http://www.huffingtonpost.co.uk/will-bancroft/cryptocurrencies_b_6995986.html" TargetMode="External"/><Relationship Id="rId452" Type="http://schemas.openxmlformats.org/officeDocument/2006/relationships/hyperlink" Target="http://www.reddit.com/r/Bitcoin/comments/31g4b0/100_satoshi_reward_per_chicken_kill_on_their_csgo/" TargetMode="External"/><Relationship Id="rId1289" Type="http://schemas.openxmlformats.org/officeDocument/2006/relationships/hyperlink" Target="http://www.reddit.com/r/Bitcoin/comments/31t10e/can_cryptocurrencies_and_microtipping_really_kill/" TargetMode="External"/><Relationship Id="rId3018" Type="http://schemas.openxmlformats.org/officeDocument/2006/relationships/hyperlink" Target="http://www.reddit.com/r/Bitcoin/comments/32jzxv/goponzico_win_roi_110150_time_left_1h12h_25/" TargetMode="External"/><Relationship Id="rId3017" Type="http://schemas.openxmlformats.org/officeDocument/2006/relationships/hyperlink" Target="https://goponzi.co/?ref=bp72kl" TargetMode="External"/><Relationship Id="rId3019" Type="http://schemas.openxmlformats.org/officeDocument/2006/relationships/hyperlink" Target="https://www.youtube.com/attribution_link?a=FTz-zIXyNrs&amp;u=%2Fwatch%3Fv%3DDSEXoP8Jz7w%26feature%3Dshare" TargetMode="External"/><Relationship Id="rId491" Type="http://schemas.openxmlformats.org/officeDocument/2006/relationships/hyperlink" Target="http://www.reddit.com/r/Bitcoin/comments/31gsqn/do_remittance_companies_that_are_powered_by/" TargetMode="External"/><Relationship Id="rId490" Type="http://schemas.openxmlformats.org/officeDocument/2006/relationships/hyperlink" Target="http://www.reddit.com/r/Bitcoin/comments/31gv5i/come_and_take_it/" TargetMode="External"/><Relationship Id="rId489" Type="http://schemas.openxmlformats.org/officeDocument/2006/relationships/hyperlink" Target="https://i.imgur.com/TktYH9q.png" TargetMode="External"/><Relationship Id="rId484" Type="http://schemas.openxmlformats.org/officeDocument/2006/relationships/hyperlink" Target="http://www.lazytv.com/the-death-of-cash-rise-of-the-middleman-and-bitcoin-in-the-balance/" TargetMode="External"/><Relationship Id="rId3010" Type="http://schemas.openxmlformats.org/officeDocument/2006/relationships/hyperlink" Target="http://www.reddit.com/r/Bitcoin/comments/32jxke/a_quote_for_all_the_scammers_a_deception_that/" TargetMode="External"/><Relationship Id="rId483" Type="http://schemas.openxmlformats.org/officeDocument/2006/relationships/hyperlink" Target="http://www.reddit.com/r/Bitcoin/comments/31goj6/mycelium_20_complete_anonymity/" TargetMode="External"/><Relationship Id="rId482" Type="http://schemas.openxmlformats.org/officeDocument/2006/relationships/hyperlink" Target="http://www.reddit.com/r/Bitcoin/comments/31gp20/if_a_caller_says_i_am_with_the_irs_hes_not/" TargetMode="External"/><Relationship Id="rId3012" Type="http://schemas.openxmlformats.org/officeDocument/2006/relationships/hyperlink" Target="http://www.reddit.com/r/Bitcoin/comments/32jxbk/which_algorithm_can_you_mine/" TargetMode="External"/><Relationship Id="rId481" Type="http://schemas.openxmlformats.org/officeDocument/2006/relationships/hyperlink" Target="http://www.npr.org/blogs/thetwo-way/2015/04/03/397092679/if-a-caller-says-i-am-with-the-irs-hes-not" TargetMode="External"/><Relationship Id="rId3011" Type="http://schemas.openxmlformats.org/officeDocument/2006/relationships/hyperlink" Target="http://bit-post.com/featured/which-algorithm-can-you-mine-5466" TargetMode="External"/><Relationship Id="rId488" Type="http://schemas.openxmlformats.org/officeDocument/2006/relationships/hyperlink" Target="http://www.reddit.com/r/Bitcoin/comments/31gv9u/beware_of_altcoiners_showing_themselves_as/" TargetMode="External"/><Relationship Id="rId3014" Type="http://schemas.openxmlformats.org/officeDocument/2006/relationships/hyperlink" Target="http://www.reddit.com/r/Bitcoin/comments/32jvcn/got_spare_change_this_new_app_will_invest_it_into/" TargetMode="External"/><Relationship Id="rId487" Type="http://schemas.openxmlformats.org/officeDocument/2006/relationships/hyperlink" Target="https://www.reddit.com/r/Bitcoin/comments/31ezh6/tweetstorm_jeff_garzik_conspiracy_theories_about/cq1cd2c" TargetMode="External"/><Relationship Id="rId3013" Type="http://schemas.openxmlformats.org/officeDocument/2006/relationships/hyperlink" Target="https://fortune.com/2015/04/13/financial-apps-bitcoin/" TargetMode="External"/><Relationship Id="rId486" Type="http://schemas.openxmlformats.org/officeDocument/2006/relationships/hyperlink" Target="http://www.reddit.com/r/Bitcoin/comments/31gqro/80s_shooter_game_earn_bitcoins_by_playing_a_game/" TargetMode="External"/><Relationship Id="rId3016" Type="http://schemas.openxmlformats.org/officeDocument/2006/relationships/hyperlink" Target="http://www.reddit.com/r/Bitcoin/comments/32jv6v/are_banks_gouging_marijuana_and_bitcoin_businesses/" TargetMode="External"/><Relationship Id="rId485" Type="http://schemas.openxmlformats.org/officeDocument/2006/relationships/hyperlink" Target="http://www.reddit.com/r/Bitcoin/comments/31gqxb/what_will_become_of_bitcoin_when_cash_is_banned/" TargetMode="External"/><Relationship Id="rId3015" Type="http://schemas.openxmlformats.org/officeDocument/2006/relationships/hyperlink" Target="http://ww2.cfo.com/risk-management/2015/04/banks-gouging-marijuana-bitcoin-businesses/" TargetMode="External"/><Relationship Id="rId3007" Type="http://schemas.openxmlformats.org/officeDocument/2006/relationships/hyperlink" Target="http://www.lazytv.com/the-price-of-bitcoin-has-plummeted-but-its-value-is-sky-high/" TargetMode="External"/><Relationship Id="rId3006" Type="http://schemas.openxmlformats.org/officeDocument/2006/relationships/hyperlink" Target="http://www.reddit.com/r/Bitcoin/comments/32jv6v/are_banks_gouging_marijuana_and_bitcoin_businesses/" TargetMode="External"/><Relationship Id="rId3009" Type="http://schemas.openxmlformats.org/officeDocument/2006/relationships/hyperlink" Target="http://www.reddit.com/r/Bitcoin/comments/32jxri/coinbase_is_hiring_product_manager_wallet_san/" TargetMode="External"/><Relationship Id="rId3008" Type="http://schemas.openxmlformats.org/officeDocument/2006/relationships/hyperlink" Target="http://www.reddit.com/r/Bitcoin/comments/32jv3f/the_price_of_bitcoin_has_plummeted_but_its_value/" TargetMode="External"/><Relationship Id="rId480" Type="http://schemas.openxmlformats.org/officeDocument/2006/relationships/hyperlink" Target="http://www.reddit.com/r/Bitcoin/comments/31gpg0/bitcoin_is_too_volatile/" TargetMode="External"/><Relationship Id="rId479" Type="http://schemas.openxmlformats.org/officeDocument/2006/relationships/hyperlink" Target="https://i.imgur.com/oglrpqW.jpg" TargetMode="External"/><Relationship Id="rId478" Type="http://schemas.openxmlformats.org/officeDocument/2006/relationships/hyperlink" Target="http://www.reddit.com/r/Bitcoin/comments/31gna9/hey_everyone_i_know_dogecoin_doesnt_have_much_of/" TargetMode="External"/><Relationship Id="rId473" Type="http://schemas.openxmlformats.org/officeDocument/2006/relationships/hyperlink" Target="https://bitgame.co" TargetMode="External"/><Relationship Id="rId472" Type="http://schemas.openxmlformats.org/officeDocument/2006/relationships/hyperlink" Target="http://www.reddit.com/r/Bitcoin/comments/31gm3s/question_about_android_full_device_encryption/" TargetMode="External"/><Relationship Id="rId471" Type="http://schemas.openxmlformats.org/officeDocument/2006/relationships/hyperlink" Target="http://www.reddit.com/r/Bitcoin/comments/31gjot/question/" TargetMode="External"/><Relationship Id="rId3001" Type="http://schemas.openxmlformats.org/officeDocument/2006/relationships/hyperlink" Target="http://www.reddit.com/r/Bitcoin/comments/32js8h/how_do_you_think_bitcoin_can_spread_through/" TargetMode="External"/><Relationship Id="rId470" Type="http://schemas.openxmlformats.org/officeDocument/2006/relationships/hyperlink" Target="http://www.reddit.com/r/Bitcoin/comments/31gi2p/what_are_the_names_of_various_remittance_sites/" TargetMode="External"/><Relationship Id="rId3000" Type="http://schemas.openxmlformats.org/officeDocument/2006/relationships/hyperlink" Target="http://www.reddit.com/r/Bitcoin/comments/32jsdh/bitcoin_controversy_againwhy_is_it_always_that/" TargetMode="External"/><Relationship Id="rId477" Type="http://schemas.openxmlformats.org/officeDocument/2006/relationships/hyperlink" Target="https://www.reddit.com/r/dogecoin/comments/31gmub/dogecoin_4_bitcoin_the_bitcoin_devs_need_our_help/" TargetMode="External"/><Relationship Id="rId3003" Type="http://schemas.openxmlformats.org/officeDocument/2006/relationships/hyperlink" Target="https://fortune.com/2015/04/13/financial-apps-bitcoin/" TargetMode="External"/><Relationship Id="rId476" Type="http://schemas.openxmlformats.org/officeDocument/2006/relationships/hyperlink" Target="http://www.reddit.com/r/Bitcoin/comments/31gnfl/hand_drawn_qr_code_scannable_curious_artist/" TargetMode="External"/><Relationship Id="rId3002" Type="http://schemas.openxmlformats.org/officeDocument/2006/relationships/hyperlink" Target="http://www.reddit.com/r/Bitcoin/comments/32jucl/let_me_tell_you_a_little_story_about_my_day_at/" TargetMode="External"/><Relationship Id="rId475" Type="http://schemas.openxmlformats.org/officeDocument/2006/relationships/hyperlink" Target="http://imgur.com/4lzLKfC" TargetMode="External"/><Relationship Id="rId3005" Type="http://schemas.openxmlformats.org/officeDocument/2006/relationships/hyperlink" Target="http://ww2.cfo.com/risk-management/2015/04/banks-gouging-marijuana-bitcoin-businesses/" TargetMode="External"/><Relationship Id="rId474" Type="http://schemas.openxmlformats.org/officeDocument/2006/relationships/hyperlink" Target="http://www.reddit.com/r/Bitcoin/comments/31gl0l/play_with_friends_and_win_amazon_gift_cards_get/" TargetMode="External"/><Relationship Id="rId3004" Type="http://schemas.openxmlformats.org/officeDocument/2006/relationships/hyperlink" Target="http://www.reddit.com/r/Bitcoin/comments/32jvcn/got_spare_change_this_new_app_will_invest_it_into/" TargetMode="External"/><Relationship Id="rId1257" Type="http://schemas.openxmlformats.org/officeDocument/2006/relationships/hyperlink" Target="http://www.reddit.com/r/Bitcoin/comments/31stjw/asked_ublocks_dev_to_accept_bitcoin_donations/" TargetMode="External"/><Relationship Id="rId2588" Type="http://schemas.openxmlformats.org/officeDocument/2006/relationships/hyperlink" Target="http://www.reddit.com/r/Bitcoin/comments/32dbl3/mentioned_most_of_my_private_key_on_the_phone_to/" TargetMode="External"/><Relationship Id="rId1258" Type="http://schemas.openxmlformats.org/officeDocument/2006/relationships/hyperlink" Target="http://www.reddit.com/r/Bitcoin/comments/31svso/interest_in_supporting_bitcoin_at_my_college/" TargetMode="External"/><Relationship Id="rId2589" Type="http://schemas.openxmlformats.org/officeDocument/2006/relationships/hyperlink" Target="https://www.youtube.com/attribution_link?a=Ny3Wp1QBOYE&amp;u=%2Fwatch%3Fv%3Dxi9vfPpuvDA%26feature%3Dshare" TargetMode="External"/><Relationship Id="rId1259" Type="http://schemas.openxmlformats.org/officeDocument/2006/relationships/hyperlink" Target="http://www.reddit.com/r/Bitcoin/comments/31sva4/are_businessesshops_in_the_uk_using_bitcoin/" TargetMode="External"/><Relationship Id="rId426" Type="http://schemas.openxmlformats.org/officeDocument/2006/relationships/hyperlink" Target="http://www.reddit.com/r/Bitcoin/comments/31fu8o/any_good_bitcoin_betting_sites/" TargetMode="External"/><Relationship Id="rId425" Type="http://schemas.openxmlformats.org/officeDocument/2006/relationships/hyperlink" Target="http://www.reddit.com/r/Bitcoin/comments/31furn/improving_bitcoin_accessibility_with_apis/" TargetMode="External"/><Relationship Id="rId424" Type="http://schemas.openxmlformats.org/officeDocument/2006/relationships/hyperlink" Target="http://bit-post.com/featured/improving-bitcoin-accessibility-with-apis-5205" TargetMode="External"/><Relationship Id="rId423" Type="http://schemas.openxmlformats.org/officeDocument/2006/relationships/hyperlink" Target="http://www.reddit.com/r/Bitcoin/comments/31fuw1/good_news_banks_will_be_obsolete_in_10_years_lots/" TargetMode="External"/><Relationship Id="rId429" Type="http://schemas.openxmlformats.org/officeDocument/2006/relationships/hyperlink" Target="https://www.cryptocoinsnews.com/customers-never-complain-service-btclowen-com-pro-bitcoin-scam/" TargetMode="External"/><Relationship Id="rId428" Type="http://schemas.openxmlformats.org/officeDocument/2006/relationships/hyperlink" Target="http://www.reddit.com/r/Bitcoin/comments/31fyki/spark_profit_now_pays_out_in_bitcoin_for_making/" TargetMode="External"/><Relationship Id="rId427" Type="http://schemas.openxmlformats.org/officeDocument/2006/relationships/hyperlink" Target="https://sparkprofit.com/intro?by=7gl4Rw" TargetMode="External"/><Relationship Id="rId2580" Type="http://schemas.openxmlformats.org/officeDocument/2006/relationships/hyperlink" Target="http://www.reddit.com/r/Bitcoin/comments/32dflt/neocash_radio_episode_99_government_censorship/" TargetMode="External"/><Relationship Id="rId1250" Type="http://schemas.openxmlformats.org/officeDocument/2006/relationships/hyperlink" Target="http://www.reddit.com/r/Bitcoin/comments/31sry4/honest_opinion_about_faucetworld_bitcoin/" TargetMode="External"/><Relationship Id="rId2581" Type="http://schemas.openxmlformats.org/officeDocument/2006/relationships/hyperlink" Target="http://www.reddit.com/r/Bitcoin/comments/32df4m/small_bitcoin_research_essay/" TargetMode="External"/><Relationship Id="rId1251" Type="http://schemas.openxmlformats.org/officeDocument/2006/relationships/hyperlink" Target="http://www.reddit.com/r/Bitcoin/comments/31srsj/is_the_21_million_hard_limit_really_hard/" TargetMode="External"/><Relationship Id="rId2582" Type="http://schemas.openxmlformats.org/officeDocument/2006/relationships/hyperlink" Target="http://i.imgur.com/o07W08h.png" TargetMode="External"/><Relationship Id="rId1252" Type="http://schemas.openxmlformats.org/officeDocument/2006/relationships/hyperlink" Target="http://www.reddit.com/r/Bitcoin/comments/31sqm3/years_to_go/" TargetMode="External"/><Relationship Id="rId2583" Type="http://schemas.openxmlformats.org/officeDocument/2006/relationships/hyperlink" Target="http://www.reddit.com/r/Bitcoin/comments/32df1u/again_please_be_careful_google_ads/" TargetMode="External"/><Relationship Id="rId422" Type="http://schemas.openxmlformats.org/officeDocument/2006/relationships/hyperlink" Target="http://www.zerohedge.com/news/2015-04-03/and-good-news-banks-will-be-obsolete-within-10-years" TargetMode="External"/><Relationship Id="rId1253" Type="http://schemas.openxmlformats.org/officeDocument/2006/relationships/hyperlink" Target="http://www.ebitinvest.com/" TargetMode="External"/><Relationship Id="rId2584" Type="http://schemas.openxmlformats.org/officeDocument/2006/relationships/hyperlink" Target="https://www.youtube.com/attribution_link?a=-QnN1gYbC6w&amp;u=%2Fwatch%3Fv%3D7f7hE0K8-OA%26feature%3Dshare" TargetMode="External"/><Relationship Id="rId421" Type="http://schemas.openxmlformats.org/officeDocument/2006/relationships/hyperlink" Target="http://www.reddit.com/r/Bitcoin/comments/31fv9n/arrested_dea_agent_linked_to_bitcoin_foundation/" TargetMode="External"/><Relationship Id="rId1254" Type="http://schemas.openxmlformats.org/officeDocument/2006/relationships/hyperlink" Target="http://www.reddit.com/r/Bitcoin/comments/31sqka/did_anyone_invest_bitcoins_on_ebitinvestcom_before/" TargetMode="External"/><Relationship Id="rId2585" Type="http://schemas.openxmlformats.org/officeDocument/2006/relationships/hyperlink" Target="http://www.reddit.com/r/Bitcoin/comments/32ddzs/lorien_wwwmindthegapexpocom_100415/" TargetMode="External"/><Relationship Id="rId420" Type="http://schemas.openxmlformats.org/officeDocument/2006/relationships/hyperlink" Target="http://presschain.com/arrested-dea-agent-linked-to-bitcoin-foundation-chairman-peter-vessenes/" TargetMode="External"/><Relationship Id="rId1255" Type="http://schemas.openxmlformats.org/officeDocument/2006/relationships/hyperlink" Target="http://www.reddit.com/r/Bitcoin/comments/31sqbi/question_is_there_any_legit_places_to_trade_gift/" TargetMode="External"/><Relationship Id="rId2586" Type="http://schemas.openxmlformats.org/officeDocument/2006/relationships/hyperlink" Target="http://www.reddit.com/r/Bitcoin/comments/32dcfb/was_a_victim_of_a_paypal_chargeback_scam_posted/" TargetMode="External"/><Relationship Id="rId1256" Type="http://schemas.openxmlformats.org/officeDocument/2006/relationships/hyperlink" Target="http://www.reddit.com/r/Bitcoin/comments/31sq11/trezor_to_uk/" TargetMode="External"/><Relationship Id="rId2587" Type="http://schemas.openxmlformats.org/officeDocument/2006/relationships/hyperlink" Target="http://www.reddit.com/r/Bitcoin/comments/32dbzf/we_need_to_create_a_phrase_for_dispelling_the/" TargetMode="External"/><Relationship Id="rId1246" Type="http://schemas.openxmlformats.org/officeDocument/2006/relationships/hyperlink" Target="http://cryptocrooks.com/create-a-twitterfeed-bot-with-coinurl-earn-free-bitcoin/" TargetMode="External"/><Relationship Id="rId2577" Type="http://schemas.openxmlformats.org/officeDocument/2006/relationships/hyperlink" Target="http://cointelegraph.com/news/113939/after-hectic-week-for-foundation-mit-offers-to-host-a-bitcoin-standards-center" TargetMode="External"/><Relationship Id="rId1247" Type="http://schemas.openxmlformats.org/officeDocument/2006/relationships/hyperlink" Target="http://www.reddit.com/r/Bitcoin/comments/31sn0r/i_made_my_twitter_account_retweet_articles/" TargetMode="External"/><Relationship Id="rId2578" Type="http://schemas.openxmlformats.org/officeDocument/2006/relationships/hyperlink" Target="http://www.reddit.com/r/Bitcoin/comments/32d6ok/after_hectic_week_for_foundation_mit_offers_to/" TargetMode="External"/><Relationship Id="rId1248" Type="http://schemas.openxmlformats.org/officeDocument/2006/relationships/hyperlink" Target="http://quotes.wsj.com/GBTC" TargetMode="External"/><Relationship Id="rId2579" Type="http://schemas.openxmlformats.org/officeDocument/2006/relationships/hyperlink" Target="http://neocashradio.com/blog/episode-99-government-censorship-and-security/" TargetMode="External"/><Relationship Id="rId1249" Type="http://schemas.openxmlformats.org/officeDocument/2006/relationships/hyperlink" Target="http://www.reddit.com/r/Bitcoin/comments/31smu7/why_is_gbtc_still_valued_at_zero_and_the_bitcoin/" TargetMode="External"/><Relationship Id="rId415" Type="http://schemas.openxmlformats.org/officeDocument/2006/relationships/hyperlink" Target="http://www.reddit.com/r/Bitcoin/comments/31fpfc/releasing_my_bitcoin_publication_for_free/" TargetMode="External"/><Relationship Id="rId414" Type="http://schemas.openxmlformats.org/officeDocument/2006/relationships/hyperlink" Target="http://www.reddit.com/r/Bitcoin/comments/31fkdv/what_are_you_in_for/" TargetMode="External"/><Relationship Id="rId413" Type="http://schemas.openxmlformats.org/officeDocument/2006/relationships/hyperlink" Target="http://www.reddit.com/r/Bitcoin/comments/31fkem/how_bitcoin_will_end_world_poverty_forbes/" TargetMode="External"/><Relationship Id="rId412" Type="http://schemas.openxmlformats.org/officeDocument/2006/relationships/hyperlink" Target="http://www.lazytv.com/can-bitcoin-end-world-poverty/" TargetMode="External"/><Relationship Id="rId419" Type="http://schemas.openxmlformats.org/officeDocument/2006/relationships/hyperlink" Target="http://www.reddit.com/r/Bitcoin/comments/31fvkl/bundling_bitcoin_wallets_on_cheap_android/" TargetMode="External"/><Relationship Id="rId418" Type="http://schemas.openxmlformats.org/officeDocument/2006/relationships/hyperlink" Target="http://www.reddit.com/r/Bitcoin/comments/31fw6j/for_enemies_under_our_blankets_buttcoiners_we/" TargetMode="External"/><Relationship Id="rId417" Type="http://schemas.openxmlformats.org/officeDocument/2006/relationships/hyperlink" Target="http://www.zerohedge.com/news/2015-04-04/how-beat-internet-trolls" TargetMode="External"/><Relationship Id="rId416" Type="http://schemas.openxmlformats.org/officeDocument/2006/relationships/hyperlink" Target="http://www.reddit.com/r/Bitcoin/comments/31fs0l/im_suffering_from_good_news_withdrawal_symptoms/" TargetMode="External"/><Relationship Id="rId2570" Type="http://schemas.openxmlformats.org/officeDocument/2006/relationships/hyperlink" Target="http://www.reddit.com/r/Bitcoin/comments/32d37a/how_does_signing_work_with_timelockedescrow_if/" TargetMode="External"/><Relationship Id="rId1240" Type="http://schemas.openxmlformats.org/officeDocument/2006/relationships/hyperlink" Target="http://www.reddit.com/r/Bitcoin/comments/31son1/adam_draper_fred_wilson_and_gavin_andresen_to/" TargetMode="External"/><Relationship Id="rId2571" Type="http://schemas.openxmlformats.org/officeDocument/2006/relationships/hyperlink" Target="https://www.youtube.com/attribution_link?a=OKtFDOcKFb8&amp;u=%2Fwatch%3Fv%3DKIH69RA0Hsk%26feature%3Dshare" TargetMode="External"/><Relationship Id="rId1241" Type="http://schemas.openxmlformats.org/officeDocument/2006/relationships/hyperlink" Target="https://eprint.iacr.org/2015/310.pdf" TargetMode="External"/><Relationship Id="rId2572" Type="http://schemas.openxmlformats.org/officeDocument/2006/relationships/hyperlink" Target="http://www.reddit.com/r/Bitcoin/comments/32d662/bas_wisselink_wwwmindthegapexpocom_100415/" TargetMode="External"/><Relationship Id="rId411" Type="http://schemas.openxmlformats.org/officeDocument/2006/relationships/hyperlink" Target="http://www.reddit.com/r/Bitcoin/comments/31fl10/mytrezor_a_guided_tour_of_initialization_use_wipe/" TargetMode="External"/><Relationship Id="rId1242" Type="http://schemas.openxmlformats.org/officeDocument/2006/relationships/hyperlink" Target="http://www.reddit.com/r/Bitcoin/comments/31soie/new_algorithm_for_the_discrete_logarithm_problem/" TargetMode="External"/><Relationship Id="rId2573" Type="http://schemas.openxmlformats.org/officeDocument/2006/relationships/hyperlink" Target="https://play.google.com/store/apps/details?id=bitcoin.free.a.freebitcoin" TargetMode="External"/><Relationship Id="rId410" Type="http://schemas.openxmlformats.org/officeDocument/2006/relationships/hyperlink" Target="https://imgur.com/a/GILb3" TargetMode="External"/><Relationship Id="rId1243" Type="http://schemas.openxmlformats.org/officeDocument/2006/relationships/hyperlink" Target="http://www.itworld.com/article/2906875/bitcoin-foundation-said-to-be-out-of-cash.html" TargetMode="External"/><Relationship Id="rId2574" Type="http://schemas.openxmlformats.org/officeDocument/2006/relationships/hyperlink" Target="http://www.reddit.com/r/Bitcoin/comments/32d57o/ive_made_a_bitcoin_faucet_service_android_app/" TargetMode="External"/><Relationship Id="rId1244" Type="http://schemas.openxmlformats.org/officeDocument/2006/relationships/hyperlink" Target="http://www.reddit.com/r/Bitcoin/comments/31soc0/bitcoin_foundation_said_to_be_out_of_cash/" TargetMode="External"/><Relationship Id="rId2575" Type="http://schemas.openxmlformats.org/officeDocument/2006/relationships/hyperlink" Target="https://www.youtube.com/attribution_link?a=j4EnJpPzBac&amp;u=%2Fwatch%3Fv%3DVOu6gccgPmI%26feature%3Dshare" TargetMode="External"/><Relationship Id="rId1245" Type="http://schemas.openxmlformats.org/officeDocument/2006/relationships/hyperlink" Target="http://www.reddit.com/r/Bitcoin/comments/31so5y/armory_not_syncing/" TargetMode="External"/><Relationship Id="rId2576" Type="http://schemas.openxmlformats.org/officeDocument/2006/relationships/hyperlink" Target="http://www.reddit.com/r/Bitcoin/comments/32d8uu/ron_quaranta_wwwmindthegapexpocom_100415/" TargetMode="External"/><Relationship Id="rId1279" Type="http://schemas.openxmlformats.org/officeDocument/2006/relationships/hyperlink" Target="http://www.reddit.com/r/Bitcoin/comments/31t2o4/community_diversification_makes_bitcoin_much_more/" TargetMode="External"/><Relationship Id="rId448" Type="http://schemas.openxmlformats.org/officeDocument/2006/relationships/hyperlink" Target="http://www.reddit.com/r/Bitcoin/comments/31g5xn/uk_launch_of_digital_bank_fidor_hamstrung_by/" TargetMode="External"/><Relationship Id="rId447" Type="http://schemas.openxmlformats.org/officeDocument/2006/relationships/hyperlink" Target="http://www.telegraph.co.uk/finance/newsbysector/banksandfinance/11513405/UK-launch-of-digital-bank-Fidor-hamstrung-by-payments-providers.html" TargetMode="External"/><Relationship Id="rId446" Type="http://schemas.openxmlformats.org/officeDocument/2006/relationships/hyperlink" Target="http://www.reddit.com/r/Bitcoin/comments/31g3ks/does_the_price_of_bitcoin_affect_consumer_behavior/" TargetMode="External"/><Relationship Id="rId445" Type="http://schemas.openxmlformats.org/officeDocument/2006/relationships/hyperlink" Target="https://www.zapchain.com/a/VXXvCX4KEW" TargetMode="External"/><Relationship Id="rId449" Type="http://schemas.openxmlformats.org/officeDocument/2006/relationships/hyperlink" Target="https://medium.com/@ajbraus/5-reasons-bitcoin-will-never-be-an-alternative-monetary-system-432d689b8e5c" TargetMode="External"/><Relationship Id="rId1270" Type="http://schemas.openxmlformats.org/officeDocument/2006/relationships/hyperlink" Target="http://www.reddit.com/r/Bitcoin/comments/31t07z/russians_hacked_the_white_house_im_crossing_my/" TargetMode="External"/><Relationship Id="rId440" Type="http://schemas.openxmlformats.org/officeDocument/2006/relationships/hyperlink" Target="http://www.reddit.com/r/Bitcoin/comments/31fzh5/nlocktime/" TargetMode="External"/><Relationship Id="rId1271" Type="http://schemas.openxmlformats.org/officeDocument/2006/relationships/hyperlink" Target="http://www.reddit.com/r/Bitcoin/comments/31szxr/bitwage_doesnt_always_work_as_advertised/" TargetMode="External"/><Relationship Id="rId1272" Type="http://schemas.openxmlformats.org/officeDocument/2006/relationships/hyperlink" Target="http://imgur.com/qz9x8BR" TargetMode="External"/><Relationship Id="rId1273" Type="http://schemas.openxmlformats.org/officeDocument/2006/relationships/hyperlink" Target="http://www.reddit.com/r/Bitcoin/comments/31t422/halorig_no_you_rock/" TargetMode="External"/><Relationship Id="rId1274" Type="http://schemas.openxmlformats.org/officeDocument/2006/relationships/hyperlink" Target="http://www.reddit.com/r/Bitcoin/comments/31t3s6/ta_head_shoulders_pattern_forming_on_btc_price/" TargetMode="External"/><Relationship Id="rId444" Type="http://schemas.openxmlformats.org/officeDocument/2006/relationships/hyperlink" Target="http://www.reddit.com/r/Bitcoin/comments/31g3rq/raly/" TargetMode="External"/><Relationship Id="rId1275" Type="http://schemas.openxmlformats.org/officeDocument/2006/relationships/hyperlink" Target="http://www.reddit.com/r/Bitcoin/comments/31t39c/is_bitcoin_eatable_my_mum_asked_lets_use_the/" TargetMode="External"/><Relationship Id="rId443" Type="http://schemas.openxmlformats.org/officeDocument/2006/relationships/hyperlink" Target="http://www.reddit.com/r/Bitcoin/comments/31g228/erik_voorhees_on_keiser_report_e740/" TargetMode="External"/><Relationship Id="rId1276" Type="http://schemas.openxmlformats.org/officeDocument/2006/relationships/hyperlink" Target="http://www.youtube.com/attribution_link?a=1PH2_MuRBKw&amp;u=%2Fwatch%3Fv%3DcUgxjG55Xss%26feature%3Dshare" TargetMode="External"/><Relationship Id="rId442" Type="http://schemas.openxmlformats.org/officeDocument/2006/relationships/hyperlink" Target="https://www.youtube.com/watch?v=hVmD4lbYnDM" TargetMode="External"/><Relationship Id="rId1277" Type="http://schemas.openxmlformats.org/officeDocument/2006/relationships/hyperlink" Target="http://www.reddit.com/r/Bitcoin/comments/31t2ru/with_bitcoin_we_can_shape_a_better_future_for_the/" TargetMode="External"/><Relationship Id="rId441" Type="http://schemas.openxmlformats.org/officeDocument/2006/relationships/hyperlink" Target="http://www.reddit.com/r/Bitcoin/comments/31fzew/bitcoin_nooby_seeks_knowledge_and_wisdom/" TargetMode="External"/><Relationship Id="rId1278" Type="http://schemas.openxmlformats.org/officeDocument/2006/relationships/hyperlink" Target="http://www.youtube.com/attribution_link?a=L3VZE9sgooE&amp;u=%2Fwatch%3Fv%3DB3K5aVvqt7U%26feature%3Dshare" TargetMode="External"/><Relationship Id="rId1268" Type="http://schemas.openxmlformats.org/officeDocument/2006/relationships/hyperlink" Target="http://www.reddit.com/r/Bitcoin/comments/31t0lv/wall_street_and_silicon_valley_meet_bitcoin/" TargetMode="External"/><Relationship Id="rId2599" Type="http://schemas.openxmlformats.org/officeDocument/2006/relationships/hyperlink" Target="http://www.reddit.com/r/Bitcoin/comments/32dhfi/an_organic_wallet/" TargetMode="External"/><Relationship Id="rId1269" Type="http://schemas.openxmlformats.org/officeDocument/2006/relationships/hyperlink" Target="http://www.newsweek.com/report-russians-hacked-white-house-320522" TargetMode="External"/><Relationship Id="rId437" Type="http://schemas.openxmlformats.org/officeDocument/2006/relationships/hyperlink" Target="http://www.reddit.com/r/Bitcoin/comments/31fxox/has_anyone_used_the_bitcoin_atm_in_fells_point_md/" TargetMode="External"/><Relationship Id="rId436" Type="http://schemas.openxmlformats.org/officeDocument/2006/relationships/hyperlink" Target="http://www.reddit.com/r/Bitcoin/comments/31fy4y/my_family_has_always_done_an_easter_egg_hunt_with/" TargetMode="External"/><Relationship Id="rId435" Type="http://schemas.openxmlformats.org/officeDocument/2006/relationships/hyperlink" Target="http://imgur.com/qvqjxNH" TargetMode="External"/><Relationship Id="rId434" Type="http://schemas.openxmlformats.org/officeDocument/2006/relationships/hyperlink" Target="http://www.reddit.com/r/Bitcoin/comments/31fy5v/lets_fuck_moderators_mother_together/" TargetMode="External"/><Relationship Id="rId439" Type="http://schemas.openxmlformats.org/officeDocument/2006/relationships/hyperlink" Target="http://www.reddit.com/r/Bitcoin/comments/31g01l/marijuana_dispensaries_that_accept_bitcoin/" TargetMode="External"/><Relationship Id="rId438" Type="http://schemas.openxmlformats.org/officeDocument/2006/relationships/hyperlink" Target="http://www.reddit.com/r/Bitcoin/comments/31g09g/no_bitcoin_option_for_reserving_new_york_hotels/" TargetMode="External"/><Relationship Id="rId2590" Type="http://schemas.openxmlformats.org/officeDocument/2006/relationships/hyperlink" Target="http://www.reddit.com/r/Bitcoin/comments/32dbdg/andrew_beal_wwwmindthegapexpocom_100415/" TargetMode="External"/><Relationship Id="rId1260" Type="http://schemas.openxmlformats.org/officeDocument/2006/relationships/hyperlink" Target="http://www.youtube.com/attribution_link?a=b15uKshhU70&amp;u=%2Fwatch%3Fv%3D0ve8hqfeM0E%26feature%3Dshare" TargetMode="External"/><Relationship Id="rId2591" Type="http://schemas.openxmlformats.org/officeDocument/2006/relationships/hyperlink" Target="http://www.reddit.com/r/Bitcoin/comments/32dhfi/an_organic_wallet/" TargetMode="External"/><Relationship Id="rId1261" Type="http://schemas.openxmlformats.org/officeDocument/2006/relationships/hyperlink" Target="http://www.reddit.com/r/Bitcoin/comments/31t2io/bitcoin_allows_activist_to_do_their_work_more/" TargetMode="External"/><Relationship Id="rId2592" Type="http://schemas.openxmlformats.org/officeDocument/2006/relationships/hyperlink" Target="http://www.reddit.com/r/Bitcoin/comments/32dgqx/bittcom_now_services_all_spanish_speaking/" TargetMode="External"/><Relationship Id="rId1262" Type="http://schemas.openxmlformats.org/officeDocument/2006/relationships/hyperlink" Target="http://www.reddit.com/r/Bitcoin/comments/31t20t/can_i_donate_to_the_first_american_presidential/" TargetMode="External"/><Relationship Id="rId2593" Type="http://schemas.openxmlformats.org/officeDocument/2006/relationships/hyperlink" Target="http://neocashradio.com/blog/episode-99-government-censorship-and-security/" TargetMode="External"/><Relationship Id="rId1263" Type="http://schemas.openxmlformats.org/officeDocument/2006/relationships/hyperlink" Target="http://btcvestor.com/2015/04/06/bitcoin-investment-trust-the-bitstocks-weve-all-been-waiting-for/" TargetMode="External"/><Relationship Id="rId2594" Type="http://schemas.openxmlformats.org/officeDocument/2006/relationships/hyperlink" Target="http://www.reddit.com/r/Bitcoin/comments/32dflt/neocash_radio_episode_99_government_censorship/" TargetMode="External"/><Relationship Id="rId433" Type="http://schemas.openxmlformats.org/officeDocument/2006/relationships/hyperlink" Target="http://www.reddit.com/r/Bitcoin/comments/31fy86/dyborgml_best_autobet_tool/" TargetMode="External"/><Relationship Id="rId1264" Type="http://schemas.openxmlformats.org/officeDocument/2006/relationships/hyperlink" Target="http://www.reddit.com/r/Bitcoin/comments/31t1xw/bitcoin_investment_trust_the_bitstocks_weve_all/" TargetMode="External"/><Relationship Id="rId2595" Type="http://schemas.openxmlformats.org/officeDocument/2006/relationships/hyperlink" Target="http://www.reddit.com/r/Bitcoin/comments/32df4m/small_bitcoin_research_essay/" TargetMode="External"/><Relationship Id="rId432" Type="http://schemas.openxmlformats.org/officeDocument/2006/relationships/hyperlink" Target="http://www.reddit.com/r/Bitcoin/comments/31fy8t/get_free_chips_now_on_new_social_gaming_platform/" TargetMode="External"/><Relationship Id="rId1265" Type="http://schemas.openxmlformats.org/officeDocument/2006/relationships/hyperlink" Target="http://www.reddit.com/r/Bitcoin/comments/31t1sf/list_of_people_who_paved_the_way_for_bitcoin/" TargetMode="External"/><Relationship Id="rId2596" Type="http://schemas.openxmlformats.org/officeDocument/2006/relationships/hyperlink" Target="http://i.imgur.com/o07W08h.png" TargetMode="External"/><Relationship Id="rId431" Type="http://schemas.openxmlformats.org/officeDocument/2006/relationships/hyperlink" Target="https://bitgame.co" TargetMode="External"/><Relationship Id="rId1266" Type="http://schemas.openxmlformats.org/officeDocument/2006/relationships/hyperlink" Target="http://www.huffingtonpost.co.uk/will-bancroft/cryptocurrencies_b_6995986.html" TargetMode="External"/><Relationship Id="rId2597" Type="http://schemas.openxmlformats.org/officeDocument/2006/relationships/hyperlink" Target="http://www.reddit.com/r/Bitcoin/comments/32df1u/again_please_be_careful_google_ads/" TargetMode="External"/><Relationship Id="rId430" Type="http://schemas.openxmlformats.org/officeDocument/2006/relationships/hyperlink" Target="http://www.reddit.com/r/Bitcoin/comments/31fy90/psa_bitcoin_lowen_ltd_watch_out_for_these_guys/" TargetMode="External"/><Relationship Id="rId1267" Type="http://schemas.openxmlformats.org/officeDocument/2006/relationships/hyperlink" Target="http://www.reddit.com/r/Bitcoin/comments/31t10e/can_cryptocurrencies_and_microtipping_really_kill/" TargetMode="External"/><Relationship Id="rId2598" Type="http://schemas.openxmlformats.org/officeDocument/2006/relationships/hyperlink" Target="http://www.reddit.com/r/Bitcoin/comments/32dil4/you_never_change_things_by_fighting_the_existing/" TargetMode="External"/><Relationship Id="rId3070" Type="http://schemas.openxmlformats.org/officeDocument/2006/relationships/hyperlink" Target="http://www.coindesk.com/bitcoin-exchanges-in-talks-to-join-fight-against-child-pornography/" TargetMode="External"/><Relationship Id="rId3072" Type="http://schemas.openxmlformats.org/officeDocument/2006/relationships/hyperlink" Target="https://bitcoinmagazine.com/20005/former-bitcoin-foundation-director-jon-matonis-joins-board-first-global-credit/" TargetMode="External"/><Relationship Id="rId3071" Type="http://schemas.openxmlformats.org/officeDocument/2006/relationships/hyperlink" Target="http://www.reddit.com/r/Bitcoin/comments/32kwfj/bitcoin_exchanges_in_talks_to_join_fight_against/" TargetMode="External"/><Relationship Id="rId3074" Type="http://schemas.openxmlformats.org/officeDocument/2006/relationships/hyperlink" Target="http://imgur.com/lHVi0GG" TargetMode="External"/><Relationship Id="rId3073" Type="http://schemas.openxmlformats.org/officeDocument/2006/relationships/hyperlink" Target="http://www.reddit.com/r/Bitcoin/comments/32kw5q/former_bitcoin_foundation_director_jon_matonis/" TargetMode="External"/><Relationship Id="rId3076" Type="http://schemas.openxmlformats.org/officeDocument/2006/relationships/hyperlink" Target="http://imgur.com/yx2lj2a" TargetMode="External"/><Relationship Id="rId3075" Type="http://schemas.openxmlformats.org/officeDocument/2006/relationships/hyperlink" Target="http://www.reddit.com/r/Bitcoin/comments/32kvxw/the_yin_and_yang_of_this_community/" TargetMode="External"/><Relationship Id="rId3078" Type="http://schemas.openxmlformats.org/officeDocument/2006/relationships/hyperlink" Target="http://paulgraham.com/schlep.html" TargetMode="External"/><Relationship Id="rId3077" Type="http://schemas.openxmlformats.org/officeDocument/2006/relationships/hyperlink" Target="http://www.reddit.com/r/Bitcoin/comments/32kurk/steps_toward_a_much_better_bitcoin_experience_by/" TargetMode="External"/><Relationship Id="rId3079" Type="http://schemas.openxmlformats.org/officeDocument/2006/relationships/hyperlink" Target="http://www.reddit.com/r/Bitcoin/comments/32ktcq/bitcoin_naysayers_suffer_from_schlep_blindness/" TargetMode="External"/><Relationship Id="rId3061" Type="http://schemas.openxmlformats.org/officeDocument/2006/relationships/hyperlink" Target="http://i.imgur.com/zEoCDJH.jpg" TargetMode="External"/><Relationship Id="rId3060" Type="http://schemas.openxmlformats.org/officeDocument/2006/relationships/hyperlink" Target="http://www.reddit.com/r/Bitcoin/comments/32kl8n/cryptocurrency_roundup_ex_nike_executive_anthony/" TargetMode="External"/><Relationship Id="rId3063" Type="http://schemas.openxmlformats.org/officeDocument/2006/relationships/hyperlink" Target="https://youtu.be/zVYE7aqJpRc" TargetMode="External"/><Relationship Id="rId3062" Type="http://schemas.openxmlformats.org/officeDocument/2006/relationships/hyperlink" Target="http://www.reddit.com/r/Bitcoin/comments/32kl7r/bitcoin_today/" TargetMode="External"/><Relationship Id="rId3065" Type="http://schemas.openxmlformats.org/officeDocument/2006/relationships/hyperlink" Target="http://www.reddit.com/r/Bitcoin/comments/32kmpz/under_220_we_go/" TargetMode="External"/><Relationship Id="rId3064" Type="http://schemas.openxmlformats.org/officeDocument/2006/relationships/hyperlink" Target="http://www.reddit.com/r/Bitcoin/comments/32kkrv/the_value_of_bitcoin/" TargetMode="External"/><Relationship Id="rId3067" Type="http://schemas.openxmlformats.org/officeDocument/2006/relationships/hyperlink" Target="http://www.reddit.com/r/Bitcoin/comments/32kq7w/money_tech_bitcoin_foundation_reveals_financial/" TargetMode="External"/><Relationship Id="rId3066" Type="http://schemas.openxmlformats.org/officeDocument/2006/relationships/hyperlink" Target="https://youtu.be/P3WBS23jUzE" TargetMode="External"/><Relationship Id="rId3069" Type="http://schemas.openxmlformats.org/officeDocument/2006/relationships/hyperlink" Target="http://www.reddit.com/r/Bitcoin/comments/32ksc6/bitcoinbased_credit_card_service/" TargetMode="External"/><Relationship Id="rId3068" Type="http://schemas.openxmlformats.org/officeDocument/2006/relationships/hyperlink" Target="http://www.reddit.com/r/Bitcoin/comments/32ksmr/what_if_21_inc_was_actually_a_hybrid_bank_branch/" TargetMode="External"/><Relationship Id="rId3090" Type="http://schemas.openxmlformats.org/officeDocument/2006/relationships/hyperlink" Target="http://bit-post.com/education/bitcoin-vs-usd-can-cryptocurrency-beat-fiat-money-5487" TargetMode="External"/><Relationship Id="rId3092" Type="http://schemas.openxmlformats.org/officeDocument/2006/relationships/hyperlink" Target="https://satoshibet.com?c=633" TargetMode="External"/><Relationship Id="rId3091" Type="http://schemas.openxmlformats.org/officeDocument/2006/relationships/hyperlink" Target="http://www.reddit.com/r/Bitcoin/comments/32l7vf/bitcoin_vs_usd_can_cryptocurrency_beat_fiat_money/" TargetMode="External"/><Relationship Id="rId3094" Type="http://schemas.openxmlformats.org/officeDocument/2006/relationships/hyperlink" Target="http://i.imgur.com/1841HA4.png" TargetMode="External"/><Relationship Id="rId3093" Type="http://schemas.openxmlformats.org/officeDocument/2006/relationships/hyperlink" Target="http://www.reddit.com/r/Bitcoin/comments/32l6b8/they_are_giving_free_btc_every_20_minutes_to_all/" TargetMode="External"/><Relationship Id="rId3096" Type="http://schemas.openxmlformats.org/officeDocument/2006/relationships/hyperlink" Target="http://www.reddit.com/r/Bitcoin/comments/32l8se/ripples_turn_to_get_creepy/" TargetMode="External"/><Relationship Id="rId3095" Type="http://schemas.openxmlformats.org/officeDocument/2006/relationships/hyperlink" Target="http://www.reddit.com/r/Bitcoin/comments/32l9e6/it_can_only_go_up_from_here/" TargetMode="External"/><Relationship Id="rId3098" Type="http://schemas.openxmlformats.org/officeDocument/2006/relationships/hyperlink" Target="http://bit-post.com/education/bitcoin-vs-usd-can-cryptocurrency-beat-fiat-money-5487" TargetMode="External"/><Relationship Id="rId3097" Type="http://schemas.openxmlformats.org/officeDocument/2006/relationships/hyperlink" Target="http://www.reddit.com/r/Bitcoin/comments/32l7vq/cheapest_way_to_buy_bitcoin/" TargetMode="External"/><Relationship Id="rId3099" Type="http://schemas.openxmlformats.org/officeDocument/2006/relationships/hyperlink" Target="http://www.reddit.com/r/Bitcoin/comments/32l7vf/bitcoin_vs_usd_can_cryptocurrency_beat_fiat_money/" TargetMode="External"/><Relationship Id="rId3081" Type="http://schemas.openxmlformats.org/officeDocument/2006/relationships/hyperlink" Target="http://www.reddit.com/r/Bitcoin/comments/32kz7y/chill_out_it_is_getting_up_fast/" TargetMode="External"/><Relationship Id="rId3080" Type="http://schemas.openxmlformats.org/officeDocument/2006/relationships/hyperlink" Target="http://imgur.com/6FGzB8B" TargetMode="External"/><Relationship Id="rId3083" Type="http://schemas.openxmlformats.org/officeDocument/2006/relationships/hyperlink" Target="http://techcrunch.com/2015/04/14/secondmarket-sets-up-transfer-facilities-for-startups-to-manage-secondary-sales/" TargetMode="External"/><Relationship Id="rId3082" Type="http://schemas.openxmlformats.org/officeDocument/2006/relationships/hyperlink" Target="http://www.reddit.com/r/Bitcoin/comments/32l3ma/i_want_to_buy_a_used_mining_rig_or_a_used_asic/" TargetMode="External"/><Relationship Id="rId3085" Type="http://schemas.openxmlformats.org/officeDocument/2006/relationships/hyperlink" Target="http://www.reddit.com/r/Bitcoin/comments/32kzwq/high_school_research_paper_on_bitcoin_help/" TargetMode="External"/><Relationship Id="rId3084" Type="http://schemas.openxmlformats.org/officeDocument/2006/relationships/hyperlink" Target="http://www.reddit.com/r/Bitcoin/comments/32l04k/secondmarket_sets_up_transfer_facilities_for/" TargetMode="External"/><Relationship Id="rId3087" Type="http://schemas.openxmlformats.org/officeDocument/2006/relationships/hyperlink" Target="http://www.reddit.com/r/Bitcoin/comments/32l55n/tipping_giving_tuesdays_today_week_we_are_raising/" TargetMode="External"/><Relationship Id="rId3086" Type="http://schemas.openxmlformats.org/officeDocument/2006/relationships/hyperlink" Target="http://www.reddit.com/r/Bitcoin/comments/32l5qi/as_bitcoin_continuing_to_collapse_are_you_selling/" TargetMode="External"/><Relationship Id="rId3089" Type="http://schemas.openxmlformats.org/officeDocument/2006/relationships/hyperlink" Target="http://www.reddit.com/r/Bitcoin/comments/32l7vq/cheapest_way_to_buy_bitcoin/" TargetMode="External"/><Relationship Id="rId3088" Type="http://schemas.openxmlformats.org/officeDocument/2006/relationships/hyperlink" Target="http://www.reddit.com/r/Bitcoin/comments/32l7zf/i_have_a_very_big_idea_for_everyone_expect_an/" TargetMode="External"/><Relationship Id="rId3039" Type="http://schemas.openxmlformats.org/officeDocument/2006/relationships/hyperlink" Target="http://www.reddit.com/r/Bitcoin/comments/32kdmj/bitcoin_taxes_the_professionals_the_digital/" TargetMode="External"/><Relationship Id="rId1" Type="http://schemas.openxmlformats.org/officeDocument/2006/relationships/hyperlink" Target="http://www.reddit.com/r/Bitcoin/comments/318stl/meta_can_we_have_a_rule_against_editorializing/" TargetMode="External"/><Relationship Id="rId2" Type="http://schemas.openxmlformats.org/officeDocument/2006/relationships/hyperlink" Target="http://www.adlotery.com" TargetMode="External"/><Relationship Id="rId3" Type="http://schemas.openxmlformats.org/officeDocument/2006/relationships/hyperlink" Target="http://www.reddit.com/r/Bitcoin/comments/318wke/free_bitcoin_lottery_0_buy_in/" TargetMode="External"/><Relationship Id="rId4" Type="http://schemas.openxmlformats.org/officeDocument/2006/relationships/hyperlink" Target="https://www.youtube.com/watch?v=lNL1a7aKThs" TargetMode="External"/><Relationship Id="rId3030" Type="http://schemas.openxmlformats.org/officeDocument/2006/relationships/hyperlink" Target="http://www.reddit.com/r/Bitcoin/comments/32k8wv/possibly_stupid_idea_for_internet_forums_deposit/" TargetMode="External"/><Relationship Id="rId9" Type="http://schemas.openxmlformats.org/officeDocument/2006/relationships/hyperlink" Target="http://www.reddit.com/r/Bitcoin/comments/318y9e/gem_api_launched_officially_to_offer_free_service/" TargetMode="External"/><Relationship Id="rId3032" Type="http://schemas.openxmlformats.org/officeDocument/2006/relationships/hyperlink" Target="https://twitter.com/Frankenmint/status/587986304274538496" TargetMode="External"/><Relationship Id="rId3031" Type="http://schemas.openxmlformats.org/officeDocument/2006/relationships/hyperlink" Target="http://www.reddit.com/r/Bitcoin/comments/32kbiq/instinct_and_the_future_of_bitcoin/" TargetMode="External"/><Relationship Id="rId3034" Type="http://schemas.openxmlformats.org/officeDocument/2006/relationships/hyperlink" Target="http://shop.americanbar.org/ebus/ABAEventsCalendar/EventDetails.aspx?productId=187208120" TargetMode="External"/><Relationship Id="rId3033" Type="http://schemas.openxmlformats.org/officeDocument/2006/relationships/hyperlink" Target="http://www.reddit.com/r/Bitcoin/comments/32kekh/lifetime_goal/" TargetMode="External"/><Relationship Id="rId5" Type="http://schemas.openxmlformats.org/officeDocument/2006/relationships/hyperlink" Target="http://www.reddit.com/r/Bitcoin/comments/318w3t/sf_bitcoin_devs_seminar_blockchain_scalabilty/" TargetMode="External"/><Relationship Id="rId3036" Type="http://schemas.openxmlformats.org/officeDocument/2006/relationships/hyperlink" Target="http://www.information-age.com/technology/applications-and-development/123459312/navigating-cryptocurrency-minefield" TargetMode="External"/><Relationship Id="rId6" Type="http://schemas.openxmlformats.org/officeDocument/2006/relationships/hyperlink" Target="http://bravenewcoin.com/news/bits-replaces-bitcoin-for-coinbase-customers/" TargetMode="External"/><Relationship Id="rId3035" Type="http://schemas.openxmlformats.org/officeDocument/2006/relationships/hyperlink" Target="http://www.reddit.com/r/Bitcoin/comments/32kdwi/the_american_bar_association_is_offering_classes/" TargetMode="External"/><Relationship Id="rId7" Type="http://schemas.openxmlformats.org/officeDocument/2006/relationships/hyperlink" Target="http://www.reddit.com/r/Bitcoin/comments/318ymm/bits_replaces_bitcoin_for_coinbase_customers/" TargetMode="External"/><Relationship Id="rId3038" Type="http://schemas.openxmlformats.org/officeDocument/2006/relationships/hyperlink" Target="http://insidebitcoins.com/news/bitcoin-taxes-the-professionals-the-digital-currency-council/31663" TargetMode="External"/><Relationship Id="rId8" Type="http://schemas.openxmlformats.org/officeDocument/2006/relationships/hyperlink" Target="http://www.newsbtc.com/2015/04/02/gem-api-launched-officially-offer-free-service-small-bitcoin-developers/" TargetMode="External"/><Relationship Id="rId3037" Type="http://schemas.openxmlformats.org/officeDocument/2006/relationships/hyperlink" Target="http://www.reddit.com/r/Bitcoin/comments/32kdni/navigating_the_cryptocurrency_minefield/" TargetMode="External"/><Relationship Id="rId3029" Type="http://schemas.openxmlformats.org/officeDocument/2006/relationships/hyperlink" Target="http://www.reddit.com/r/Bitcoin/comments/32ka8w/proposal_bitcoin_blockchain_bitchain/" TargetMode="External"/><Relationship Id="rId3028" Type="http://schemas.openxmlformats.org/officeDocument/2006/relationships/hyperlink" Target="http://www.reddit.com/r/Bitcoin/comments/32k89i/btcxindia_launches_new_mobile_site/" TargetMode="External"/><Relationship Id="rId3021" Type="http://schemas.openxmlformats.org/officeDocument/2006/relationships/hyperlink" Target="http://www.reddit.com/r/Bitcoin/comments/32k26c/we_want_to_bring_more_gold_investors_over_to/" TargetMode="External"/><Relationship Id="rId3020" Type="http://schemas.openxmlformats.org/officeDocument/2006/relationships/hyperlink" Target="http://www.reddit.com/r/Bitcoin/comments/32k29a/tibdit_micropayments_tipping_platform_bitcoin_as/" TargetMode="External"/><Relationship Id="rId3023" Type="http://schemas.openxmlformats.org/officeDocument/2006/relationships/hyperlink" Target="http://www.reddit.com/r/Bitcoin/comments/32k3z2/in_the_darkest_depths_of_testnet3_16k_blocks_were/" TargetMode="External"/><Relationship Id="rId3022" Type="http://schemas.openxmlformats.org/officeDocument/2006/relationships/hyperlink" Target="https://blog.blocktrail.com/2015/04/in-the-darkest-depths-of-testnet3-16k-blocks-were-found-in-1-day/" TargetMode="External"/><Relationship Id="rId3025" Type="http://schemas.openxmlformats.org/officeDocument/2006/relationships/hyperlink" Target="http://www.reddit.com/r/Bitcoin/comments/32k57g/how_arabs_will_adopt_cryptocurrency_bitcoin_in/" TargetMode="External"/><Relationship Id="rId3024" Type="http://schemas.openxmlformats.org/officeDocument/2006/relationships/hyperlink" Target="http://www.danieldib.com/2015/04/bitcoin-in-the-middle-east/" TargetMode="External"/><Relationship Id="rId3027" Type="http://schemas.openxmlformats.org/officeDocument/2006/relationships/hyperlink" Target="http://blog.btcxindia.com/btcxindia-launches-new-mobile-site/" TargetMode="External"/><Relationship Id="rId3026" Type="http://schemas.openxmlformats.org/officeDocument/2006/relationships/hyperlink" Target="http://www.reddit.com/r/Bitcoin/comments/32k56u/i_say_no_to_bitcoin_at_the_beginning_until/" TargetMode="External"/><Relationship Id="rId3050" Type="http://schemas.openxmlformats.org/officeDocument/2006/relationships/hyperlink" Target="http://www.reddit.com/r/Bitcoin/comments/32kdni/navigating_the_cryptocurrency_minefield/" TargetMode="External"/><Relationship Id="rId3052" Type="http://schemas.openxmlformats.org/officeDocument/2006/relationships/hyperlink" Target="http://www.reddit.com/r/Bitcoin/comments/32kk2o/quadriga_fintech_solutions_to_launch_fleet_of_new/" TargetMode="External"/><Relationship Id="rId3051" Type="http://schemas.openxmlformats.org/officeDocument/2006/relationships/hyperlink" Target="https://bitcoinmagazine.com/19993/quadriga-fintech-solutions-launch-fleet-new-bitxatms-across-canada/" TargetMode="External"/><Relationship Id="rId3054" Type="http://schemas.openxmlformats.org/officeDocument/2006/relationships/hyperlink" Target="http://www.reddit.com/r/Bitcoin/comments/32kjbf/zapchain_ama_ask_me_anything_get_1000_bits_i_am/" TargetMode="External"/><Relationship Id="rId3053" Type="http://schemas.openxmlformats.org/officeDocument/2006/relationships/hyperlink" Target="https://www.zapchain.com/a/FeweWakQ2T" TargetMode="External"/><Relationship Id="rId3056" Type="http://schemas.openxmlformats.org/officeDocument/2006/relationships/hyperlink" Target="https://youtu.be/VrRBq3niQM0" TargetMode="External"/><Relationship Id="rId3055" Type="http://schemas.openxmlformats.org/officeDocument/2006/relationships/hyperlink" Target="http://www.reddit.com/r/Bitcoin/comments/32kiha/did_you_know/" TargetMode="External"/><Relationship Id="rId3058" Type="http://schemas.openxmlformats.org/officeDocument/2006/relationships/hyperlink" Target="http://www.reddit.com/r/Bitcoin/comments/32klut/so_this_guy_sets_up_a_fake_murder_for_hire_then/" TargetMode="External"/><Relationship Id="rId3057" Type="http://schemas.openxmlformats.org/officeDocument/2006/relationships/hyperlink" Target="http://www.reddit.com/r/Bitcoin/comments/32km4h/bitcoin_explained_in_3_minutes/" TargetMode="External"/><Relationship Id="rId3059" Type="http://schemas.openxmlformats.org/officeDocument/2006/relationships/hyperlink" Target="http://www.ibtimes.co.uk/cryptocurrency-round-ex-nike-executive-anthony-watson-joins-bitreserve-bitcoin-africa-1496109" TargetMode="External"/><Relationship Id="rId3041" Type="http://schemas.openxmlformats.org/officeDocument/2006/relationships/hyperlink" Target="http://www.reddit.com/r/Bitcoin/comments/32khcz/coinbase_api_v2_preview_request_for_feedback_and/" TargetMode="External"/><Relationship Id="rId3040" Type="http://schemas.openxmlformats.org/officeDocument/2006/relationships/hyperlink" Target="https://community.coinbase.com/t/coinbase-api-v2-preview-feedback-and-suggestions/2203/8" TargetMode="External"/><Relationship Id="rId3043" Type="http://schemas.openxmlformats.org/officeDocument/2006/relationships/hyperlink" Target="http://www.reddit.com/r/Bitcoin/comments/32kg9a/if_value_of_a_bitcoin_didnt_have_the_potential_to/" TargetMode="External"/><Relationship Id="rId3042" Type="http://schemas.openxmlformats.org/officeDocument/2006/relationships/hyperlink" Target="http://www.reddit.com/r/Bitcoin/comments/32kgpk/the_price_of_bitcoin_will_continue_to_fall_until/" TargetMode="External"/><Relationship Id="rId3045" Type="http://schemas.openxmlformats.org/officeDocument/2006/relationships/hyperlink" Target="https://twitter.com/Frankenmint/status/587986304274538496" TargetMode="External"/><Relationship Id="rId3044" Type="http://schemas.openxmlformats.org/officeDocument/2006/relationships/hyperlink" Target="http://www.reddit.com/r/Bitcoin/comments/32kg1z/price_down_but_emotional_hedge_up/" TargetMode="External"/><Relationship Id="rId3047" Type="http://schemas.openxmlformats.org/officeDocument/2006/relationships/hyperlink" Target="http://shop.americanbar.org/ebus/ABAEventsCalendar/EventDetails.aspx?productId=187208120" TargetMode="External"/><Relationship Id="rId3046" Type="http://schemas.openxmlformats.org/officeDocument/2006/relationships/hyperlink" Target="http://www.reddit.com/r/Bitcoin/comments/32kekh/lifetime_goal/" TargetMode="External"/><Relationship Id="rId3049" Type="http://schemas.openxmlformats.org/officeDocument/2006/relationships/hyperlink" Target="http://www.information-age.com/technology/applications-and-development/123459312/navigating-cryptocurrency-minefield" TargetMode="External"/><Relationship Id="rId3048" Type="http://schemas.openxmlformats.org/officeDocument/2006/relationships/hyperlink" Target="http://www.reddit.com/r/Bitcoin/comments/32kdwi/the_american_bar_association_is_offering_classes/" TargetMode="External"/><Relationship Id="rId2600" Type="http://schemas.openxmlformats.org/officeDocument/2006/relationships/hyperlink" Target="https://www.youtube.com/watch?v=0huLpSMa_wU" TargetMode="External"/><Relationship Id="rId2601" Type="http://schemas.openxmlformats.org/officeDocument/2006/relationships/hyperlink" Target="http://www.reddit.com/r/Bitcoin/comments/32dlr0/j_rickards_editor_of_strategic_intel_on_btc/" TargetMode="External"/><Relationship Id="rId2602" Type="http://schemas.openxmlformats.org/officeDocument/2006/relationships/hyperlink" Target="https://docs.google.com/spreadsheets/d/1QrvzX__bxMbOhytJAbzhrRhyfxN6N1M2dtuZ6ub9g1M/edit?usp=sharing" TargetMode="External"/><Relationship Id="rId2603" Type="http://schemas.openxmlformats.org/officeDocument/2006/relationships/hyperlink" Target="http://www.reddit.com/r/Bitcoin/comments/32dkmm/am_i_doing_it_right_spreadsheet_calculating_break/" TargetMode="External"/><Relationship Id="rId2604" Type="http://schemas.openxmlformats.org/officeDocument/2006/relationships/hyperlink" Target="http://www.reddit.com/r/Bitcoin/comments/32dk68/does_any_service_ofer_off_chain_transcations/" TargetMode="External"/><Relationship Id="rId2605" Type="http://schemas.openxmlformats.org/officeDocument/2006/relationships/hyperlink" Target="http://www.reddit.com/r/Bitcoin/comments/32dil4/you_never_change_things_by_fighting_the_existing/" TargetMode="External"/><Relationship Id="rId2606" Type="http://schemas.openxmlformats.org/officeDocument/2006/relationships/hyperlink" Target="https://youtu.be/Blbh41oIK9Y" TargetMode="External"/><Relationship Id="rId808" Type="http://schemas.openxmlformats.org/officeDocument/2006/relationships/hyperlink" Target="http://imgur.com/3SMFyt5" TargetMode="External"/><Relationship Id="rId2607" Type="http://schemas.openxmlformats.org/officeDocument/2006/relationships/hyperlink" Target="http://www.reddit.com/r/Bitcoin/comments/32dnta/the_absurdity_of_money/" TargetMode="External"/><Relationship Id="rId807" Type="http://schemas.openxmlformats.org/officeDocument/2006/relationships/hyperlink" Target="http://www.reddit.com/r/Bitcoin/comments/31mqri/opinions_about_transaction_fees_being_enough_to/" TargetMode="External"/><Relationship Id="rId2608" Type="http://schemas.openxmlformats.org/officeDocument/2006/relationships/hyperlink" Target="http://www.reddit.com/r/Bitcoin/comments/32dnd8/best_way_to_remit_to_romania_from_usa/" TargetMode="External"/><Relationship Id="rId806" Type="http://schemas.openxmlformats.org/officeDocument/2006/relationships/hyperlink" Target="http://www.reddit.com/r/Bitcoin/comments/31mqye/pizza_novona_becomes_first_pizzareia_downtown/" TargetMode="External"/><Relationship Id="rId2609" Type="http://schemas.openxmlformats.org/officeDocument/2006/relationships/hyperlink" Target="http://bitcoin-fortune.com" TargetMode="External"/><Relationship Id="rId805" Type="http://schemas.openxmlformats.org/officeDocument/2006/relationships/hyperlink" Target="http://www.reddit.com/r/Bitcoin/comments/31mmpq/are_there_taxes_on_bitcoins/" TargetMode="External"/><Relationship Id="rId809" Type="http://schemas.openxmlformats.org/officeDocument/2006/relationships/hyperlink" Target="http://www.reddit.com/r/Bitcoin/comments/31mq44/noticed_this_bitcoin_mention_on_my_delta_flight/" TargetMode="External"/><Relationship Id="rId800" Type="http://schemas.openxmlformats.org/officeDocument/2006/relationships/hyperlink" Target="https://medium.com/@beautyon_/grundsaudaag-jour-de-la-marmotte-ground-hog-day-8570677dd90b" TargetMode="External"/><Relationship Id="rId804" Type="http://schemas.openxmlformats.org/officeDocument/2006/relationships/hyperlink" Target="http://www.investopedia.com/articles/investing/040515/are-there-taxes-bitcoins.asp" TargetMode="External"/><Relationship Id="rId803" Type="http://schemas.openxmlformats.org/officeDocument/2006/relationships/hyperlink" Target="http://www.reddit.com/r/Bitcoin/comments/31mmxd/bitcoin_and_market_crashes/" TargetMode="External"/><Relationship Id="rId802" Type="http://schemas.openxmlformats.org/officeDocument/2006/relationships/hyperlink" Target="http://www.bloombergview.com/articles/2015-04-06/bitcoin-and-market-crashes" TargetMode="External"/><Relationship Id="rId801" Type="http://schemas.openxmlformats.org/officeDocument/2006/relationships/hyperlink" Target="http://www.reddit.com/r/Bitcoin/comments/31mny3/grundsaudaag_jour_de_la_marmotte_groundhog_day/" TargetMode="External"/><Relationship Id="rId1334" Type="http://schemas.openxmlformats.org/officeDocument/2006/relationships/hyperlink" Target="http://www.reddit.com/r/Bitcoin/comments/31u1k4/bitcoin_too_small_to_be_a_threat_to_australian/" TargetMode="External"/><Relationship Id="rId2665" Type="http://schemas.openxmlformats.org/officeDocument/2006/relationships/hyperlink" Target="http://www.reddit.com/r/Bitcoin/comments/32ep5o/a_brief_conversation_between_satoshi_nakamoto_and/" TargetMode="External"/><Relationship Id="rId1335" Type="http://schemas.openxmlformats.org/officeDocument/2006/relationships/hyperlink" Target="https://np.reddit.com/r/Documentaries/comments/30f5s8/spin_1995_a_documentary_on_media_manipulation/cpscrqy" TargetMode="External"/><Relationship Id="rId2666" Type="http://schemas.openxmlformats.org/officeDocument/2006/relationships/hyperlink" Target="http://imgur.com/9ghnOCN" TargetMode="External"/><Relationship Id="rId1336" Type="http://schemas.openxmlformats.org/officeDocument/2006/relationships/hyperlink" Target="http://www.reddit.com/r/Bitcoin/comments/31u0y5/you_should_read_this_especially_if_you_dont/" TargetMode="External"/><Relationship Id="rId2667" Type="http://schemas.openxmlformats.org/officeDocument/2006/relationships/hyperlink" Target="http://www.reddit.com/r/Bitcoin/comments/32eqyv/3d_printed_bitcoin/" TargetMode="External"/><Relationship Id="rId1337" Type="http://schemas.openxmlformats.org/officeDocument/2006/relationships/hyperlink" Target="https://puntodevistaeconomico.files.wordpress.com/2015/04/lecture-notes-bitcoins.pdf" TargetMode="External"/><Relationship Id="rId2668" Type="http://schemas.openxmlformats.org/officeDocument/2006/relationships/hyperlink" Target="http://www.reddit.com/r/Bitcoin/comments/32eqa2/promo_code_for_trezor_on_amazon/" TargetMode="External"/><Relationship Id="rId1338" Type="http://schemas.openxmlformats.org/officeDocument/2006/relationships/hyperlink" Target="http://www.reddit.com/r/Bitcoin/comments/31u37j/economy_class_lecture_notes_on_bitcoins/" TargetMode="External"/><Relationship Id="rId2669" Type="http://schemas.openxmlformats.org/officeDocument/2006/relationships/hyperlink" Target="http://fxwire.pro/JP-Morgan-CEO-A-lot-to-learn-from-bitcoin-23965" TargetMode="External"/><Relationship Id="rId1339" Type="http://schemas.openxmlformats.org/officeDocument/2006/relationships/hyperlink" Target="http://www.reddit.com/r/Bitcoin/comments/31u2w7/what_are_some_good_examples_ofliterature_about/" TargetMode="External"/><Relationship Id="rId745" Type="http://schemas.openxmlformats.org/officeDocument/2006/relationships/hyperlink" Target="http://www.reddit.com/r/Bitcoin/comments/31lnlv/buttercoin_shuts_down/" TargetMode="External"/><Relationship Id="rId744" Type="http://schemas.openxmlformats.org/officeDocument/2006/relationships/hyperlink" Target="https://buttercoin.com/" TargetMode="External"/><Relationship Id="rId743" Type="http://schemas.openxmlformats.org/officeDocument/2006/relationships/hyperlink" Target="http://www.reddit.com/r/Bitcoin/comments/31ll5v/what_if_the_following_rule_were_implemented/" TargetMode="External"/><Relationship Id="rId742" Type="http://schemas.openxmlformats.org/officeDocument/2006/relationships/hyperlink" Target="http://www.reddit.com/r/Bitcoin/comments/31lij3/why_there_wont_be_that_many_negative_articles_on/" TargetMode="External"/><Relationship Id="rId749" Type="http://schemas.openxmlformats.org/officeDocument/2006/relationships/hyperlink" Target="http://www.reddit.com/r/Bitcoin/comments/31lnyn/how_high_is_the_level_of_difficulty_for/" TargetMode="External"/><Relationship Id="rId748" Type="http://schemas.openxmlformats.org/officeDocument/2006/relationships/hyperlink" Target="http://www.reddit.com/r/Bitcoin/comments/31lo38/clarify_the_intent_of_the_april_1st_2015/" TargetMode="External"/><Relationship Id="rId747" Type="http://schemas.openxmlformats.org/officeDocument/2006/relationships/hyperlink" Target="https://petitions.whitehouse.gov/petition/clarify-intent-april-1st-2015-executive-order-and-free-speech-rights-citizens-re-snowden" TargetMode="External"/><Relationship Id="rId746" Type="http://schemas.openxmlformats.org/officeDocument/2006/relationships/hyperlink" Target="http://www.reddit.com/r/Bitcoin/comments/31lmo7/buttercoin_is_closing/" TargetMode="External"/><Relationship Id="rId2660" Type="http://schemas.openxmlformats.org/officeDocument/2006/relationships/hyperlink" Target="http://www.dorkly.com/post/58694/two-face-loves-bitcoin" TargetMode="External"/><Relationship Id="rId741" Type="http://schemas.openxmlformats.org/officeDocument/2006/relationships/hyperlink" Target="http://www.reddit.com/r/Bitcoin/comments/31lkd1/metric_is_bitcoin_the_most_valuable_piece_of/" TargetMode="External"/><Relationship Id="rId1330" Type="http://schemas.openxmlformats.org/officeDocument/2006/relationships/hyperlink" Target="http://www.reddit.com/r/Bitcoin/comments/31tz27/chainflyer_the_all_new_blockchain_visualization/" TargetMode="External"/><Relationship Id="rId2661" Type="http://schemas.openxmlformats.org/officeDocument/2006/relationships/hyperlink" Target="http://www.reddit.com/r/Bitcoin/comments/32ehz8/twoface_loves_bitcoin/" TargetMode="External"/><Relationship Id="rId740" Type="http://schemas.openxmlformats.org/officeDocument/2006/relationships/hyperlink" Target="http://www.reddit.com/r/Bitcoin/comments/31lhjl/jim_rickards_peter_schiff_discuss_us_dollar_gold/" TargetMode="External"/><Relationship Id="rId1331" Type="http://schemas.openxmlformats.org/officeDocument/2006/relationships/hyperlink" Target="http://www.reddit.com/r/Bitcoin/comments/31u28x/why_i_am_perfectly_happy_with_bitcoin_and_its/" TargetMode="External"/><Relationship Id="rId2662" Type="http://schemas.openxmlformats.org/officeDocument/2006/relationships/hyperlink" Target="http://www.wsj.com/articles/charities-seek-donations-in-bitcoin-1428894121" TargetMode="External"/><Relationship Id="rId1332" Type="http://schemas.openxmlformats.org/officeDocument/2006/relationships/hyperlink" Target="http://www.reddit.com/r/Bitcoin/comments/31u1q4/need_help_with_network_security_project/" TargetMode="External"/><Relationship Id="rId2663" Type="http://schemas.openxmlformats.org/officeDocument/2006/relationships/hyperlink" Target="http://www.reddit.com/r/Bitcoin/comments/32en8j/wsj_charities_seek_donations_in_bitcoin/" TargetMode="External"/><Relationship Id="rId1333" Type="http://schemas.openxmlformats.org/officeDocument/2006/relationships/hyperlink" Target="http://www.zdnet.com/article/bitcoin-too-small-to-be-a-threat-to-australian-market-rba/" TargetMode="External"/><Relationship Id="rId2664" Type="http://schemas.openxmlformats.org/officeDocument/2006/relationships/hyperlink" Target="http://www.reddit.com/r/Bitcoin/comments/32em30/question_how_to_sell_bitcoin_in_100_words_or_less/" TargetMode="External"/><Relationship Id="rId1323" Type="http://schemas.openxmlformats.org/officeDocument/2006/relationships/hyperlink" Target="http://www.reddit.com/r/Bitcoin/comments/31tr23/coinomatcom_introduces_the_integration_of/" TargetMode="External"/><Relationship Id="rId2654" Type="http://schemas.openxmlformats.org/officeDocument/2006/relationships/hyperlink" Target="http://bitsofnews.net/an-interview-with-josh-garzas-biggest-enemy/" TargetMode="External"/><Relationship Id="rId1324" Type="http://schemas.openxmlformats.org/officeDocument/2006/relationships/hyperlink" Target="http://imgur.com/2gp2Txr" TargetMode="External"/><Relationship Id="rId2655" Type="http://schemas.openxmlformats.org/officeDocument/2006/relationships/hyperlink" Target="http://www.reddit.com/r/Bitcoin/comments/32eh8u/an_interview_with_josh_garzas_biggest_enemy/" TargetMode="External"/><Relationship Id="rId1325" Type="http://schemas.openxmlformats.org/officeDocument/2006/relationships/hyperlink" Target="http://www.reddit.com/r/Bitcoin/comments/31tqei/my_raspberry_pi_2_full_node_on_wifi_and_battery/" TargetMode="External"/><Relationship Id="rId2656" Type="http://schemas.openxmlformats.org/officeDocument/2006/relationships/hyperlink" Target="http://www.reddit.com/r/Bitcoin/comments/32egm5/what_information_would_you_be_willing_to_give_up/" TargetMode="External"/><Relationship Id="rId1326" Type="http://schemas.openxmlformats.org/officeDocument/2006/relationships/hyperlink" Target="https://decentralize.fm/shows/episode-24-glenn-jacobs" TargetMode="External"/><Relationship Id="rId2657" Type="http://schemas.openxmlformats.org/officeDocument/2006/relationships/hyperlink" Target="http://www.reddit.com/r/Bitcoin/comments/32efzp/money_for_nothing_documentary_on_netflix/" TargetMode="External"/><Relationship Id="rId1327" Type="http://schemas.openxmlformats.org/officeDocument/2006/relationships/hyperlink" Target="http://www.reddit.com/r/Bitcoin/comments/31tq30/glenn_jacobs_kane_from_wwe_talks_bitcoin_on_our/" TargetMode="External"/><Relationship Id="rId2658" Type="http://schemas.openxmlformats.org/officeDocument/2006/relationships/hyperlink" Target="http://i.imgur.com/Wx937p6.jpg" TargetMode="External"/><Relationship Id="rId1328" Type="http://schemas.openxmlformats.org/officeDocument/2006/relationships/hyperlink" Target="http://www.reddit.com/r/Bitcoin/comments/31twkt/i_quit_drinking_and_will_spend_it_on_btc_instead/" TargetMode="External"/><Relationship Id="rId2659" Type="http://schemas.openxmlformats.org/officeDocument/2006/relationships/hyperlink" Target="http://www.reddit.com/r/Bitcoin/comments/32eiey/sillicon_valley_ehrlichs_little_nod_to_the/" TargetMode="External"/><Relationship Id="rId1329" Type="http://schemas.openxmlformats.org/officeDocument/2006/relationships/hyperlink" Target="http://chainflyer.bitflyer.jp" TargetMode="External"/><Relationship Id="rId739" Type="http://schemas.openxmlformats.org/officeDocument/2006/relationships/hyperlink" Target="http://www.youtube.com/attribution_link?a=e-IgCW2JzJc&amp;u=%2Fwatch%3Fv%3D1zhtoJEfXBY%26feature%3Dshare" TargetMode="External"/><Relationship Id="rId734" Type="http://schemas.openxmlformats.org/officeDocument/2006/relationships/hyperlink" Target="http://www.sprottmoney.com/news/france-moves-in-the-direction-of-banning-cash-nathan-mcdonald-sprott-money-news?mw_aref=d0d00a311961371d69bcc0f5d530833e" TargetMode="External"/><Relationship Id="rId733" Type="http://schemas.openxmlformats.org/officeDocument/2006/relationships/hyperlink" Target="http://www.reddit.com/r/Bitcoin/comments/31ldjw/ejuice_finervapor_30_btc_sale_coupon_fuckbanks/" TargetMode="External"/><Relationship Id="rId732" Type="http://schemas.openxmlformats.org/officeDocument/2006/relationships/hyperlink" Target="http://finervapor.com/collections/all" TargetMode="External"/><Relationship Id="rId731" Type="http://schemas.openxmlformats.org/officeDocument/2006/relationships/hyperlink" Target="http://www.reddit.com/r/Bitcoin/comments/31l8wq/all_you_really_need_to_know_about_eris_to_make_an/" TargetMode="External"/><Relationship Id="rId738" Type="http://schemas.openxmlformats.org/officeDocument/2006/relationships/hyperlink" Target="http://www.reddit.com/r/Bitcoin/comments/31leds/if_the_significance_of_bitcoin_foundation/" TargetMode="External"/><Relationship Id="rId737" Type="http://schemas.openxmlformats.org/officeDocument/2006/relationships/hyperlink" Target="http://www.reddit.com/r/Bitcoin/comments/31lcl4/modern_day_money_as_conceived_by_central_bankers/" TargetMode="External"/><Relationship Id="rId736" Type="http://schemas.openxmlformats.org/officeDocument/2006/relationships/hyperlink" Target="http://imgur.com/exb2OCa" TargetMode="External"/><Relationship Id="rId735" Type="http://schemas.openxmlformats.org/officeDocument/2006/relationships/hyperlink" Target="http://www.reddit.com/r/Bitcoin/comments/31lcmm/starting_in_september_cash_spending_will_be/" TargetMode="External"/><Relationship Id="rId730" Type="http://schemas.openxmlformats.org/officeDocument/2006/relationships/hyperlink" Target="http://www.reddit.com/r/Bitcoin/comments/31l92i/why_is_bip0038_beneficial_for_physical_bitcoin/" TargetMode="External"/><Relationship Id="rId2650" Type="http://schemas.openxmlformats.org/officeDocument/2006/relationships/hyperlink" Target="http://www.reddit.com/r/Bitcoin/comments/32e8xu/serves_us_right_for_taking_an_order_from_tunisia/" TargetMode="External"/><Relationship Id="rId1320" Type="http://schemas.openxmlformats.org/officeDocument/2006/relationships/hyperlink" Target="http://www.reddit.com/r/Bitcoin/comments/31tp2n/something_weird_is_going_on/" TargetMode="External"/><Relationship Id="rId2651" Type="http://schemas.openxmlformats.org/officeDocument/2006/relationships/hyperlink" Target="http://www.reddit.com/r/Bitcoin/comments/32eegz/competitor_to_goodwill_or_something_that_gives/" TargetMode="External"/><Relationship Id="rId1321" Type="http://schemas.openxmlformats.org/officeDocument/2006/relationships/hyperlink" Target="http://www.reddit.com/r/Bitcoin/comments/31tuec/psa_trolls_intentionally_use_throwaway_accounts/" TargetMode="External"/><Relationship Id="rId2652" Type="http://schemas.openxmlformats.org/officeDocument/2006/relationships/hyperlink" Target="https://www.youtube.com/watch?v=CecpCepnkAU&amp;feature=youtu.be" TargetMode="External"/><Relationship Id="rId1322" Type="http://schemas.openxmlformats.org/officeDocument/2006/relationships/hyperlink" Target="https://coinomat.com/news/en/18/" TargetMode="External"/><Relationship Id="rId2653" Type="http://schemas.openxmlformats.org/officeDocument/2006/relationships/hyperlink" Target="http://www.reddit.com/r/Bitcoin/comments/32ee3k/how_bitcoin_will_end_world_poverty/" TargetMode="External"/><Relationship Id="rId1356" Type="http://schemas.openxmlformats.org/officeDocument/2006/relationships/hyperlink" Target="http://www.reddit.com/r/Bitcoin/comments/31uf5o/what_do_you_guys_think_about_these_altcoin/" TargetMode="External"/><Relationship Id="rId2687" Type="http://schemas.openxmlformats.org/officeDocument/2006/relationships/hyperlink" Target="http://www.reddit.com/r/Bitcoin/comments/32f18h/using_circle_to_buy_bitcoins_with_paypal_us_only/" TargetMode="External"/><Relationship Id="rId1357" Type="http://schemas.openxmlformats.org/officeDocument/2006/relationships/hyperlink" Target="http://midlandsbtc.com/raoul-pal-of-global-macro-investor-predicts-1000000-bitcoin/" TargetMode="External"/><Relationship Id="rId2688" Type="http://schemas.openxmlformats.org/officeDocument/2006/relationships/hyperlink" Target="http://www.reddit.com/r/Bitcoin/comments/32f07o/simple_newbie_questioncan_bitcoin_as_we_know_it/" TargetMode="External"/><Relationship Id="rId1358" Type="http://schemas.openxmlformats.org/officeDocument/2006/relationships/hyperlink" Target="http://www.reddit.com/r/Bitcoin/comments/31ugl1/raoul_pal_bitcoin_is_worth_a_1000000/" TargetMode="External"/><Relationship Id="rId2689" Type="http://schemas.openxmlformats.org/officeDocument/2006/relationships/hyperlink" Target="http://www.reddit.com/r/Bitcoin/comments/32f2tm/geekbooksme_ebook_library_with_ability_to_earn/" TargetMode="External"/><Relationship Id="rId1359" Type="http://schemas.openxmlformats.org/officeDocument/2006/relationships/hyperlink" Target="http://bravetheworld.com/product/ghost-t-shirt/" TargetMode="External"/><Relationship Id="rId767" Type="http://schemas.openxmlformats.org/officeDocument/2006/relationships/hyperlink" Target="http://www.reddit.com/r/Bitcoin/comments/31m2mn/google_venturesbacked_bitcoin_exchange_buttercoin/" TargetMode="External"/><Relationship Id="rId766" Type="http://schemas.openxmlformats.org/officeDocument/2006/relationships/hyperlink" Target="http://techcrunch.com/2015/04/06/buttercoin-bitcoin-closing/" TargetMode="External"/><Relationship Id="rId765" Type="http://schemas.openxmlformats.org/officeDocument/2006/relationships/hyperlink" Target="http://www.reddit.com/r/Bitcoin/comments/31m0u4/hijackingpiggybacking_tweets_for_bitcoin_betting/" TargetMode="External"/><Relationship Id="rId764" Type="http://schemas.openxmlformats.org/officeDocument/2006/relationships/hyperlink" Target="http://www.reddit.com/r/Bitcoin/comments/31lzbr/mycelium_entropy_addition_of_bip_38_functionality/" TargetMode="External"/><Relationship Id="rId769" Type="http://schemas.openxmlformats.org/officeDocument/2006/relationships/hyperlink" Target="http://www.reddit.com/r/Bitcoin/comments/31m3h0/bitappo_in_the_development_stage/" TargetMode="External"/><Relationship Id="rId768" Type="http://schemas.openxmlformats.org/officeDocument/2006/relationships/hyperlink" Target="http://www.reddit.com/r/Bitcoin/comments/31m2gq/i_am_an_audio_engineer_and_happily_accept_bitcoin/" TargetMode="External"/><Relationship Id="rId2680" Type="http://schemas.openxmlformats.org/officeDocument/2006/relationships/hyperlink" Target="http://www.reddit.com/r/Bitcoin/comments/32ex1j/new_cointelegraph_scam_attempt/" TargetMode="External"/><Relationship Id="rId1350" Type="http://schemas.openxmlformats.org/officeDocument/2006/relationships/hyperlink" Target="http://www.reddit.com/r/Bitcoin/comments/31ubf8/new_bit_trader_program_earns_400_returns_in_5/" TargetMode="External"/><Relationship Id="rId2681" Type="http://schemas.openxmlformats.org/officeDocument/2006/relationships/hyperlink" Target="http://www.reddit.com/r/Bitcoin/comments/32ez79/any_aussies_using_coinjar_swipe/" TargetMode="External"/><Relationship Id="rId1351" Type="http://schemas.openxmlformats.org/officeDocument/2006/relationships/hyperlink" Target="http://www.reddit.com/r/Bitcoin/comments/31udvz/im_thinking_about_starting_up_a_node_is_it_worth/" TargetMode="External"/><Relationship Id="rId2682" Type="http://schemas.openxmlformats.org/officeDocument/2006/relationships/hyperlink" Target="http://www.reddit.com/r/Bitcoin/comments/32eyuk/psa_appalling_service_from_sydney_atm_operator/" TargetMode="External"/><Relationship Id="rId763" Type="http://schemas.openxmlformats.org/officeDocument/2006/relationships/hyperlink" Target="http://www.reddit.com/r/Bitcoin/comments/31lvcq/the_bitcoin_foundation_is_modeled_on_the_linux/" TargetMode="External"/><Relationship Id="rId1352" Type="http://schemas.openxmlformats.org/officeDocument/2006/relationships/hyperlink" Target="https://clyp.it/zdpzphmd" TargetMode="External"/><Relationship Id="rId2683" Type="http://schemas.openxmlformats.org/officeDocument/2006/relationships/hyperlink" Target="https://youtube.com/watch?v=EzFOwFXlR48" TargetMode="External"/><Relationship Id="rId762" Type="http://schemas.openxmlformats.org/officeDocument/2006/relationships/hyperlink" Target="https://bitcointalk.org/index.php?topic=113400.msg1224721" TargetMode="External"/><Relationship Id="rId1353" Type="http://schemas.openxmlformats.org/officeDocument/2006/relationships/hyperlink" Target="http://www.reddit.com/r/Bitcoin/comments/31udmm/ripple_labs_tells_the_california_finance/" TargetMode="External"/><Relationship Id="rId2684" Type="http://schemas.openxmlformats.org/officeDocument/2006/relationships/hyperlink" Target="http://www.reddit.com/r/Bitcoin/comments/32f1ni/very_good_presentation_bitcoin_and_the/" TargetMode="External"/><Relationship Id="rId761" Type="http://schemas.openxmlformats.org/officeDocument/2006/relationships/hyperlink" Target="http://www.reddit.com/r/Bitcoin/comments/31lvlm/splitting_skubit_market_into_mainstream_and_adult/" TargetMode="External"/><Relationship Id="rId1354" Type="http://schemas.openxmlformats.org/officeDocument/2006/relationships/hyperlink" Target="http://www.livebitcoinnews.com/blog/bitcoin/the-definition-of-the-btcusd-converter-in-the-corporate-world-683" TargetMode="External"/><Relationship Id="rId2685" Type="http://schemas.openxmlformats.org/officeDocument/2006/relationships/hyperlink" Target="http://www.reddit.com/r/Bitcoin/comments/32f1kr/buy_bitcoin_with_credit_card_paypal_skrill_and/" TargetMode="External"/><Relationship Id="rId760" Type="http://schemas.openxmlformats.org/officeDocument/2006/relationships/hyperlink" Target="http://www.reddit.com/r/Bitcoin/comments/31lvrh/im_a_developer_for_a_completely_new_and/" TargetMode="External"/><Relationship Id="rId1355" Type="http://schemas.openxmlformats.org/officeDocument/2006/relationships/hyperlink" Target="http://www.reddit.com/r/Bitcoin/comments/31ucuw/the_definition_of_the_btcusd_converter_in_the/" TargetMode="External"/><Relationship Id="rId2686" Type="http://schemas.openxmlformats.org/officeDocument/2006/relationships/hyperlink" Target="http://99bitcoins.com/hack-buying-bitcoins-paypal-instantly-using-circle-us-only/" TargetMode="External"/><Relationship Id="rId1345" Type="http://schemas.openxmlformats.org/officeDocument/2006/relationships/hyperlink" Target="http://www.reddit.com/r/Bitcoin/comments/31u4ol/lightning_networks_how_they_work_iiv/" TargetMode="External"/><Relationship Id="rId2676" Type="http://schemas.openxmlformats.org/officeDocument/2006/relationships/hyperlink" Target="http://www.reddit.com/r/Bitcoin/comments/32etbq/would_you_short_sell_bitcoin/" TargetMode="External"/><Relationship Id="rId1346" Type="http://schemas.openxmlformats.org/officeDocument/2006/relationships/hyperlink" Target="http://www.reddit.com/r/Bitcoin/comments/31u7p5/dollar_giveaway_3/" TargetMode="External"/><Relationship Id="rId2677" Type="http://schemas.openxmlformats.org/officeDocument/2006/relationships/hyperlink" Target="https://eztv.it/" TargetMode="External"/><Relationship Id="rId1347" Type="http://schemas.openxmlformats.org/officeDocument/2006/relationships/hyperlink" Target="http://www.reddit.com/r/Bitcoin/comments/31u6c2/stop_being_a_douche_to_whollyhemp/" TargetMode="External"/><Relationship Id="rId2678" Type="http://schemas.openxmlformats.org/officeDocument/2006/relationships/hyperlink" Target="http://www.reddit.com/r/Bitcoin/comments/32evuu/eztv_tv_torrents_now_accepting_bitcoin_donations/" TargetMode="External"/><Relationship Id="rId1348" Type="http://schemas.openxmlformats.org/officeDocument/2006/relationships/hyperlink" Target="http://www.reddit.com/r/Bitcoin/comments/31uboc/dollar_giveaway_4/" TargetMode="External"/><Relationship Id="rId2679" Type="http://schemas.openxmlformats.org/officeDocument/2006/relationships/hyperlink" Target="http://i.imgur.com/8kZJtJE.png" TargetMode="External"/><Relationship Id="rId1349" Type="http://schemas.openxmlformats.org/officeDocument/2006/relationships/hyperlink" Target="http://imgur.com/IAZdw8Z" TargetMode="External"/><Relationship Id="rId756" Type="http://schemas.openxmlformats.org/officeDocument/2006/relationships/hyperlink" Target="http://bitcoinblog.de/2015/04/02/supergeil-bei-edeka-mit-bitcoins-lebensmittel-bestellen/" TargetMode="External"/><Relationship Id="rId755" Type="http://schemas.openxmlformats.org/officeDocument/2006/relationships/hyperlink" Target="http://www.reddit.com/r/Bitcoin/comments/31lx2j/last_week_tonight_with_john_oliver_government/" TargetMode="External"/><Relationship Id="rId754" Type="http://schemas.openxmlformats.org/officeDocument/2006/relationships/hyperlink" Target="https://www.youtube.com/watch?v=XEVlyP4_11M" TargetMode="External"/><Relationship Id="rId753" Type="http://schemas.openxmlformats.org/officeDocument/2006/relationships/hyperlink" Target="http://www.reddit.com/r/Bitcoin/comments/31lv50/over_400k_userbase_at_the_bitcoin_exchange/" TargetMode="External"/><Relationship Id="rId759" Type="http://schemas.openxmlformats.org/officeDocument/2006/relationships/hyperlink" Target="http://www.reddit.com/r/Bitcoin/comments/31lvs3/made_some_bitcoin_stickers_tonight/" TargetMode="External"/><Relationship Id="rId758" Type="http://schemas.openxmlformats.org/officeDocument/2006/relationships/hyperlink" Target="http://imgur.com/CzFGvbI" TargetMode="External"/><Relationship Id="rId757" Type="http://schemas.openxmlformats.org/officeDocument/2006/relationships/hyperlink" Target="http://www.reddit.com/r/Bitcoin/comments/31lw6f/order_groceries_in_germany_from_edeka_de_link/" TargetMode="External"/><Relationship Id="rId2670" Type="http://schemas.openxmlformats.org/officeDocument/2006/relationships/hyperlink" Target="http://www.reddit.com/r/Bitcoin/comments/32eq97/jp_morgan_ceo_a_lot_to_learn_from_bitcoin/" TargetMode="External"/><Relationship Id="rId1340" Type="http://schemas.openxmlformats.org/officeDocument/2006/relationships/hyperlink" Target="http://www.reddit.com/r/Bitcoin/comments/31u2vh/bitcoin_involves_peoples_hard_earned_money_but/" TargetMode="External"/><Relationship Id="rId2671" Type="http://schemas.openxmlformats.org/officeDocument/2006/relationships/hyperlink" Target="http://i.imgur.com/gvjEYZL.jpg" TargetMode="External"/><Relationship Id="rId752" Type="http://schemas.openxmlformats.org/officeDocument/2006/relationships/hyperlink" Target="http://www.reddit.com/r/Bitcoin/comments/31lthq/noob_here_how_i_do_turn_money_into_bitcoins/" TargetMode="External"/><Relationship Id="rId1341" Type="http://schemas.openxmlformats.org/officeDocument/2006/relationships/hyperlink" Target="http://www.reddit.com/r/Bitcoin/comments/31u5ye/debate_where_would_bitcoin_be_today_if_satoshi/" TargetMode="External"/><Relationship Id="rId2672" Type="http://schemas.openxmlformats.org/officeDocument/2006/relationships/hyperlink" Target="http://www.reddit.com/r/Bitcoin/comments/32eske/erlich_bachman_wearing_a_bitcoin_shirt_in_s02e01/" TargetMode="External"/><Relationship Id="rId751" Type="http://schemas.openxmlformats.org/officeDocument/2006/relationships/hyperlink" Target="http://www.reddit.com/r/Bitcoin/comments/31lnsk/unocoin_introduces_worlds_first_bitcoin/" TargetMode="External"/><Relationship Id="rId1342" Type="http://schemas.openxmlformats.org/officeDocument/2006/relationships/hyperlink" Target="https://youtu.be/a-ZTSao8HPk?t=661" TargetMode="External"/><Relationship Id="rId2673" Type="http://schemas.openxmlformats.org/officeDocument/2006/relationships/hyperlink" Target="http://www.reddit.com/r/Bitcoin/comments/32erwv/anyone_else_having_brawker_issues/" TargetMode="External"/><Relationship Id="rId750" Type="http://schemas.openxmlformats.org/officeDocument/2006/relationships/hyperlink" Target="https://www.unocoin.com/post/346" TargetMode="External"/><Relationship Id="rId1343" Type="http://schemas.openxmlformats.org/officeDocument/2006/relationships/hyperlink" Target="http://www.reddit.com/r/Bitcoin/comments/31u5w4/jeremy_allaire_mocks_the_idea_that_the_blockchain/" TargetMode="External"/><Relationship Id="rId2674" Type="http://schemas.openxmlformats.org/officeDocument/2006/relationships/hyperlink" Target="http://www.reddit.com/r/Bitcoin/comments/32eup5/name_an_independently_owned_business_that_accepts/" TargetMode="External"/><Relationship Id="rId1344" Type="http://schemas.openxmlformats.org/officeDocument/2006/relationships/hyperlink" Target="https://plus.google.com/103188246877163594460/posts/gKxa8jfAg5N" TargetMode="External"/><Relationship Id="rId2675" Type="http://schemas.openxmlformats.org/officeDocument/2006/relationships/hyperlink" Target="http://www.finance-guy.net/finblog/can-i-short-sell-bitcoin" TargetMode="External"/><Relationship Id="rId2621" Type="http://schemas.openxmlformats.org/officeDocument/2006/relationships/hyperlink" Target="http://www.reddit.com/r/Bitcoin/comments/32dxj9/btcgaw_persistent_scammer/" TargetMode="External"/><Relationship Id="rId2622" Type="http://schemas.openxmlformats.org/officeDocument/2006/relationships/hyperlink" Target="http://www.reddit.com/r/Bitcoin/comments/32dzg8/read_the_stellar_paper/" TargetMode="External"/><Relationship Id="rId2623" Type="http://schemas.openxmlformats.org/officeDocument/2006/relationships/hyperlink" Target="http://www.reddit.com/r/Bitcoin/comments/32e0q9/a_request_to_the_antibitcoin_regulars_of_this_sub/" TargetMode="External"/><Relationship Id="rId2624" Type="http://schemas.openxmlformats.org/officeDocument/2006/relationships/hyperlink" Target="http://vignette2.wikia.nocookie.net/survivorsdogs/images/4/4f/Lighthouse.jpg/revision/latest?cb=20140730131304" TargetMode="External"/><Relationship Id="rId2625" Type="http://schemas.openxmlformats.org/officeDocument/2006/relationships/hyperlink" Target="http://www.reddit.com/r/Bitcoin/comments/32e3pd/what_should_i_know_about_lighthouse_to_b_able_to/" TargetMode="External"/><Relationship Id="rId2626" Type="http://schemas.openxmlformats.org/officeDocument/2006/relationships/hyperlink" Target="https://btcjam.com/users/92805" TargetMode="External"/><Relationship Id="rId2627" Type="http://schemas.openxmlformats.org/officeDocument/2006/relationships/hyperlink" Target="http://www.reddit.com/r/Bitcoin/comments/32e587/if_this_is_one_of_you_on_btcjam_i_am_going_to/" TargetMode="External"/><Relationship Id="rId2628" Type="http://schemas.openxmlformats.org/officeDocument/2006/relationships/hyperlink" Target="http://www.juniperresearch.com/resources/videos-radio/bnn-study-bitcoin-users-to-approach-5-million-by-2" TargetMode="External"/><Relationship Id="rId709" Type="http://schemas.openxmlformats.org/officeDocument/2006/relationships/hyperlink" Target="http://www.reddit.com/r/Bitcoin/comments/31kpmc/how_to_buy_bitcoin_same_day_next_day/" TargetMode="External"/><Relationship Id="rId2629" Type="http://schemas.openxmlformats.org/officeDocument/2006/relationships/hyperlink" Target="http://www.reddit.com/r/Bitcoin/comments/32e4n2/juniper_study_video_bitcoin_users_to_approach_5/" TargetMode="External"/><Relationship Id="rId708" Type="http://schemas.openxmlformats.org/officeDocument/2006/relationships/hyperlink" Target="http://www.reddit.com/r/Bitcoin/comments/31kq1h/why_bitcoin_will_fail_explain_me_otherwise_why_not/" TargetMode="External"/><Relationship Id="rId707" Type="http://schemas.openxmlformats.org/officeDocument/2006/relationships/hyperlink" Target="http://www.reddit.com/r/Bitcoin/comments/31kq5t/update_regarding_my_previous_post_funding_all_the/" TargetMode="External"/><Relationship Id="rId706" Type="http://schemas.openxmlformats.org/officeDocument/2006/relationships/hyperlink" Target="http://www.reddit.com/r/Bitcoin/comments/31kjcj/understanding_the_bitcoin_ecosystem/" TargetMode="External"/><Relationship Id="rId701" Type="http://schemas.openxmlformats.org/officeDocument/2006/relationships/hyperlink" Target="http://www.reddit.com/r/Bitcoin/comments/31kayc/testnet_coins/" TargetMode="External"/><Relationship Id="rId700" Type="http://schemas.openxmlformats.org/officeDocument/2006/relationships/hyperlink" Target="http://www.reddit.com/r/Bitcoin/comments/31kb2e/john_mcdonnell_ceo_of_bitnet_trying_to_convince/" TargetMode="External"/><Relationship Id="rId705" Type="http://schemas.openxmlformats.org/officeDocument/2006/relationships/hyperlink" Target="http://cointelegraph.com/news/113881/understanding-the-bitcoin-ecosystem" TargetMode="External"/><Relationship Id="rId704" Type="http://schemas.openxmlformats.org/officeDocument/2006/relationships/hyperlink" Target="http://www.reddit.com/r/Bitcoin/comments/31kn2c/bny_mellon_explores_bitcoins_potential/" TargetMode="External"/><Relationship Id="rId703" Type="http://schemas.openxmlformats.org/officeDocument/2006/relationships/hyperlink" Target="http://blogs.wsj.com/cio/2015/04/05/bny-mellon-explores-bitcoins-potential/" TargetMode="External"/><Relationship Id="rId702" Type="http://schemas.openxmlformats.org/officeDocument/2006/relationships/hyperlink" Target="http://www.reddit.com/r/Bitcoin/comments/31kecf/draft_proposal_for_independent_core_dev_funding/" TargetMode="External"/><Relationship Id="rId2620" Type="http://schemas.openxmlformats.org/officeDocument/2006/relationships/hyperlink" Target="http://www.reddit.com/r/Bitcoin/comments/32dv7z/is_there_any_subreddit_where_people_trade_stuff/" TargetMode="External"/><Relationship Id="rId2610" Type="http://schemas.openxmlformats.org/officeDocument/2006/relationships/hyperlink" Target="http://www.reddit.com/r/Bitcoin/comments/32dmwo/bitcoin_fortune_a_provably_fair_lottery_game/" TargetMode="External"/><Relationship Id="rId2611" Type="http://schemas.openxmlformats.org/officeDocument/2006/relationships/hyperlink" Target="http://www.reddit.com/r/Bitcoin/comments/32dmlq/main_problem_with_nodes_is_not_cpu_or_bandwidth/" TargetMode="External"/><Relationship Id="rId2612" Type="http://schemas.openxmlformats.org/officeDocument/2006/relationships/hyperlink" Target="http://www.reddit.com/r/Bitcoin/comments/32dm5a/can_you_let_me_know_if_my_bitcoin_payment_button/" TargetMode="External"/><Relationship Id="rId2613" Type="http://schemas.openxmlformats.org/officeDocument/2006/relationships/hyperlink" Target="https://www.youtube.com/watch?v=0huLpSMa_wU" TargetMode="External"/><Relationship Id="rId2614" Type="http://schemas.openxmlformats.org/officeDocument/2006/relationships/hyperlink" Target="http://www.reddit.com/r/Bitcoin/comments/32dlr0/j_rickards_editor_of_strategic_intel_on_btc/" TargetMode="External"/><Relationship Id="rId2615" Type="http://schemas.openxmlformats.org/officeDocument/2006/relationships/hyperlink" Target="https://docs.google.com/spreadsheets/d/1QrvzX__bxMbOhytJAbzhrRhyfxN6N1M2dtuZ6ub9g1M/edit?usp=sharing" TargetMode="External"/><Relationship Id="rId2616" Type="http://schemas.openxmlformats.org/officeDocument/2006/relationships/hyperlink" Target="http://www.reddit.com/r/Bitcoin/comments/32dkmm/am_i_doing_it_right_spreadsheet_calculating_break/" TargetMode="External"/><Relationship Id="rId2617" Type="http://schemas.openxmlformats.org/officeDocument/2006/relationships/hyperlink" Target="http://www.reddit.com/r/Bitcoin/comments/32dk68/does_any_service_ofer_off_chain_transcations/" TargetMode="External"/><Relationship Id="rId2618" Type="http://schemas.openxmlformats.org/officeDocument/2006/relationships/hyperlink" Target="https://twitter.com/ProTipHQ/status/587332002023628802" TargetMode="External"/><Relationship Id="rId2619" Type="http://schemas.openxmlformats.org/officeDocument/2006/relationships/hyperlink" Target="http://www.reddit.com/r/Bitcoin/comments/32dqe2/protip_near_the_end_in_3_days_if_we_give_them_5/" TargetMode="External"/><Relationship Id="rId1312" Type="http://schemas.openxmlformats.org/officeDocument/2006/relationships/hyperlink" Target="http://www.programmableweb.com/news/coinbase-launches-new-developer-portal-six-week-hackathon/2015/04/07?utm_source=feedburner&amp;utm_medium=feed&amp;utm_campaign=Feed:%20ProgrammableWeb%20%28ProgrammableWeb:%20Blog%29" TargetMode="External"/><Relationship Id="rId2643" Type="http://schemas.openxmlformats.org/officeDocument/2006/relationships/hyperlink" Target="http://www.newsbtc.com/2015/04/12/interview-whit-jack-opalcoin/" TargetMode="External"/><Relationship Id="rId1313" Type="http://schemas.openxmlformats.org/officeDocument/2006/relationships/hyperlink" Target="http://www.reddit.com/r/Bitcoin/comments/31tj8i/coinbase_launches_new_developer_portal_sixweek/" TargetMode="External"/><Relationship Id="rId2644" Type="http://schemas.openxmlformats.org/officeDocument/2006/relationships/hyperlink" Target="http://www.reddit.com/r/Bitcoin/comments/32e9hb/exclusive_interview_with_whit_jack_opalcoin_lead/" TargetMode="External"/><Relationship Id="rId1314" Type="http://schemas.openxmlformats.org/officeDocument/2006/relationships/hyperlink" Target="http://www.digitaljournal.com/pr/2515349" TargetMode="External"/><Relationship Id="rId2645" Type="http://schemas.openxmlformats.org/officeDocument/2006/relationships/hyperlink" Target="http://www.reddit.com/r/Bitcoin/comments/32e96o/what_credit_system_could_be_incorporated_with/" TargetMode="External"/><Relationship Id="rId1315" Type="http://schemas.openxmlformats.org/officeDocument/2006/relationships/hyperlink" Target="http://www.reddit.com/r/Bitcoin/comments/31tj4h/after_more_than_a_year_under_development_next/" TargetMode="External"/><Relationship Id="rId2646" Type="http://schemas.openxmlformats.org/officeDocument/2006/relationships/hyperlink" Target="http://www.newsbtc.com/2015/04/12/proof-of-existence-on-blockchain-for-ip-and-innovation/" TargetMode="External"/><Relationship Id="rId1316" Type="http://schemas.openxmlformats.org/officeDocument/2006/relationships/hyperlink" Target="http://www.fiercefinanceit.com/story/ubs-and-bny-are-latest-dabble-blockchain-or-bitcoin-related-tech/2015-04-07" TargetMode="External"/><Relationship Id="rId2647" Type="http://schemas.openxmlformats.org/officeDocument/2006/relationships/hyperlink" Target="http://www.reddit.com/r/Bitcoin/comments/32e95q/proofofexistence_on_blockchain_for_ip_and/" TargetMode="External"/><Relationship Id="rId1317" Type="http://schemas.openxmlformats.org/officeDocument/2006/relationships/hyperlink" Target="http://www.reddit.com/r/Bitcoin/comments/31tj0n/ubs_and_bny_are_latest_to_dabble_in_blockchain_or/" TargetMode="External"/><Relationship Id="rId2648" Type="http://schemas.openxmlformats.org/officeDocument/2006/relationships/hyperlink" Target="http://www.reddit.com/r/Bitcoin/comments/32e938/hpaypal_w_10_btc/" TargetMode="External"/><Relationship Id="rId1318" Type="http://schemas.openxmlformats.org/officeDocument/2006/relationships/hyperlink" Target="http://www.reddit.com/r/Bitcoin/comments/31tmux/can_someone_explain_this_block_to_me_351190/" TargetMode="External"/><Relationship Id="rId2649" Type="http://schemas.openxmlformats.org/officeDocument/2006/relationships/hyperlink" Target="http://imgur.com/tG5geXm" TargetMode="External"/><Relationship Id="rId1319" Type="http://schemas.openxmlformats.org/officeDocument/2006/relationships/hyperlink" Target="http://www.reddit.com/r/Bitcoin/comments/31tll6/beware_fake_local_bitcoin_phishing_emails/" TargetMode="External"/><Relationship Id="rId729" Type="http://schemas.openxmlformats.org/officeDocument/2006/relationships/hyperlink" Target="http://www.reddit.com/r/Bitcoin/comments/31l969/best_place_to_buy_and_sell_bitcoin_in_australia/" TargetMode="External"/><Relationship Id="rId728" Type="http://schemas.openxmlformats.org/officeDocument/2006/relationships/hyperlink" Target="http://www.reddit.com/r/Bitcoin/comments/31l9dd/want_to_buy_a_cool_looking_rubiks_cube/" TargetMode="External"/><Relationship Id="rId723" Type="http://schemas.openxmlformats.org/officeDocument/2006/relationships/hyperlink" Target="http://www.reddit.com/r/Bitcoin/comments/31l18k/bitcointalk_forum_taking_action_against_scammers/" TargetMode="External"/><Relationship Id="rId722" Type="http://schemas.openxmlformats.org/officeDocument/2006/relationships/hyperlink" Target="https://bitcointalk.org/index.php?topic=953005.msg10433226" TargetMode="External"/><Relationship Id="rId721" Type="http://schemas.openxmlformats.org/officeDocument/2006/relationships/hyperlink" Target="http://www.reddit.com/r/Bitcoin/comments/31l33h/fascist_fda_bans_23andme_from_provide_health/" TargetMode="External"/><Relationship Id="rId720" Type="http://schemas.openxmlformats.org/officeDocument/2006/relationships/hyperlink" Target="http://imgur.com/xDv6ROH" TargetMode="External"/><Relationship Id="rId727" Type="http://schemas.openxmlformats.org/officeDocument/2006/relationships/hyperlink" Target="http://thecubicle.us/" TargetMode="External"/><Relationship Id="rId726" Type="http://schemas.openxmlformats.org/officeDocument/2006/relationships/hyperlink" Target="http://www.reddit.com/r/Bitcoin/comments/31l75j/spray_painted_on_a_sidewalk_in_dumbo_brooklyn/" TargetMode="External"/><Relationship Id="rId725" Type="http://schemas.openxmlformats.org/officeDocument/2006/relationships/hyperlink" Target="http://www.reddit.com/r/Bitcoin/comments/31l8dm/if_anyone_is_wondering_i_can_sell_you_the_rights/" TargetMode="External"/><Relationship Id="rId724" Type="http://schemas.openxmlformats.org/officeDocument/2006/relationships/hyperlink" Target="https://instagram.com/p/1Hcv9wL2GG/" TargetMode="External"/><Relationship Id="rId2640" Type="http://schemas.openxmlformats.org/officeDocument/2006/relationships/hyperlink" Target="http://www.reddit.com/r/Bitcoin/comments/32e9qi/ebay_and_paypal_confirm_upcoming_separation/" TargetMode="External"/><Relationship Id="rId1310" Type="http://schemas.openxmlformats.org/officeDocument/2006/relationships/hyperlink" Target="http://www.reddit.com/r/Bitcoin/comments/31tkt0/finally_there_is_a_bitcoin_post_not_deleted_in/" TargetMode="External"/><Relationship Id="rId2641" Type="http://schemas.openxmlformats.org/officeDocument/2006/relationships/hyperlink" Target="http://www.livemint.com/Companies/lTLjqp5nmZFeNXsF4AfA3M/Infosys-revamps-core-banking-software-with-eye-on-future.html" TargetMode="External"/><Relationship Id="rId1311" Type="http://schemas.openxmlformats.org/officeDocument/2006/relationships/hyperlink" Target="http://www.reddit.com/r/Bitcoin/comments/31tkru/shapeshiftio_adds_xmr_support_with_a_wallet_like/" TargetMode="External"/><Relationship Id="rId2642" Type="http://schemas.openxmlformats.org/officeDocument/2006/relationships/hyperlink" Target="http://www.reddit.com/r/Bitcoin/comments/32e9kk/infosys_revamps_core_banking_software_with_eye_on/" TargetMode="External"/><Relationship Id="rId1301" Type="http://schemas.openxmlformats.org/officeDocument/2006/relationships/hyperlink" Target="http://i.imgur.com/nQBEOTZ.png" TargetMode="External"/><Relationship Id="rId2632" Type="http://schemas.openxmlformats.org/officeDocument/2006/relationships/hyperlink" Target="http://economictimes.indiatimes.com/news/international/business/samsung-testing-bitcoin-technology-beyond-currency-use/articleshow/46901816.cms" TargetMode="External"/><Relationship Id="rId1302" Type="http://schemas.openxmlformats.org/officeDocument/2006/relationships/hyperlink" Target="http://www.reddit.com/r/Bitcoin/comments/31tdb2/so_um_5_days_ago_i_sent_this_email_to_the_rand/" TargetMode="External"/><Relationship Id="rId2633" Type="http://schemas.openxmlformats.org/officeDocument/2006/relationships/hyperlink" Target="http://www.reddit.com/r/Bitcoin/comments/32e7cs/samsung_testing_bitcoin_technology_beyond/" TargetMode="External"/><Relationship Id="rId1303" Type="http://schemas.openxmlformats.org/officeDocument/2006/relationships/hyperlink" Target="https://criticl.me/post/banks-and-bitcoin-capitulation-2514" TargetMode="External"/><Relationship Id="rId2634" Type="http://schemas.openxmlformats.org/officeDocument/2006/relationships/hyperlink" Target="https://www.youtube.com/watch?v=EzFOwFXlR48" TargetMode="External"/><Relationship Id="rId1304" Type="http://schemas.openxmlformats.org/officeDocument/2006/relationships/hyperlink" Target="http://www.reddit.com/r/Bitcoin/comments/31tgcn/banks_and_bitcoin_the_capitulation/" TargetMode="External"/><Relationship Id="rId2635" Type="http://schemas.openxmlformats.org/officeDocument/2006/relationships/hyperlink" Target="http://www.reddit.com/r/Bitcoin/comments/32e6ll/scott_rose_speaks_at_nerd_nite_austin_on_the/" TargetMode="External"/><Relationship Id="rId1305" Type="http://schemas.openxmlformats.org/officeDocument/2006/relationships/hyperlink" Target="http://www.reddit.com/r/Bitcoin/comments/31tf0f/i_keep_receiving_small_withdraws_of_0001_btc_to/" TargetMode="External"/><Relationship Id="rId2636" Type="http://schemas.openxmlformats.org/officeDocument/2006/relationships/hyperlink" Target="http://www.reddit.com/r/Bitcoin/comments/32e6jy/just_purchased_a_trezor_i_know_there_are_plenty/" TargetMode="External"/><Relationship Id="rId1306" Type="http://schemas.openxmlformats.org/officeDocument/2006/relationships/hyperlink" Target="http://www.bityeshuobi.com" TargetMode="External"/><Relationship Id="rId2637" Type="http://schemas.openxmlformats.org/officeDocument/2006/relationships/hyperlink" Target="http://www.reddit.com/r/Bitcoin/comments/32earc/01_btc_to_listen_to_our_bitcoin_ideas_and_put/" TargetMode="External"/><Relationship Id="rId1307" Type="http://schemas.openxmlformats.org/officeDocument/2006/relationships/hyperlink" Target="http://www.reddit.com/r/Bitcoin/comments/31tdym/bityes_huobi_pays_out_btc_for_users_who_join/" TargetMode="External"/><Relationship Id="rId2638" Type="http://schemas.openxmlformats.org/officeDocument/2006/relationships/hyperlink" Target="http://www.reddit.com/r/Bitcoin/comments/32ea6s/bitcoin_and_the_winklevoss_twins_were/" TargetMode="External"/><Relationship Id="rId1308" Type="http://schemas.openxmlformats.org/officeDocument/2006/relationships/hyperlink" Target="http://www.reddit.com/r/Bitcoin/comments/31tl3i/sammy_hagar_playing_downtown_las_vegas_events/" TargetMode="External"/><Relationship Id="rId2639" Type="http://schemas.openxmlformats.org/officeDocument/2006/relationships/hyperlink" Target="https://bitcoinmagazine.com/19966/ebay-paypal-confirm-upcoming-separation-support-bitcoin-payments/" TargetMode="External"/><Relationship Id="rId1309" Type="http://schemas.openxmlformats.org/officeDocument/2006/relationships/hyperlink" Target="https://np.reddit.com/r/politics/comments/31sza4/rand_paul_is_first_presidential_candidate_to/" TargetMode="External"/><Relationship Id="rId719" Type="http://schemas.openxmlformats.org/officeDocument/2006/relationships/hyperlink" Target="http://www.reddit.com/r/Bitcoin/comments/31l13a/mycelium_entropy_or_ledger/" TargetMode="External"/><Relationship Id="rId718" Type="http://schemas.openxmlformats.org/officeDocument/2006/relationships/hyperlink" Target="http://www.reddit.com/r/Bitcoin/comments/31kxtd/i_want_to_buy_bitcoins_to_pay_for_a_vpn_is_this/" TargetMode="External"/><Relationship Id="rId717" Type="http://schemas.openxmlformats.org/officeDocument/2006/relationships/hyperlink" Target="http://www.reddit.com/r/Bitcoin/comments/31kycv/trustworthiness_of_pool_mining/" TargetMode="External"/><Relationship Id="rId712" Type="http://schemas.openxmlformats.org/officeDocument/2006/relationships/hyperlink" Target="http://www.reddit.com/r/Bitcoin/comments/31kwqo/bitcoin_vs_eris_vs_ripple/" TargetMode="External"/><Relationship Id="rId711" Type="http://schemas.openxmlformats.org/officeDocument/2006/relationships/hyperlink" Target="http://www.reddit.com/r/Bitcoin/comments/31kt5a/prepare_yourself/" TargetMode="External"/><Relationship Id="rId710" Type="http://schemas.openxmlformats.org/officeDocument/2006/relationships/hyperlink" Target="http://i.imgur.com/sQh4aqd.jpg" TargetMode="External"/><Relationship Id="rId716" Type="http://schemas.openxmlformats.org/officeDocument/2006/relationships/hyperlink" Target="http://www.reddit.com/r/Bitcoin/comments/31kyy9/bitcoin_was_supposed_to_be_decentralized_and_zero/" TargetMode="External"/><Relationship Id="rId715" Type="http://schemas.openxmlformats.org/officeDocument/2006/relationships/hyperlink" Target="http://i.imgur.com/pyxPhtx.jpg?1" TargetMode="External"/><Relationship Id="rId714" Type="http://schemas.openxmlformats.org/officeDocument/2006/relationships/hyperlink" Target="http://www.reddit.com/r/Bitcoin/comments/31kvgc/so_i_was_walking_by_a_chinese_supermarket_in/" TargetMode="External"/><Relationship Id="rId713" Type="http://schemas.openxmlformats.org/officeDocument/2006/relationships/hyperlink" Target="http://imgur.com/pb0MNRt" TargetMode="External"/><Relationship Id="rId2630" Type="http://schemas.openxmlformats.org/officeDocument/2006/relationships/hyperlink" Target="http://bravenewcoin.com/news/blockchain-university-teaches-bleeding-edge-content/" TargetMode="External"/><Relationship Id="rId1300" Type="http://schemas.openxmlformats.org/officeDocument/2006/relationships/hyperlink" Target="http://www.reddit.com/r/Bitcoin/comments/31tdym/bityes_huobi_pays_out_btc_for_users_who_join/" TargetMode="External"/><Relationship Id="rId2631" Type="http://schemas.openxmlformats.org/officeDocument/2006/relationships/hyperlink" Target="http://www.reddit.com/r/Bitcoin/comments/32e7lg/blockchain_university_teaches_bleeding_edge/" TargetMode="External"/><Relationship Id="rId3106" Type="http://schemas.openxmlformats.org/officeDocument/2006/relationships/hyperlink" Target="http://www.reddit.com/r/Bitcoin/comments/32lck9/whats_going_on/" TargetMode="External"/><Relationship Id="rId3105" Type="http://schemas.openxmlformats.org/officeDocument/2006/relationships/hyperlink" Target="http://www.reddit.com/r/Bitcoin/comments/32ldq9/ripple_will_soon_require_identification_bitcoin/" TargetMode="External"/><Relationship Id="rId3108" Type="http://schemas.openxmlformats.org/officeDocument/2006/relationships/hyperlink" Target="http://www.reddit.com/r/Bitcoin/comments/32ljvd/ive_visited_the_sidebar_links_ive_read_the_faq_i/" TargetMode="External"/><Relationship Id="rId3107" Type="http://schemas.openxmlformats.org/officeDocument/2006/relationships/hyperlink" Target="http://www.reddit.com/r/Bitcoin/comments/32ljzf/if_i_receive_a_bitcoin_payment_is_there_a_way_i/" TargetMode="External"/><Relationship Id="rId3109" Type="http://schemas.openxmlformats.org/officeDocument/2006/relationships/drawing" Target="../drawings/drawing1.xml"/><Relationship Id="rId3100" Type="http://schemas.openxmlformats.org/officeDocument/2006/relationships/hyperlink" Target="http://imgur.com/RTU6yMr" TargetMode="External"/><Relationship Id="rId3102" Type="http://schemas.openxmlformats.org/officeDocument/2006/relationships/hyperlink" Target="http://www.reddit.com/r/Bitcoin/comments/32lck9/whats_going_on/" TargetMode="External"/><Relationship Id="rId3101" Type="http://schemas.openxmlformats.org/officeDocument/2006/relationships/hyperlink" Target="http://www.reddit.com/r/Bitcoin/comments/32ldq9/ripple_will_soon_require_identification_bitcoin/" TargetMode="External"/><Relationship Id="rId3104" Type="http://schemas.openxmlformats.org/officeDocument/2006/relationships/hyperlink" Target="http://imgur.com/RTU6yMr" TargetMode="External"/><Relationship Id="rId3103" Type="http://schemas.openxmlformats.org/officeDocument/2006/relationships/hyperlink" Target="http://www.reddit.com/r/Bitcoin/comments/32lcid/gamers_and_gamblers_please_speak_up/" TargetMode="External"/><Relationship Id="rId1378" Type="http://schemas.openxmlformats.org/officeDocument/2006/relationships/hyperlink" Target="http://www.reddit.com/r/Bitcoin/comments/31ursz/only_356_of_americans_have_heard_of_bitcoin_62/" TargetMode="External"/><Relationship Id="rId1379" Type="http://schemas.openxmlformats.org/officeDocument/2006/relationships/hyperlink" Target="http://www.reddit.com/r/Bitcoin/comments/31uuas/my_neteller_experience/" TargetMode="External"/><Relationship Id="rId789" Type="http://schemas.openxmlformats.org/officeDocument/2006/relationships/hyperlink" Target="http://www.reddit.com/r/Bitcoin/comments/31mcgk/bitcoin_showing_up_on_league_of_legends_website/" TargetMode="External"/><Relationship Id="rId788" Type="http://schemas.openxmlformats.org/officeDocument/2006/relationships/hyperlink" Target="http://gyazo.com/2de97b06e2e5ef835f1d124871235879" TargetMode="External"/><Relationship Id="rId787" Type="http://schemas.openxmlformats.org/officeDocument/2006/relationships/hyperlink" Target="http://www.reddit.com/r/Bitcoin/comments/31madk/question_about_wallets_and_private_keys/" TargetMode="External"/><Relationship Id="rId786" Type="http://schemas.openxmlformats.org/officeDocument/2006/relationships/hyperlink" Target="http://www.reddit.com/r/Bitcoin/comments/31mavg/a_rare_look_inside_of_coinbase_one_of_the_fastest/" TargetMode="External"/><Relationship Id="rId781" Type="http://schemas.openxmlformats.org/officeDocument/2006/relationships/hyperlink" Target="http://www.newsbtc.com/2015/04/05/bitcoin-the-mena-region-scenario/" TargetMode="External"/><Relationship Id="rId1370" Type="http://schemas.openxmlformats.org/officeDocument/2006/relationships/hyperlink" Target="http://www.reddit.com/r/Bitcoin/comments/31unus/block_verify_blockchain_based_anticounterfeit/" TargetMode="External"/><Relationship Id="rId780" Type="http://schemas.openxmlformats.org/officeDocument/2006/relationships/hyperlink" Target="http://www.reddit.com/r/Bitcoin/comments/31m76b/new_york_and_chicagos_bighitters_go_bitcoin/" TargetMode="External"/><Relationship Id="rId1371" Type="http://schemas.openxmlformats.org/officeDocument/2006/relationships/hyperlink" Target="http://www.youtube.com/attribution_link?a=mTgT_wy5i7g&amp;u=%2Fwatch%3Fv%3DH-_KVkQfm-o%26feature%3Dshare" TargetMode="External"/><Relationship Id="rId1372" Type="http://schemas.openxmlformats.org/officeDocument/2006/relationships/hyperlink" Target="http://www.reddit.com/r/Bitcoin/comments/31umjo/3m_video_are_intel_processors_compromised/" TargetMode="External"/><Relationship Id="rId1373" Type="http://schemas.openxmlformats.org/officeDocument/2006/relationships/hyperlink" Target="http://www.reddit.com/r/Bitcoin/comments/31uoum/dollar_giveaway_6/" TargetMode="External"/><Relationship Id="rId785" Type="http://schemas.openxmlformats.org/officeDocument/2006/relationships/hyperlink" Target="https://medium.com/zapchain-magazine/a-rare-look-inside-of-coinbase-one-of-the-fastest-growing-bitcoin-companies-in-the-world-bfb5219f1ed4" TargetMode="External"/><Relationship Id="rId1374" Type="http://schemas.openxmlformats.org/officeDocument/2006/relationships/hyperlink" Target="http://www.reddit.com/r/Bitcoin/comments/31us2c/pakistan_bitcoin_user_wants_advice/" TargetMode="External"/><Relationship Id="rId784" Type="http://schemas.openxmlformats.org/officeDocument/2006/relationships/hyperlink" Target="http://www.reddit.com/r/Bitcoin/comments/31m8qk/i_require_25_more_responses_before_i_start/" TargetMode="External"/><Relationship Id="rId1375" Type="http://schemas.openxmlformats.org/officeDocument/2006/relationships/hyperlink" Target="http://techmoran.com/bitcoin-not-unbanked-africa-yet/?utm_content=bufferec3da&amp;utm_medium=social&amp;utm_source=twitter.com&amp;utm_campaign=buffer" TargetMode="External"/><Relationship Id="rId783" Type="http://schemas.openxmlformats.org/officeDocument/2006/relationships/hyperlink" Target="https://docs.google.com/forms/d/1NjExoo127aPkAu8GOvhe6YnfZtyMDtKjXvRu3pwL7d8/viewform" TargetMode="External"/><Relationship Id="rId1376" Type="http://schemas.openxmlformats.org/officeDocument/2006/relationships/hyperlink" Target="http://www.reddit.com/r/Bitcoin/comments/31urzo/why_bitcoin_is_not_for_the_unbanked_in_africayet/" TargetMode="External"/><Relationship Id="rId782" Type="http://schemas.openxmlformats.org/officeDocument/2006/relationships/hyperlink" Target="http://www.reddit.com/r/Bitcoin/comments/31m745/bitcoin_the_mena_region_scenario/" TargetMode="External"/><Relationship Id="rId1377" Type="http://schemas.openxmlformats.org/officeDocument/2006/relationships/hyperlink" Target="http://coincenter.org/survey/" TargetMode="External"/><Relationship Id="rId1367" Type="http://schemas.openxmlformats.org/officeDocument/2006/relationships/hyperlink" Target="https://yacuna.com/blog/vaultoro-the-next-big-thing-to-digital-gold/?utm_source=reddit&amp;utm_medium=%2Fr%2Fbitcoin&amp;utm_campaign=08%2F04%2F15%20%2Fr%2Fbitcoin%20vaultoro" TargetMode="External"/><Relationship Id="rId2698" Type="http://schemas.openxmlformats.org/officeDocument/2006/relationships/hyperlink" Target="http://www.reddit.com/r/Bitcoin/comments/32f3bg/sfxio_a_bitcoinfriendly_bandcamp/" TargetMode="External"/><Relationship Id="rId1368" Type="http://schemas.openxmlformats.org/officeDocument/2006/relationships/hyperlink" Target="http://www.reddit.com/r/Bitcoin/comments/31uo7o/we_interviewed_josh_scigala_from_bitcoingold/" TargetMode="External"/><Relationship Id="rId2699" Type="http://schemas.openxmlformats.org/officeDocument/2006/relationships/hyperlink" Target="http://www.reddit.com/r/Bitcoin/comments/32f740/i_want_to_meet_someone_in_person_to_buy_bitcoin/" TargetMode="External"/><Relationship Id="rId1369" Type="http://schemas.openxmlformats.org/officeDocument/2006/relationships/hyperlink" Target="http://blockverify.io/" TargetMode="External"/><Relationship Id="rId778" Type="http://schemas.openxmlformats.org/officeDocument/2006/relationships/hyperlink" Target="http://www.reddit.com/r/Bitcoin/comments/31m7dh/the_bitcoin_a_fake_a_fad_or_the_currency_of_the/" TargetMode="External"/><Relationship Id="rId777" Type="http://schemas.openxmlformats.org/officeDocument/2006/relationships/hyperlink" Target="http://www.business2community.com/tech-gadgets/bitcoin-fake-fad-currency-future-01197240" TargetMode="External"/><Relationship Id="rId776" Type="http://schemas.openxmlformats.org/officeDocument/2006/relationships/hyperlink" Target="http://www.reddit.com/r/Bitcoin/comments/31m7kt/central_banks_drive_negative_interest_rates_and/" TargetMode="External"/><Relationship Id="rId775" Type="http://schemas.openxmlformats.org/officeDocument/2006/relationships/hyperlink" Target="https://www.cryptocoinsnews.com/central-banks-drive-negative-interest-rates-undermine-economies/" TargetMode="External"/><Relationship Id="rId779" Type="http://schemas.openxmlformats.org/officeDocument/2006/relationships/hyperlink" Target="http://leaprate.com/2015/04/new-york-and-chicagos-big-hitters-go-bitcoin/" TargetMode="External"/><Relationship Id="rId770" Type="http://schemas.openxmlformats.org/officeDocument/2006/relationships/hyperlink" Target="http://www.reddit.com/r/Bitcoin/comments/31m2sr/why_spend_bitcoin/" TargetMode="External"/><Relationship Id="rId2690" Type="http://schemas.openxmlformats.org/officeDocument/2006/relationships/hyperlink" Target="http://imgur.com/gxo2FYi" TargetMode="External"/><Relationship Id="rId1360" Type="http://schemas.openxmlformats.org/officeDocument/2006/relationships/hyperlink" Target="http://www.reddit.com/r/Bitcoin/comments/31ug46/brave_the_world_now_offers_limited_edition_of/" TargetMode="External"/><Relationship Id="rId2691" Type="http://schemas.openxmlformats.org/officeDocument/2006/relationships/hyperlink" Target="http://www.reddit.com/r/Bitcoin/comments/32f2jh/scam_company_btcgawcom_has_been_reported_to_the/" TargetMode="External"/><Relationship Id="rId1361" Type="http://schemas.openxmlformats.org/officeDocument/2006/relationships/hyperlink" Target="http://www.reddit.com/r/Bitcoin/comments/31ufjd/does_anyone_here_have_regular_success_in_finding/" TargetMode="External"/><Relationship Id="rId2692" Type="http://schemas.openxmlformats.org/officeDocument/2006/relationships/hyperlink" Target="https://youtube.com/watch?v=EzFOwFXlR48" TargetMode="External"/><Relationship Id="rId1362" Type="http://schemas.openxmlformats.org/officeDocument/2006/relationships/hyperlink" Target="http://www.bitcoinaliens.com/the-isle-of-man-and-bitcoin/" TargetMode="External"/><Relationship Id="rId2693" Type="http://schemas.openxmlformats.org/officeDocument/2006/relationships/hyperlink" Target="http://www.reddit.com/r/Bitcoin/comments/32f1ni/very_good_presentation_bitcoin_and_the/" TargetMode="External"/><Relationship Id="rId774" Type="http://schemas.openxmlformats.org/officeDocument/2006/relationships/hyperlink" Target="http://www.reddit.com/r/Bitcoin/comments/31m54h/4_days_to_go_till_mind_the_gap_virtual_seminar/" TargetMode="External"/><Relationship Id="rId1363" Type="http://schemas.openxmlformats.org/officeDocument/2006/relationships/hyperlink" Target="http://www.reddit.com/r/Bitcoin/comments/31uiq1/the_isle_of_man_and_bitcoin/" TargetMode="External"/><Relationship Id="rId2694" Type="http://schemas.openxmlformats.org/officeDocument/2006/relationships/hyperlink" Target="http://www.reddit.com/r/Bitcoin/comments/32f1kr/buy_bitcoin_with_credit_card_paypal_skrill_and/" TargetMode="External"/><Relationship Id="rId773" Type="http://schemas.openxmlformats.org/officeDocument/2006/relationships/hyperlink" Target="http://www.reddit.com/r/Bitcoin/comments/31m6bc/paying_core_devs_via_a_dao/" TargetMode="External"/><Relationship Id="rId1364" Type="http://schemas.openxmlformats.org/officeDocument/2006/relationships/hyperlink" Target="http://www.reddit.com/r/Bitcoin/comments/31ui5z/dollar_giveaway_5/" TargetMode="External"/><Relationship Id="rId2695" Type="http://schemas.openxmlformats.org/officeDocument/2006/relationships/hyperlink" Target="http://99bitcoins.com/hack-buying-bitcoins-paypal-instantly-using-circle-us-only/" TargetMode="External"/><Relationship Id="rId772" Type="http://schemas.openxmlformats.org/officeDocument/2006/relationships/hyperlink" Target="http://www.reddit.com/r/Bitcoin/comments/31m6m6/where_is_leif_ferreira/" TargetMode="External"/><Relationship Id="rId1365" Type="http://schemas.openxmlformats.org/officeDocument/2006/relationships/hyperlink" Target="http://www.reddit.com/r/Bitcoin/comments/31uk38/new_feature_idea_timedelay_lock_on_bitcoin_address/" TargetMode="External"/><Relationship Id="rId2696" Type="http://schemas.openxmlformats.org/officeDocument/2006/relationships/hyperlink" Target="http://www.reddit.com/r/Bitcoin/comments/32f18h/using_circle_to_buy_bitcoins_with_paypal_us_only/" TargetMode="External"/><Relationship Id="rId771" Type="http://schemas.openxmlformats.org/officeDocument/2006/relationships/hyperlink" Target="http://www.reddit.com/r/Bitcoin/comments/31m3h0/bitappo_in_the_development_stage/" TargetMode="External"/><Relationship Id="rId1366" Type="http://schemas.openxmlformats.org/officeDocument/2006/relationships/hyperlink" Target="http://www.reddit.com/r/Bitcoin/comments/31ukrj/expedia_bitcoin_hotel_booking/" TargetMode="External"/><Relationship Id="rId2697" Type="http://schemas.openxmlformats.org/officeDocument/2006/relationships/hyperlink" Target="http://bit-post.com/market/sfx-io-a-bitcoin-friendly-bandcamp-5432" TargetMode="External"/><Relationship Id="rId1390" Type="http://schemas.openxmlformats.org/officeDocument/2006/relationships/hyperlink" Target="http://www.reddit.com/r/Bitcoin/comments/31uxjt/reporting_phishing_sites_and_got_banned_moderator/" TargetMode="External"/><Relationship Id="rId1391" Type="http://schemas.openxmlformats.org/officeDocument/2006/relationships/hyperlink" Target="http://blogs.wsj.com/moneybeat/2015/04/07/bitbeat-rebel-board-member-fuels-strife-at-bitcoin-foundation/" TargetMode="External"/><Relationship Id="rId1392" Type="http://schemas.openxmlformats.org/officeDocument/2006/relationships/hyperlink" Target="http://www.reddit.com/r/Bitcoin/comments/31uyok/rebel_board_member_fuels_strife_at_bitcoin/" TargetMode="External"/><Relationship Id="rId1393" Type="http://schemas.openxmlformats.org/officeDocument/2006/relationships/hyperlink" Target="http://www.bbc.co.uk/news/technology-32206511" TargetMode="External"/><Relationship Id="rId1394" Type="http://schemas.openxmlformats.org/officeDocument/2006/relationships/hyperlink" Target="http://www.reddit.com/r/Bitcoin/comments/31uxmr/google_purges_chrome_extension_store_mentions/" TargetMode="External"/><Relationship Id="rId1395" Type="http://schemas.openxmlformats.org/officeDocument/2006/relationships/hyperlink" Target="http://www.reddit.com/r/Bitcoin/comments/31uzu5/i_want_to_start_bitcoining/" TargetMode="External"/><Relationship Id="rId1396" Type="http://schemas.openxmlformats.org/officeDocument/2006/relationships/hyperlink" Target="http://www.reddit.com/r/Bitcoin/comments/31v10e/truly_random_electrum_or_bip44_seed_with_dice/" TargetMode="External"/><Relationship Id="rId1397" Type="http://schemas.openxmlformats.org/officeDocument/2006/relationships/hyperlink" Target="http://www.reddit.com/r/Bitcoin/comments/31v286/uwhollyhemp_should_step_down_as_a_mod/" TargetMode="External"/><Relationship Id="rId1398" Type="http://schemas.openxmlformats.org/officeDocument/2006/relationships/hyperlink" Target="http://bit-post.com/featured/provably-fair-a-fair-game-5044" TargetMode="External"/><Relationship Id="rId1399" Type="http://schemas.openxmlformats.org/officeDocument/2006/relationships/hyperlink" Target="http://www.reddit.com/r/Bitcoin/comments/31v23q/bitcoin_gambling_what_is_a_provably_fair_game/" TargetMode="External"/><Relationship Id="rId1389" Type="http://schemas.openxmlformats.org/officeDocument/2006/relationships/hyperlink" Target="http://www.reddit.com/r/Bitcoin/comments/31uvpb/vessenes_foundation_attempts_janssens_rebuttal/" TargetMode="External"/><Relationship Id="rId799" Type="http://schemas.openxmlformats.org/officeDocument/2006/relationships/hyperlink" Target="http://www.reddit.com/r/Bitcoin/comments/31moo9/dip_in_bitcoin_interest_among_silicon_valley/" TargetMode="External"/><Relationship Id="rId798" Type="http://schemas.openxmlformats.org/officeDocument/2006/relationships/hyperlink" Target="http://techcrunch.com/2015/04/06/buttercoin-bitcoin-closing/" TargetMode="External"/><Relationship Id="rId797" Type="http://schemas.openxmlformats.org/officeDocument/2006/relationships/hyperlink" Target="http://www.reddit.com/r/Bitcoin/comments/31mmlg/oops_googlebacked_bitcoin_exchange_buttercoin/" TargetMode="External"/><Relationship Id="rId1380" Type="http://schemas.openxmlformats.org/officeDocument/2006/relationships/hyperlink" Target="http://www.reddit.com/r/Bitcoin/comments/31utl3/could_we_make_a_silk_road_for_medicine_where/" TargetMode="External"/><Relationship Id="rId792" Type="http://schemas.openxmlformats.org/officeDocument/2006/relationships/hyperlink" Target="http://www.bloombergview.com/articles/2015-04-06/bitcoin-and-market-crashes" TargetMode="External"/><Relationship Id="rId1381" Type="http://schemas.openxmlformats.org/officeDocument/2006/relationships/hyperlink" Target="https://translate.google.es/translate?sl=es&amp;tl=en&amp;js=y&amp;prev=_t&amp;hl=es&amp;ie=UTF-8&amp;u=http%3A%2F%2Fsobrebitcoin.com%2Flos-peligros-de-los-exchanges-bitcoin%2F&amp;edit-text=" TargetMode="External"/><Relationship Id="rId791" Type="http://schemas.openxmlformats.org/officeDocument/2006/relationships/hyperlink" Target="http://www.reddit.com/r/Bitcoin/comments/31mc6q/the_blockchain_rush_ubs_will_open_a_blockchain/" TargetMode="External"/><Relationship Id="rId1382" Type="http://schemas.openxmlformats.org/officeDocument/2006/relationships/hyperlink" Target="http://www.reddit.com/r/Bitcoin/comments/31uv8c/the_risks_of_centralized_bitcoin_exchanges/" TargetMode="External"/><Relationship Id="rId790" Type="http://schemas.openxmlformats.org/officeDocument/2006/relationships/hyperlink" Target="http://thefintechsociety.com/the-blockchain-rush-ubs-blockchain-research-lab-london/" TargetMode="External"/><Relationship Id="rId1383" Type="http://schemas.openxmlformats.org/officeDocument/2006/relationships/hyperlink" Target="https://www.cryptocoinsnews.com/wall-street-investment-firms-cant-resist-bitcoin/" TargetMode="External"/><Relationship Id="rId1384" Type="http://schemas.openxmlformats.org/officeDocument/2006/relationships/hyperlink" Target="http://www.reddit.com/r/Bitcoin/comments/31uweg/wall_street_investment_firms_cant_resist_bitcoin/" TargetMode="External"/><Relationship Id="rId796" Type="http://schemas.openxmlformats.org/officeDocument/2006/relationships/hyperlink" Target="http://siliconangle.com/blog/2015/04/06/oops-google-backed-bitcoin-exchange-buttercoin-goes-kaput/" TargetMode="External"/><Relationship Id="rId1385" Type="http://schemas.openxmlformats.org/officeDocument/2006/relationships/hyperlink" Target="https://www.betcoin.ag/5642-btc-14-million-high-five-million-dollar-sunday-betcoin-poker" TargetMode="External"/><Relationship Id="rId795" Type="http://schemas.openxmlformats.org/officeDocument/2006/relationships/hyperlink" Target="http://www.reddit.com/r/Bitcoin/comments/31mmpq/are_there_taxes_on_bitcoins/" TargetMode="External"/><Relationship Id="rId1386" Type="http://schemas.openxmlformats.org/officeDocument/2006/relationships/hyperlink" Target="http://www.reddit.com/r/Bitcoin/comments/31uwbd/5642_btc_14_million_high_five_million_dollar/" TargetMode="External"/><Relationship Id="rId794" Type="http://schemas.openxmlformats.org/officeDocument/2006/relationships/hyperlink" Target="http://www.investopedia.com/articles/investing/040515/are-there-taxes-bitcoins.asp" TargetMode="External"/><Relationship Id="rId1387" Type="http://schemas.openxmlformats.org/officeDocument/2006/relationships/hyperlink" Target="http://www.reddit.com/r/Bitcoin/comments/31uw9k/gbtc_quotes/" TargetMode="External"/><Relationship Id="rId793" Type="http://schemas.openxmlformats.org/officeDocument/2006/relationships/hyperlink" Target="http://www.reddit.com/r/Bitcoin/comments/31mmxd/bitcoin_and_market_crashes/" TargetMode="External"/><Relationship Id="rId1388" Type="http://schemas.openxmlformats.org/officeDocument/2006/relationships/hyperlink" Target="http://qntra.net/2015/04/vessenes-foundation-attemps-janssens-rebuttal/" TargetMode="External"/><Relationship Id="rId2700" Type="http://schemas.openxmlformats.org/officeDocument/2006/relationships/hyperlink" Target="http://timesofindia.indiatimes.com/tech/tech-news/Samsung-IBM-working-on-bitcoin-tech/articleshow/46904656.cms" TargetMode="External"/><Relationship Id="rId2701" Type="http://schemas.openxmlformats.org/officeDocument/2006/relationships/hyperlink" Target="http://www.reddit.com/r/Bitcoin/comments/32f6w0/samsung_ibm_working_on_botcoin_tech/" TargetMode="External"/><Relationship Id="rId2702" Type="http://schemas.openxmlformats.org/officeDocument/2006/relationships/hyperlink" Target="http://alistairmilne.com/2015/04/13/bitcoins-illicit-image/" TargetMode="External"/><Relationship Id="rId2703" Type="http://schemas.openxmlformats.org/officeDocument/2006/relationships/hyperlink" Target="http://www.reddit.com/r/Bitcoin/comments/32fbx7/why_bitcoins_illicit_image_is_temporary/" TargetMode="External"/><Relationship Id="rId2704" Type="http://schemas.openxmlformats.org/officeDocument/2006/relationships/hyperlink" Target="http://coinspondent.de/2015/04/13/vaultoro-zwei-brueder-gold-und-bitcoin/" TargetMode="External"/><Relationship Id="rId2705" Type="http://schemas.openxmlformats.org/officeDocument/2006/relationships/hyperlink" Target="http://www.reddit.com/r/Bitcoin/comments/32fauk/ein_superartikel_%C3%BCber_bitcoin_und_gold_f%C3%BCr_alle/" TargetMode="External"/><Relationship Id="rId2706" Type="http://schemas.openxmlformats.org/officeDocument/2006/relationships/hyperlink" Target="http://www.business-standard.com/article/companies/infosys-to-re-engineer-finacle-revamp-compensation-structure-115041300355_1.html" TargetMode="External"/><Relationship Id="rId2707" Type="http://schemas.openxmlformats.org/officeDocument/2006/relationships/hyperlink" Target="http://www.reddit.com/r/Bitcoin/comments/32fahr/infosys_assessing_bitcoin_integration_into_core/" TargetMode="External"/><Relationship Id="rId2708" Type="http://schemas.openxmlformats.org/officeDocument/2006/relationships/hyperlink" Target="https://www.techinasia.com/satoshi-citadel-industries-acquires-buybitcoin-philippines/" TargetMode="External"/><Relationship Id="rId2709" Type="http://schemas.openxmlformats.org/officeDocument/2006/relationships/hyperlink" Target="http://www.reddit.com/r/Bitcoin/comments/32fae8/buybitcoinph_the_first_bitcoin_exchange_in_the/" TargetMode="External"/><Relationship Id="rId2720" Type="http://schemas.openxmlformats.org/officeDocument/2006/relationships/hyperlink" Target="http://disrupt-africa.com/2015/04/record-quarter-for-bitcoin-investments-africa-sees-growth/" TargetMode="External"/><Relationship Id="rId2721" Type="http://schemas.openxmlformats.org/officeDocument/2006/relationships/hyperlink" Target="http://www.reddit.com/r/Bitcoin/comments/32fi3g/record_quarter_for_bitcoin_investments_africa/" TargetMode="External"/><Relationship Id="rId2722" Type="http://schemas.openxmlformats.org/officeDocument/2006/relationships/hyperlink" Target="http://www.coinbuzz.com/2015/04/12/bitrated-protecting-bitcoin-consumers-and-merchants/" TargetMode="External"/><Relationship Id="rId2723" Type="http://schemas.openxmlformats.org/officeDocument/2006/relationships/hyperlink" Target="http://www.reddit.com/r/Bitcoin/comments/32fi1b/bitrated_wants_to_make_bitcoin_safer/" TargetMode="External"/><Relationship Id="rId2724" Type="http://schemas.openxmlformats.org/officeDocument/2006/relationships/hyperlink" Target="https://www.cryptocoinsnews.com/exclusive-bitcoin-interview-igot-co-founder-taking-merchant-rebittance-markets/" TargetMode="External"/><Relationship Id="rId2725" Type="http://schemas.openxmlformats.org/officeDocument/2006/relationships/hyperlink" Target="http://www.reddit.com/r/Bitcoin/comments/32fhz5/exclusive_bitcoin_interview_with_the_igot/" TargetMode="External"/><Relationship Id="rId2726" Type="http://schemas.openxmlformats.org/officeDocument/2006/relationships/hyperlink" Target="http://insidebitcoins.com/news/hiveage-now-lets-you-bill-clients-in-bitcoin/31620" TargetMode="External"/><Relationship Id="rId2727" Type="http://schemas.openxmlformats.org/officeDocument/2006/relationships/hyperlink" Target="http://www.reddit.com/r/Bitcoin/comments/32fhxt/hiveage_now_lets_you_bill_clients_in_bitcoin/" TargetMode="External"/><Relationship Id="rId2728" Type="http://schemas.openxmlformats.org/officeDocument/2006/relationships/hyperlink" Target="http://www.newsbtc.com/2015/04/12/oraclize-company-bitcoin-incorporation/" TargetMode="External"/><Relationship Id="rId2729" Type="http://schemas.openxmlformats.org/officeDocument/2006/relationships/hyperlink" Target="http://www.reddit.com/r/Bitcoin/comments/32fhr9/oraclize_first_company_to_be_incorporated_with/" TargetMode="External"/><Relationship Id="rId2710" Type="http://schemas.openxmlformats.org/officeDocument/2006/relationships/hyperlink" Target="https://www.techinasia.com/satoshi-citadel-industries-acquires-buybitcoin-philippines/" TargetMode="External"/><Relationship Id="rId2711" Type="http://schemas.openxmlformats.org/officeDocument/2006/relationships/hyperlink" Target="http://www.reddit.com/r/Bitcoin/comments/32faap/satoshi_citadel_industries_acquires_buybitcoin/" TargetMode="External"/><Relationship Id="rId2712" Type="http://schemas.openxmlformats.org/officeDocument/2006/relationships/hyperlink" Target="http://www.reddit.com/r/Bitcoin/comments/32f96r/mentor_monday_april_13_2015_ask_all_your_bitcoin/" TargetMode="External"/><Relationship Id="rId2713" Type="http://schemas.openxmlformats.org/officeDocument/2006/relationships/hyperlink" Target="http://www.wired.com/2015/04/stanford-prof-builds-algorithm-internet-money" TargetMode="External"/><Relationship Id="rId2714" Type="http://schemas.openxmlformats.org/officeDocument/2006/relationships/hyperlink" Target="http://www.reddit.com/r/Bitcoin/comments/32fd2t/an_algorithm_to_make_online_currency_as/" TargetMode="External"/><Relationship Id="rId2715" Type="http://schemas.openxmlformats.org/officeDocument/2006/relationships/hyperlink" Target="http://www.reuters.com/article/2015/02/18/us-bitcoin-auction-silkroad-idUSKBN0LM1XF20150218" TargetMode="External"/><Relationship Id="rId2716" Type="http://schemas.openxmlformats.org/officeDocument/2006/relationships/hyperlink" Target="http://www.reddit.com/r/Bitcoin/comments/32femj/us_marshals_to_auction_50000_bitcoins_from_silk/" TargetMode="External"/><Relationship Id="rId2717" Type="http://schemas.openxmlformats.org/officeDocument/2006/relationships/hyperlink" Target="http://www.reddit.com/r/Bitcoin/comments/32fdhc/an_interesting_contrarian_take_on_bitcoins/" TargetMode="External"/><Relationship Id="rId2718" Type="http://schemas.openxmlformats.org/officeDocument/2006/relationships/hyperlink" Target="http://bit-post.com/market/walk-on-a-wild-side-how-to-make-money-with-bitcoin-5430" TargetMode="External"/><Relationship Id="rId2719" Type="http://schemas.openxmlformats.org/officeDocument/2006/relationships/hyperlink" Target="http://www.reddit.com/r/Bitcoin/comments/32fi5y/walk_on_a_wild_side_how_to_make_money_with_bitcoin/" TargetMode="External"/><Relationship Id="rId1455" Type="http://schemas.openxmlformats.org/officeDocument/2006/relationships/hyperlink" Target="http://www.reddit.com/r/Bitcoin/comments/31vgsa/former_goldman_exec_wants_to_upend_the_way_the/" TargetMode="External"/><Relationship Id="rId2786" Type="http://schemas.openxmlformats.org/officeDocument/2006/relationships/hyperlink" Target="http://www.americanbanker.com/news/national-regional/pot-bitcoin-companies-pay-steep-fees-for-bank-access-1073710-1.html" TargetMode="External"/><Relationship Id="rId1456" Type="http://schemas.openxmlformats.org/officeDocument/2006/relationships/hyperlink" Target="http://venturebeat.com/2015/04/08/bitcoin-exchange-coinsetter-acquires-canadian-exchange-cavirtex/" TargetMode="External"/><Relationship Id="rId2787" Type="http://schemas.openxmlformats.org/officeDocument/2006/relationships/hyperlink" Target="http://www.reddit.com/r/Bitcoin/comments/32gjrc/pot_bitcoin_companies_pay_steep_fees_for_bank/" TargetMode="External"/><Relationship Id="rId1457" Type="http://schemas.openxmlformats.org/officeDocument/2006/relationships/hyperlink" Target="http://www.reddit.com/r/Bitcoin/comments/31vouc/new_york_based_exchange_coinsetter_has_acquired/" TargetMode="External"/><Relationship Id="rId2788" Type="http://schemas.openxmlformats.org/officeDocument/2006/relationships/hyperlink" Target="https://youtu.be/Fv0ETVEZil0" TargetMode="External"/><Relationship Id="rId1458" Type="http://schemas.openxmlformats.org/officeDocument/2006/relationships/hyperlink" Target="http://www.reddit.com/r/Bitcoin/comments/31vo7w/why_cant_i_just_download_a_ubuntu_live_cd/" TargetMode="External"/><Relationship Id="rId2789" Type="http://schemas.openxmlformats.org/officeDocument/2006/relationships/hyperlink" Target="http://www.reddit.com/r/Bitcoin/comments/32gjbe/the_bitcoin_phenomenon/" TargetMode="External"/><Relationship Id="rId1459" Type="http://schemas.openxmlformats.org/officeDocument/2006/relationships/hyperlink" Target="http://enjoybitcoins.com/listing-category/bitcoin-exchanges/" TargetMode="External"/><Relationship Id="rId629" Type="http://schemas.openxmlformats.org/officeDocument/2006/relationships/hyperlink" Target="http://www.reddit.com/r/Bitcoin/comments/31j0ns/i_created_another_funding_round_for_darkwallet_on/" TargetMode="External"/><Relationship Id="rId624" Type="http://schemas.openxmlformats.org/officeDocument/2006/relationships/hyperlink" Target="http://www.reddit.com/r/Bitcoin/comments/31ix0x/bitcoin_vs_btcusd/" TargetMode="External"/><Relationship Id="rId623" Type="http://schemas.openxmlformats.org/officeDocument/2006/relationships/hyperlink" Target="http://kazonomics.com/bitcoin-vs-btcusd/" TargetMode="External"/><Relationship Id="rId622" Type="http://schemas.openxmlformats.org/officeDocument/2006/relationships/hyperlink" Target="http://www.reddit.com/r/Bitcoin/comments/31ivdz/my_easter_recipe_a_batterypowered_raspberry_pi2/" TargetMode="External"/><Relationship Id="rId621" Type="http://schemas.openxmlformats.org/officeDocument/2006/relationships/hyperlink" Target="http://www.reddit.com/r/Bitcoin/comments/31iw4x/so_i_was_playing_real_racing_3_online_multiplayer/" TargetMode="External"/><Relationship Id="rId628" Type="http://schemas.openxmlformats.org/officeDocument/2006/relationships/hyperlink" Target="http://np.reddit.com/r/LighthouseProjects/comments/31hfc1/darkwallet_round_3_is_now_live_on_lighthouse_the/" TargetMode="External"/><Relationship Id="rId627" Type="http://schemas.openxmlformats.org/officeDocument/2006/relationships/hyperlink" Target="http://www.reddit.com/r/Bitcoin/comments/31izdf/mandelduck_has_updated_sarutobi_there_are_a_few/" TargetMode="External"/><Relationship Id="rId626" Type="http://schemas.openxmlformats.org/officeDocument/2006/relationships/hyperlink" Target="http://www.reddit.com/r/Bitcoin/comments/31iwvv/spark_profit_now_pays_out_in_bitcoin_for_making/" TargetMode="External"/><Relationship Id="rId625" Type="http://schemas.openxmlformats.org/officeDocument/2006/relationships/hyperlink" Target="https://sparkprofit.com/intro?by=7gl4Rw" TargetMode="External"/><Relationship Id="rId2780" Type="http://schemas.openxmlformats.org/officeDocument/2006/relationships/hyperlink" Target="http://www.reddit.com/r/Bitcoin/comments/32glyl/why_wallet_backup_is_so_painful/" TargetMode="External"/><Relationship Id="rId1450" Type="http://schemas.openxmlformats.org/officeDocument/2006/relationships/hyperlink" Target="http://www.reddit.com/r/Bitcoin/comments/31vj2n/remember_when/" TargetMode="External"/><Relationship Id="rId2781" Type="http://schemas.openxmlformats.org/officeDocument/2006/relationships/hyperlink" Target="http://www.reddit.com/r/Bitcoin/comments/32glky/best_readings_on_progression_of_likely_bitcoin/" TargetMode="External"/><Relationship Id="rId620" Type="http://schemas.openxmlformats.org/officeDocument/2006/relationships/hyperlink" Target="http://i.imgur.com/P3k7uG1.png" TargetMode="External"/><Relationship Id="rId1451" Type="http://schemas.openxmlformats.org/officeDocument/2006/relationships/hyperlink" Target="http://www.reddit.com/r/Bitcoin/comments/31vi0t/theymos_friends_as_mods_here/" TargetMode="External"/><Relationship Id="rId2782" Type="http://schemas.openxmlformats.org/officeDocument/2006/relationships/hyperlink" Target="https://reload.bitnik.eu/" TargetMode="External"/><Relationship Id="rId1452" Type="http://schemas.openxmlformats.org/officeDocument/2006/relationships/hyperlink" Target="http://www.reddit.com/r/Bitcoin/comments/31vhy0/what_is_the_best_way_to_handle_multiple_wallets/" TargetMode="External"/><Relationship Id="rId2783" Type="http://schemas.openxmlformats.org/officeDocument/2006/relationships/hyperlink" Target="http://www.reddit.com/r/Bitcoin/comments/32glge/launch_of_reload_solution_for_reliable_automated/" TargetMode="External"/><Relationship Id="rId1453" Type="http://schemas.openxmlformats.org/officeDocument/2006/relationships/hyperlink" Target="http://www.reddit.com/r/Bitcoin/comments/31vhxe/igot_takes_on_coinbase_with_bitcoin_merchant/" TargetMode="External"/><Relationship Id="rId2784" Type="http://schemas.openxmlformats.org/officeDocument/2006/relationships/hyperlink" Target="http://imgur.com/gallery/4UQ6A" TargetMode="External"/><Relationship Id="rId1454" Type="http://schemas.openxmlformats.org/officeDocument/2006/relationships/hyperlink" Target="http://www.bloomberg.com/news/articles/2015-04-07/former-goldman-exec-wants-to-upend-the-way-the-world-moves-money" TargetMode="External"/><Relationship Id="rId2785" Type="http://schemas.openxmlformats.org/officeDocument/2006/relationships/hyperlink" Target="http://www.reddit.com/r/Bitcoin/comments/32glbj/got_my_1st_ban_from_a_facebook_page_today_and_for/" TargetMode="External"/><Relationship Id="rId1444" Type="http://schemas.openxmlformats.org/officeDocument/2006/relationships/hyperlink" Target="http://www.reddit.com/r/Bitcoin/comments/31v02z/adam_draper_fred_wilson_and_gavin_andresen_to/" TargetMode="External"/><Relationship Id="rId2775" Type="http://schemas.openxmlformats.org/officeDocument/2006/relationships/hyperlink" Target="http://www.reddit.com/r/Bitcoin/comments/32gdvm/satoshi_citadel_industries_acquires_buybitcoinph/" TargetMode="External"/><Relationship Id="rId1445" Type="http://schemas.openxmlformats.org/officeDocument/2006/relationships/hyperlink" Target="https://www.linkedin.com/pulse/just-happened-moment-united-states-lost-its-role-keir-yorke?trk=hp-feed-article-title" TargetMode="External"/><Relationship Id="rId2776" Type="http://schemas.openxmlformats.org/officeDocument/2006/relationships/hyperlink" Target="https://youtu.be/-YaQ3ZfeQVo" TargetMode="External"/><Relationship Id="rId1446" Type="http://schemas.openxmlformats.org/officeDocument/2006/relationships/hyperlink" Target="http://www.reddit.com/r/Bitcoin/comments/31vjmc/it_just_happened_the_moment_the_united_states/" TargetMode="External"/><Relationship Id="rId2777" Type="http://schemas.openxmlformats.org/officeDocument/2006/relationships/hyperlink" Target="http://www.reddit.com/r/Bitcoin/comments/32gj16/news_bits_the_bitcoin_foundation_is_broke/" TargetMode="External"/><Relationship Id="rId1447" Type="http://schemas.openxmlformats.org/officeDocument/2006/relationships/hyperlink" Target="http://arstechnica.com/tech-policy/2015/04/police-chief-paying-the-bitcoin-ransom-was-the-last-resort/" TargetMode="External"/><Relationship Id="rId2778" Type="http://schemas.openxmlformats.org/officeDocument/2006/relationships/hyperlink" Target="https://veritaseum.com/index.php/homes/1-blog/115-the-revolution-will-not-be-televised-it-will-not-be-decentralized-but-it-will-be-distributed" TargetMode="External"/><Relationship Id="rId1448" Type="http://schemas.openxmlformats.org/officeDocument/2006/relationships/hyperlink" Target="http://www.reddit.com/r/Bitcoin/comments/31vjm1/police_chief_paying_the_bitcoin_ransom_was_the/" TargetMode="External"/><Relationship Id="rId2779" Type="http://schemas.openxmlformats.org/officeDocument/2006/relationships/hyperlink" Target="http://www.reddit.com/r/Bitcoin/comments/32givu/the_revolution_will_not_be_televised_will_not_be/" TargetMode="External"/><Relationship Id="rId1449" Type="http://schemas.openxmlformats.org/officeDocument/2006/relationships/hyperlink" Target="http://www.reddit.com/r/Bitcoin/comments/31vj3v/pancakes_and_pizza_in_aruba/" TargetMode="External"/><Relationship Id="rId619" Type="http://schemas.openxmlformats.org/officeDocument/2006/relationships/hyperlink" Target="http://www.reddit.com/r/Bitcoin/comments/31iw7p/video_bitcoin_wont_become_the_major_currency_that/" TargetMode="External"/><Relationship Id="rId618" Type="http://schemas.openxmlformats.org/officeDocument/2006/relationships/hyperlink" Target="https://youtu.be/32dt_4aTi4U?t=137" TargetMode="External"/><Relationship Id="rId613" Type="http://schemas.openxmlformats.org/officeDocument/2006/relationships/hyperlink" Target="http://www.reddit.com/r/Bitcoin/comments/31iswr/win_10_bitcoins_today_for_free/" TargetMode="External"/><Relationship Id="rId612" Type="http://schemas.openxmlformats.org/officeDocument/2006/relationships/hyperlink" Target="https://www.betcoin.ag/?a=3132" TargetMode="External"/><Relationship Id="rId611" Type="http://schemas.openxmlformats.org/officeDocument/2006/relationships/hyperlink" Target="http://www.reddit.com/r/Bitcoin/comments/31iqkn/question_re_mark_force_iv_and_shaun_w_bridges/" TargetMode="External"/><Relationship Id="rId610" Type="http://schemas.openxmlformats.org/officeDocument/2006/relationships/hyperlink" Target="http://www.reddit.com/r/Bitcoin/comments/31intr/telebit_api/" TargetMode="External"/><Relationship Id="rId617" Type="http://schemas.openxmlformats.org/officeDocument/2006/relationships/hyperlink" Target="http://www.reddit.com/r/Bitcoin/comments/31iu8j/i_have_800_usd_free_to_spend_i_want_to_use_them/" TargetMode="External"/><Relationship Id="rId616" Type="http://schemas.openxmlformats.org/officeDocument/2006/relationships/hyperlink" Target="http://www.reddit.com/r/Bitcoin/comments/31irhd/crosspost_ive_been_working_on_something_take_a/" TargetMode="External"/><Relationship Id="rId615" Type="http://schemas.openxmlformats.org/officeDocument/2006/relationships/hyperlink" Target="http://np.reddit.com/r/p2p/comments/31iptp/ive_been_working_on_something_take_a_look/" TargetMode="External"/><Relationship Id="rId614" Type="http://schemas.openxmlformats.org/officeDocument/2006/relationships/hyperlink" Target="http://www.reddit.com/r/Bitcoin/comments/31irnv/questiondiscuss_what_is_to_be_done_about_the/" TargetMode="External"/><Relationship Id="rId2770" Type="http://schemas.openxmlformats.org/officeDocument/2006/relationships/hyperlink" Target="https://www.indiegogo.com/projects/metal-jesus-rocks-tour-videos/contributions/new/" TargetMode="External"/><Relationship Id="rId1440" Type="http://schemas.openxmlformats.org/officeDocument/2006/relationships/hyperlink" Target="http://www.reddit.com/r/Bitcoin/comments/31vft6/bitcoinsurvey_first_interim_report_published/" TargetMode="External"/><Relationship Id="rId2771" Type="http://schemas.openxmlformats.org/officeDocument/2006/relationships/hyperlink" Target="http://www.reddit.com/r/Bitcoin/comments/32gblq/any_metal_jesus_fans_here_maybe_we_could_put/" TargetMode="External"/><Relationship Id="rId1441" Type="http://schemas.openxmlformats.org/officeDocument/2006/relationships/hyperlink" Target="http://cointelegraph.com/news/113902/facing-bankruptcy-bitcoin-foundation-discloses-controversial-restructuring-proposal" TargetMode="External"/><Relationship Id="rId2772" Type="http://schemas.openxmlformats.org/officeDocument/2006/relationships/hyperlink" Target="http://www.reddit.com/r/Bitcoin/comments/32gftu/could_someone_please_explain_what_just_happened/" TargetMode="External"/><Relationship Id="rId1442" Type="http://schemas.openxmlformats.org/officeDocument/2006/relationships/hyperlink" Target="http://www.reddit.com/r/Bitcoin/comments/31v4c0/facing_bankruptcy_bitcoin_foundation_discloses/" TargetMode="External"/><Relationship Id="rId2773" Type="http://schemas.openxmlformats.org/officeDocument/2006/relationships/hyperlink" Target="https://letstalkbitcoin.com/blog/post/bitcoins-and-gravy-ep-63-airbitz-the-wallet-of-the-future" TargetMode="External"/><Relationship Id="rId1443" Type="http://schemas.openxmlformats.org/officeDocument/2006/relationships/hyperlink" Target="http://upstart.bizjournals.com/companies/innovation/2015/04/07/fred-wilson-joins-bitcoin-hackathon.html" TargetMode="External"/><Relationship Id="rId2774" Type="http://schemas.openxmlformats.org/officeDocument/2006/relationships/hyperlink" Target="http://www.reddit.com/r/Bitcoin/comments/32gdw4/bitcoins_gravy_ep63_airbitz_the_wallet_of_the/" TargetMode="External"/><Relationship Id="rId1477" Type="http://schemas.openxmlformats.org/officeDocument/2006/relationships/hyperlink" Target="http://www.reddit.com/r/Bitcoin/comments/31vtsc/technology_has_advanced_to_the_extent_that_people/" TargetMode="External"/><Relationship Id="rId1478" Type="http://schemas.openxmlformats.org/officeDocument/2006/relationships/hyperlink" Target="https://bitcoinfoundation.org/forum/index.php?/topic/1284-the-truth-about-the-bitcoin-foundation/" TargetMode="External"/><Relationship Id="rId1479" Type="http://schemas.openxmlformats.org/officeDocument/2006/relationships/hyperlink" Target="http://www.reddit.com/r/Bitcoin/comments/31vt3j/the_truth_about_the_bitcoin_foundation_general/" TargetMode="External"/><Relationship Id="rId646" Type="http://schemas.openxmlformats.org/officeDocument/2006/relationships/hyperlink" Target="http://www.forbes.com/sites/thomasbrewster/2015/03/27/bitcoin-blockchain-pollution-a-criminal-opportunity" TargetMode="External"/><Relationship Id="rId645" Type="http://schemas.openxmlformats.org/officeDocument/2006/relationships/hyperlink" Target="http://www.reddit.com/r/Bitcoin/comments/31jbia/the_truth_of_btc_episode_1_fractals/" TargetMode="External"/><Relationship Id="rId644" Type="http://schemas.openxmlformats.org/officeDocument/2006/relationships/hyperlink" Target="http://kazonomics.com/the-truth-of-btc-episode-1-fractals/" TargetMode="External"/><Relationship Id="rId643" Type="http://schemas.openxmlformats.org/officeDocument/2006/relationships/hyperlink" Target="http://www.reddit.com/r/Bitcoin/comments/31j975/where_i_can_buy_playstation_membership_code_with/" TargetMode="External"/><Relationship Id="rId649" Type="http://schemas.openxmlformats.org/officeDocument/2006/relationships/hyperlink" Target="https://news.ycombinator.com/item?id=9320989" TargetMode="External"/><Relationship Id="rId648" Type="http://schemas.openxmlformats.org/officeDocument/2006/relationships/hyperlink" Target="http://www.reddit.com/r/Bitcoin/comments/31jhpf/visa_applications_require_proof_of_id_residency/" TargetMode="External"/><Relationship Id="rId647" Type="http://schemas.openxmlformats.org/officeDocument/2006/relationships/hyperlink" Target="http://www.reddit.com/r/Bitcoin/comments/31jatm/blockchain_can_be_used_for_malware_malicious/" TargetMode="External"/><Relationship Id="rId1470" Type="http://schemas.openxmlformats.org/officeDocument/2006/relationships/hyperlink" Target="http://www.reddit.com/r/Bitcoin/comments/31vq97/whats_up_with_my_mycelium_watch_only_account/" TargetMode="External"/><Relationship Id="rId1471" Type="http://schemas.openxmlformats.org/officeDocument/2006/relationships/hyperlink" Target="http://www.reddit.com/r/Bitcoin/comments/31vpjp/lets_talk_about_the_gavin_andresen_personality/" TargetMode="External"/><Relationship Id="rId1472" Type="http://schemas.openxmlformats.org/officeDocument/2006/relationships/hyperlink" Target="http://venturebeat.com/2015/04/08/bitcoin-exchange-coinsetter-acquires-canadian-exchange-cavirtex/" TargetMode="External"/><Relationship Id="rId642" Type="http://schemas.openxmlformats.org/officeDocument/2006/relationships/hyperlink" Target="http://www.reddit.com/r/Bitcoin/comments/31ja59/experience_in_the_nicosia_digital_currency_mooc/" TargetMode="External"/><Relationship Id="rId1473" Type="http://schemas.openxmlformats.org/officeDocument/2006/relationships/hyperlink" Target="http://www.reddit.com/r/Bitcoin/comments/31vouc/new_york_based_exchange_coinsetter_has_acquired/" TargetMode="External"/><Relationship Id="rId641" Type="http://schemas.openxmlformats.org/officeDocument/2006/relationships/hyperlink" Target="http://www.reddit.com/r/Bitcoin/comments/31j6sx/anybody_use_this_service_how_are_they_in_need_of/" TargetMode="External"/><Relationship Id="rId1474" Type="http://schemas.openxmlformats.org/officeDocument/2006/relationships/hyperlink" Target="http://imgur.com/KfNLQG6" TargetMode="External"/><Relationship Id="rId640" Type="http://schemas.openxmlformats.org/officeDocument/2006/relationships/hyperlink" Target="http://www.cloudminr.io" TargetMode="External"/><Relationship Id="rId1475" Type="http://schemas.openxmlformats.org/officeDocument/2006/relationships/hyperlink" Target="http://www.reddit.com/r/Bitcoin/comments/31vv1n/anyone_seen_this_monex_bitcoin_bot_thing_does_it/" TargetMode="External"/><Relationship Id="rId1476" Type="http://schemas.openxmlformats.org/officeDocument/2006/relationships/hyperlink" Target="http://www.eurekalert.org/pub_releases/2015-04/uom-oin040715.php" TargetMode="External"/><Relationship Id="rId1466" Type="http://schemas.openxmlformats.org/officeDocument/2006/relationships/hyperlink" Target="http://arstechnica.com/tech-policy/2015/04/police-chief-paying-the-bitcoin-ransom-was-the-last-resort/" TargetMode="External"/><Relationship Id="rId2797" Type="http://schemas.openxmlformats.org/officeDocument/2006/relationships/hyperlink" Target="http://www.reddit.com/r/Bitcoin/comments/32glge/launch_of_reload_solution_for_reliable_automated/" TargetMode="External"/><Relationship Id="rId1467" Type="http://schemas.openxmlformats.org/officeDocument/2006/relationships/hyperlink" Target="http://www.reddit.com/r/Bitcoin/comments/31vjm1/police_chief_paying_the_bitcoin_ransom_was_the/" TargetMode="External"/><Relationship Id="rId2798" Type="http://schemas.openxmlformats.org/officeDocument/2006/relationships/hyperlink" Target="http://imgur.com/gallery/4UQ6A" TargetMode="External"/><Relationship Id="rId1468" Type="http://schemas.openxmlformats.org/officeDocument/2006/relationships/hyperlink" Target="https://www.youtube.com/watch?v=B0GLZOM6V4c" TargetMode="External"/><Relationship Id="rId2799" Type="http://schemas.openxmlformats.org/officeDocument/2006/relationships/hyperlink" Target="http://www.reddit.com/r/Bitcoin/comments/32glbj/got_my_1st_ban_from_a_facebook_page_today_and_for/" TargetMode="External"/><Relationship Id="rId1469" Type="http://schemas.openxmlformats.org/officeDocument/2006/relationships/hyperlink" Target="http://www.reddit.com/r/Bitcoin/comments/31vqp6/insightful_interview_with_breadwallet_creator/" TargetMode="External"/><Relationship Id="rId635" Type="http://schemas.openxmlformats.org/officeDocument/2006/relationships/hyperlink" Target="http://www.reddit.com/r/Bitcoin/comments/31j2ww/helixlightcom_legit_or_not/" TargetMode="External"/><Relationship Id="rId634" Type="http://schemas.openxmlformats.org/officeDocument/2006/relationships/hyperlink" Target="http://www.reddit.com/r/Bitcoin/comments/31j4ja/are_you_a_charitable_organization_that_accepts/" TargetMode="External"/><Relationship Id="rId633" Type="http://schemas.openxmlformats.org/officeDocument/2006/relationships/hyperlink" Target="http://www.reddit.com/r/Bitcoin/comments/31izxl/win_amazon_gift_cards_with_this_social_gaming/" TargetMode="External"/><Relationship Id="rId632" Type="http://schemas.openxmlformats.org/officeDocument/2006/relationships/hyperlink" Target="https://bitgame.co/" TargetMode="External"/><Relationship Id="rId639" Type="http://schemas.openxmlformats.org/officeDocument/2006/relationships/hyperlink" Target="http://www.reddit.com/r/Bitcoin/comments/31j7ff/show_support_for_preston_byrnes_eris_industry_to/" TargetMode="External"/><Relationship Id="rId638" Type="http://schemas.openxmlformats.org/officeDocument/2006/relationships/hyperlink" Target="https://twitter.com/aantonop/status/584735642564894720" TargetMode="External"/><Relationship Id="rId637" Type="http://schemas.openxmlformats.org/officeDocument/2006/relationships/hyperlink" Target="http://www.reddit.com/r/Bitcoin/comments/31j211/bitcoin_analysis_why_we_look_for_a_rally/" TargetMode="External"/><Relationship Id="rId636" Type="http://schemas.openxmlformats.org/officeDocument/2006/relationships/hyperlink" Target="http://www.genuinelyfx.com/charts-post/bitcoin-preparing-for-another-rally/" TargetMode="External"/><Relationship Id="rId2790" Type="http://schemas.openxmlformats.org/officeDocument/2006/relationships/hyperlink" Target="http://www.reddit.com/r/Bitcoin/comments/32gp1y/is_gamerzheat_legit/" TargetMode="External"/><Relationship Id="rId1460" Type="http://schemas.openxmlformats.org/officeDocument/2006/relationships/hyperlink" Target="http://www.reddit.com/r/Bitcoin/comments/31vmtk/find_a_bitcoin_exchange_for_your_currency_filter/" TargetMode="External"/><Relationship Id="rId2791" Type="http://schemas.openxmlformats.org/officeDocument/2006/relationships/hyperlink" Target="http://cointelegraph.com/news/113942/how-to-get-your-mom-to-use-bitcoin" TargetMode="External"/><Relationship Id="rId1461" Type="http://schemas.openxmlformats.org/officeDocument/2006/relationships/hyperlink" Target="http://www.reddit.com/r/Bitcoin/comments/31vlla/why_are_shapeshift_limits_so_low/" TargetMode="External"/><Relationship Id="rId2792" Type="http://schemas.openxmlformats.org/officeDocument/2006/relationships/hyperlink" Target="http://www.reddit.com/r/Bitcoin/comments/32go8p/how_to_get_your_mom_to_use_bitcoin/" TargetMode="External"/><Relationship Id="rId631" Type="http://schemas.openxmlformats.org/officeDocument/2006/relationships/hyperlink" Target="http://www.reddit.com/r/Bitcoin/comments/31j0l4/exclusive_an_interview_with_the_coinsecure_team/" TargetMode="External"/><Relationship Id="rId1462" Type="http://schemas.openxmlformats.org/officeDocument/2006/relationships/hyperlink" Target="http://www.reddit.com/r/Bitcoin/comments/31vl7q/there_is_a_targeted_attack_on_bitcoin_occurring/" TargetMode="External"/><Relationship Id="rId2793" Type="http://schemas.openxmlformats.org/officeDocument/2006/relationships/hyperlink" Target="http://www.reddit.com/r/Bitcoin/comments/32gn1f/bitcoin_is_merely_a_psychological_brand_on_top_of/" TargetMode="External"/><Relationship Id="rId630" Type="http://schemas.openxmlformats.org/officeDocument/2006/relationships/hyperlink" Target="http://www.newsbtc.com/2015/04/05/exclusive-interview-with-coinsecure/" TargetMode="External"/><Relationship Id="rId1463" Type="http://schemas.openxmlformats.org/officeDocument/2006/relationships/hyperlink" Target="http://www.reddit.com/r/Bitcoin/comments/31vl6h/as_much_as_i_wish_to_thank_gavin_for_his_work/" TargetMode="External"/><Relationship Id="rId2794" Type="http://schemas.openxmlformats.org/officeDocument/2006/relationships/hyperlink" Target="http://www.reddit.com/r/Bitcoin/comments/32glyl/why_wallet_backup_is_so_painful/" TargetMode="External"/><Relationship Id="rId1464" Type="http://schemas.openxmlformats.org/officeDocument/2006/relationships/hyperlink" Target="https://www.tradingview.com/x/aNwWFLqc/" TargetMode="External"/><Relationship Id="rId2795" Type="http://schemas.openxmlformats.org/officeDocument/2006/relationships/hyperlink" Target="http://www.reddit.com/r/Bitcoin/comments/32glky/best_readings_on_progression_of_likely_bitcoin/" TargetMode="External"/><Relationship Id="rId1465" Type="http://schemas.openxmlformats.org/officeDocument/2006/relationships/hyperlink" Target="http://www.reddit.com/r/Bitcoin/comments/31vl4v/what_is_this_210_institutional_order_block_anyone/" TargetMode="External"/><Relationship Id="rId2796" Type="http://schemas.openxmlformats.org/officeDocument/2006/relationships/hyperlink" Target="https://reload.bitnik.eu/" TargetMode="External"/><Relationship Id="rId1411" Type="http://schemas.openxmlformats.org/officeDocument/2006/relationships/hyperlink" Target="http://www.reddit.com/r/Bitcoin/comments/31v40t/cryptuitive_free_realtime_crypto_market_analysis/" TargetMode="External"/><Relationship Id="rId2742" Type="http://schemas.openxmlformats.org/officeDocument/2006/relationships/hyperlink" Target="http://www.reddit.com/r/Bitcoin/comments/32foc5/win_4_bitcoins_with_xapo_and_cevo_contest_open/" TargetMode="External"/><Relationship Id="rId1412" Type="http://schemas.openxmlformats.org/officeDocument/2006/relationships/hyperlink" Target="http://www.reddit.com/r/Bitcoin/comments/31v3wy/my_3rd_creditdebit_card_compromised_in_1_year_and/" TargetMode="External"/><Relationship Id="rId2743" Type="http://schemas.openxmlformats.org/officeDocument/2006/relationships/hyperlink" Target="https://www.youtube.com/watch?v=7WMJs1v63C0" TargetMode="External"/><Relationship Id="rId1413" Type="http://schemas.openxmlformats.org/officeDocument/2006/relationships/hyperlink" Target="https://www.youtube.com/watch?v=ulI1nMe2H6M" TargetMode="External"/><Relationship Id="rId2744" Type="http://schemas.openxmlformats.org/officeDocument/2006/relationships/hyperlink" Target="http://www.reddit.com/r/Bitcoin/comments/32fnjb/elon_musk_interview_on_bitcoin_and_cryptocurrency/" TargetMode="External"/><Relationship Id="rId1414" Type="http://schemas.openxmlformats.org/officeDocument/2006/relationships/hyperlink" Target="http://www.reddit.com/r/Bitcoin/comments/31v3w8/have_you_met_albert_maybe_a_good_role_model_for/" TargetMode="External"/><Relationship Id="rId2745" Type="http://schemas.openxmlformats.org/officeDocument/2006/relationships/hyperlink" Target="https://youtu.be/EzFOwFXlR48" TargetMode="External"/><Relationship Id="rId1415" Type="http://schemas.openxmlformats.org/officeDocument/2006/relationships/hyperlink" Target="http://www.pcworld.com/article/2907195/bitcoin-foundation-hit-by-big-bitcoin-losses.html" TargetMode="External"/><Relationship Id="rId2746" Type="http://schemas.openxmlformats.org/officeDocument/2006/relationships/hyperlink" Target="http://www.reddit.com/r/Bitcoin/comments/32fqro/bitcoin_101_what_happens_when_we_decentralize/" TargetMode="External"/><Relationship Id="rId1416" Type="http://schemas.openxmlformats.org/officeDocument/2006/relationships/hyperlink" Target="http://www.reddit.com/r/Bitcoin/comments/31v67p/bitcoin_foundation_hit_hard_by_big_bitcoin_losses/" TargetMode="External"/><Relationship Id="rId2747" Type="http://schemas.openxmlformats.org/officeDocument/2006/relationships/hyperlink" Target="http://www.reddit.com/r/Bitcoin/comments/32fqj8/you_cant_own_bitcoin_youre_not_good_enough/" TargetMode="External"/><Relationship Id="rId1417" Type="http://schemas.openxmlformats.org/officeDocument/2006/relationships/hyperlink" Target="http://ask.slashdot.org/story/02/11/13/1247236/where-is-my-digital-cash" TargetMode="External"/><Relationship Id="rId2748" Type="http://schemas.openxmlformats.org/officeDocument/2006/relationships/hyperlink" Target="http://www.youtube.com/watch?v=VUzPqpOPo-U" TargetMode="External"/><Relationship Id="rId1418" Type="http://schemas.openxmlformats.org/officeDocument/2006/relationships/hyperlink" Target="http://www.reddit.com/r/Bitcoin/comments/31v8hv/where_is_my_digital_cash_slashdot_article_from/" TargetMode="External"/><Relationship Id="rId2749" Type="http://schemas.openxmlformats.org/officeDocument/2006/relationships/hyperlink" Target="http://www.reddit.com/r/Bitcoin/comments/32fup6/money_laundering_no_longer_exists/" TargetMode="External"/><Relationship Id="rId1419" Type="http://schemas.openxmlformats.org/officeDocument/2006/relationships/hyperlink" Target="http://www.reddit.com/r/Bitcoin/comments/31v6js/bitcoin_foundation_proposal_to_split_into_moguls/" TargetMode="External"/><Relationship Id="rId2740" Type="http://schemas.openxmlformats.org/officeDocument/2006/relationships/hyperlink" Target="http://www.reddit.com/r/Bitcoin/comments/32fod3/the_cat_did_it/" TargetMode="External"/><Relationship Id="rId1410" Type="http://schemas.openxmlformats.org/officeDocument/2006/relationships/hyperlink" Target="https://cryptuitive.com/" TargetMode="External"/><Relationship Id="rId2741" Type="http://schemas.openxmlformats.org/officeDocument/2006/relationships/hyperlink" Target="http://bitforum.info/t/cevo-games-site-partnership-with-xapo-contest-give-up-to-1-000-in-bitcoins/793" TargetMode="External"/><Relationship Id="rId1400" Type="http://schemas.openxmlformats.org/officeDocument/2006/relationships/hyperlink" Target="http://papers.ssrn.com/sol3/papers.cfm?abstract_id=2580664" TargetMode="External"/><Relationship Id="rId2731" Type="http://schemas.openxmlformats.org/officeDocument/2006/relationships/hyperlink" Target="http://www.reddit.com/r/Bitcoin/comments/32fhph/coinbase_bitcoin_competition_accepting_submissions/" TargetMode="External"/><Relationship Id="rId1401" Type="http://schemas.openxmlformats.org/officeDocument/2006/relationships/hyperlink" Target="http://www.reddit.com/r/Bitcoin/comments/31v1ya/decentralized_blockchain_technology_and_the_rise/" TargetMode="External"/><Relationship Id="rId2732" Type="http://schemas.openxmlformats.org/officeDocument/2006/relationships/hyperlink" Target="https://www.indiegogo.com/projects/help-lrn-fm-get-back-on-satellite-in-africa" TargetMode="External"/><Relationship Id="rId1402" Type="http://schemas.openxmlformats.org/officeDocument/2006/relationships/hyperlink" Target="http://www.americanbanker.com/news/bank-technology/banks-can-cherry-pick-the-best-bits-from-bitcoin-report-1073642-1.html?utm_campaign=daily%20briefing-apr%208%202015&amp;utm_medium=email&amp;utm_source=newsletter&amp;ET=americanbanker%3Ae4149890%3A642307a%3A&amp;st=email" TargetMode="External"/><Relationship Id="rId2733" Type="http://schemas.openxmlformats.org/officeDocument/2006/relationships/hyperlink" Target="http://www.reddit.com/r/Bitcoin/comments/32fhhr/freetalklive_needs_your_help_to_spread_bitcoin/" TargetMode="External"/><Relationship Id="rId1403" Type="http://schemas.openxmlformats.org/officeDocument/2006/relationships/hyperlink" Target="http://www.reddit.com/r/Bitcoin/comments/31v1v4/banks_can_cherrypick_the_best_bits_from_bitcoin/" TargetMode="External"/><Relationship Id="rId2734" Type="http://schemas.openxmlformats.org/officeDocument/2006/relationships/hyperlink" Target="http://www.reddit.com/r/Bitcoin/comments/32fmjm/buy_unlimited_bitcoin_with_credit_card_paypal/" TargetMode="External"/><Relationship Id="rId1404" Type="http://schemas.openxmlformats.org/officeDocument/2006/relationships/hyperlink" Target="http://bit-post.com/players/how-to-buy-bitcoins-with-moneypak-5271" TargetMode="External"/><Relationship Id="rId2735" Type="http://schemas.openxmlformats.org/officeDocument/2006/relationships/hyperlink" Target="https://redpayline.com" TargetMode="External"/><Relationship Id="rId1405" Type="http://schemas.openxmlformats.org/officeDocument/2006/relationships/hyperlink" Target="http://www.reddit.com/r/Bitcoin/comments/31v15j/how_to_buy_bitcoins_with_moneypak/" TargetMode="External"/><Relationship Id="rId2736" Type="http://schemas.openxmlformats.org/officeDocument/2006/relationships/hyperlink" Target="http://www.reddit.com/r/Bitcoin/comments/32floj/buy_bitcoin_with_credit_card_paypal_skrill_and/" TargetMode="External"/><Relationship Id="rId1406" Type="http://schemas.openxmlformats.org/officeDocument/2006/relationships/hyperlink" Target="http://www.reddit.com/r/Bitcoin/comments/31v31s/the_bitcoin_community_is_like_a_chicken_with_its/" TargetMode="External"/><Relationship Id="rId2737" Type="http://schemas.openxmlformats.org/officeDocument/2006/relationships/hyperlink" Target="http://thenextweb.com/africa/2015/04/13/how-bitcoin-could-revolutionize-remittance-in-africa/" TargetMode="External"/><Relationship Id="rId1407" Type="http://schemas.openxmlformats.org/officeDocument/2006/relationships/hyperlink" Target="http://www.reddit.com/r/Bitcoin/comments/31v4fd/question_arc_welder_chrome_and_android_with/" TargetMode="External"/><Relationship Id="rId2738" Type="http://schemas.openxmlformats.org/officeDocument/2006/relationships/hyperlink" Target="http://www.reddit.com/r/Bitcoin/comments/32fp52/bitcoin_could_revolutionize_remittance_in_africa/" TargetMode="External"/><Relationship Id="rId1408" Type="http://schemas.openxmlformats.org/officeDocument/2006/relationships/hyperlink" Target="http://www.reddit.com/r/Bitcoin/comments/31v4ay/how_many_developers_does_the_bitcoin_network_have/" TargetMode="External"/><Relationship Id="rId2739" Type="http://schemas.openxmlformats.org/officeDocument/2006/relationships/hyperlink" Target="http://www.uspa24.com/bericht-3744/650000-btc-from-mtgox-found.html" TargetMode="External"/><Relationship Id="rId1409" Type="http://schemas.openxmlformats.org/officeDocument/2006/relationships/hyperlink" Target="http://www.reddit.com/r/Bitcoin/comments/31v448/question_about_paper_wallet_creation/" TargetMode="External"/><Relationship Id="rId2730" Type="http://schemas.openxmlformats.org/officeDocument/2006/relationships/hyperlink" Target="http://www.newsbtc.com/2015/04/13/coinbase-bitcoin-competition-accepting-submissions/" TargetMode="External"/><Relationship Id="rId1433" Type="http://schemas.openxmlformats.org/officeDocument/2006/relationships/hyperlink" Target="http://www.reddit.com/r/Bitcoin/comments/31vbku/what_can_a_notary_public_do_with_the_bitcoin/" TargetMode="External"/><Relationship Id="rId2764" Type="http://schemas.openxmlformats.org/officeDocument/2006/relationships/hyperlink" Target="http://www.reddit.com/r/Bitcoin/comments/32gcvw/satoshi_was_right_with_10gbps_technologies_around/" TargetMode="External"/><Relationship Id="rId1434" Type="http://schemas.openxmlformats.org/officeDocument/2006/relationships/hyperlink" Target="http://intheoreum.org/" TargetMode="External"/><Relationship Id="rId2765" Type="http://schemas.openxmlformats.org/officeDocument/2006/relationships/hyperlink" Target="https://www.youtube.com/watch?v=pih3o5d1NPA" TargetMode="External"/><Relationship Id="rId1435" Type="http://schemas.openxmlformats.org/officeDocument/2006/relationships/hyperlink" Target="http://www.reddit.com/r/Bitcoin/comments/31venq/intheoreum_new_ultracentralised_bitcoin_20/" TargetMode="External"/><Relationship Id="rId2766" Type="http://schemas.openxmlformats.org/officeDocument/2006/relationships/hyperlink" Target="http://www.reddit.com/r/Bitcoin/comments/32gcq2/enjoy/" TargetMode="External"/><Relationship Id="rId1436" Type="http://schemas.openxmlformats.org/officeDocument/2006/relationships/hyperlink" Target="http://www.reddit.com/r/Bitcoin/comments/31vfy0/can_i_mine_the_same_block_from_different_computers/" TargetMode="External"/><Relationship Id="rId2767" Type="http://schemas.openxmlformats.org/officeDocument/2006/relationships/hyperlink" Target="http://www.coindesk.com/finnish-startup-denarium-launches-low-cost-physical-bitcoins/" TargetMode="External"/><Relationship Id="rId1437" Type="http://schemas.openxmlformats.org/officeDocument/2006/relationships/hyperlink" Target="http://www.theopenledger.com/fireside-chat-on-bitcoin-and-the-future-of-payments-technology/" TargetMode="External"/><Relationship Id="rId2768" Type="http://schemas.openxmlformats.org/officeDocument/2006/relationships/hyperlink" Target="http://www.reddit.com/r/Bitcoin/comments/32gckn/finnish_startup_launches_lowcost_physical_bitcoins/" TargetMode="External"/><Relationship Id="rId1438" Type="http://schemas.openxmlformats.org/officeDocument/2006/relationships/hyperlink" Target="http://www.reddit.com/r/Bitcoin/comments/31vfu4/fireside_chat_on_bitcoin_and_the_future_of/" TargetMode="External"/><Relationship Id="rId2769" Type="http://schemas.openxmlformats.org/officeDocument/2006/relationships/hyperlink" Target="http://www.reddit.com/r/Bitcoin/comments/32gbz5/famous_bitcoin_addresses_transactions/" TargetMode="External"/><Relationship Id="rId1439" Type="http://schemas.openxmlformats.org/officeDocument/2006/relationships/hyperlink" Target="https://bitcointalk.org/index.php?topic=1017295.msg11020556" TargetMode="External"/><Relationship Id="rId609" Type="http://schemas.openxmlformats.org/officeDocument/2006/relationships/hyperlink" Target="https://sites.google.com/a/goforthtech.com/telebit-api/" TargetMode="External"/><Relationship Id="rId608" Type="http://schemas.openxmlformats.org/officeDocument/2006/relationships/hyperlink" Target="http://www.reddit.com/r/Bitcoin/comments/31ijbx/woohoo_finally_at_my_goal_of_25_coin_now_on_to_50/" TargetMode="External"/><Relationship Id="rId607" Type="http://schemas.openxmlformats.org/officeDocument/2006/relationships/hyperlink" Target="http://www.reddit.com/r/Bitcoin/comments/31ijde/payment_processors_need_to_offer_consumer/" TargetMode="External"/><Relationship Id="rId602" Type="http://schemas.openxmlformats.org/officeDocument/2006/relationships/hyperlink" Target="http://www.reddit.com/r/Bitcoin/comments/31ijti/xecom_eurusd_chart_somebody_is_trying_to_fix_it/" TargetMode="External"/><Relationship Id="rId601" Type="http://schemas.openxmlformats.org/officeDocument/2006/relationships/hyperlink" Target="http://www.xe.com/currencycharts/?from=EUR&amp;to=USD&amp;view=1W" TargetMode="External"/><Relationship Id="rId600" Type="http://schemas.openxmlformats.org/officeDocument/2006/relationships/hyperlink" Target="http://www.reddit.com/r/Bitcoin/comments/31iigx/turning_airline_miles_into_bitcoin_its_possible/" TargetMode="External"/><Relationship Id="rId606" Type="http://schemas.openxmlformats.org/officeDocument/2006/relationships/hyperlink" Target="http://www.reddit.com/r/Bitcoin/comments/31ijdq/beer_belgium_bitcoins_ghent_to_host_a_crypto_crawl/" TargetMode="External"/><Relationship Id="rId605" Type="http://schemas.openxmlformats.org/officeDocument/2006/relationships/hyperlink" Target="http://cointelegraph.com/news/113877/beer-belgium-bitcoins-ghent-to-host-a-crypto-crawl" TargetMode="External"/><Relationship Id="rId604" Type="http://schemas.openxmlformats.org/officeDocument/2006/relationships/hyperlink" Target="http://www.reddit.com/r/Bitcoin/comments/31ijgk/bitquick_bids_to_capture_us_cashtobitcoin_market/" TargetMode="External"/><Relationship Id="rId603" Type="http://schemas.openxmlformats.org/officeDocument/2006/relationships/hyperlink" Target="http://www.coindesk.com/bitquick-us-cash-bitcoin-market/" TargetMode="External"/><Relationship Id="rId2760" Type="http://schemas.openxmlformats.org/officeDocument/2006/relationships/hyperlink" Target="http://www.reddit.com/r/Bitcoin/comments/32g9wn/bitcoin_flaws_malware_viruses_bitcoinbleed/" TargetMode="External"/><Relationship Id="rId1430" Type="http://schemas.openxmlformats.org/officeDocument/2006/relationships/hyperlink" Target="http://www.reddit.com/r/Bitcoin/comments/31vbu8/microsoft_azure_spare_cloudvps_services_anyone/" TargetMode="External"/><Relationship Id="rId2761" Type="http://schemas.openxmlformats.org/officeDocument/2006/relationships/hyperlink" Target="http://www.reddit.com/r/Bitcoin/comments/32g9rw/what_about_bitcoin_price/" TargetMode="External"/><Relationship Id="rId1431" Type="http://schemas.openxmlformats.org/officeDocument/2006/relationships/hyperlink" Target="https://www.weusecoins.com/" TargetMode="External"/><Relationship Id="rId2762" Type="http://schemas.openxmlformats.org/officeDocument/2006/relationships/hyperlink" Target="http://www.reddit.com/r/Bitcoin/comments/32g9pq/beware_fraudsters_spread_malware_trough_youtube/" TargetMode="External"/><Relationship Id="rId1432" Type="http://schemas.openxmlformats.org/officeDocument/2006/relationships/hyperlink" Target="http://www.reddit.com/r/Bitcoin/comments/31vbrx/weusecoinscom_not_accessible/" TargetMode="External"/><Relationship Id="rId2763" Type="http://schemas.openxmlformats.org/officeDocument/2006/relationships/hyperlink" Target="http://networks.nokia.com/news-events/press-room/press-releases/nokia-networks-showcases-5g-speed-of-10gbps-with-ni-at-the-brooklyn-5g-summit" TargetMode="External"/><Relationship Id="rId1422" Type="http://schemas.openxmlformats.org/officeDocument/2006/relationships/hyperlink" Target="http://i.imgur.com/S2AKQob.jpg" TargetMode="External"/><Relationship Id="rId2753" Type="http://schemas.openxmlformats.org/officeDocument/2006/relationships/hyperlink" Target="http://www.reddit.com/r/Bitcoin/comments/32fzy3/bitcoin_101_bitcoin_is_independent_money/" TargetMode="External"/><Relationship Id="rId1423" Type="http://schemas.openxmlformats.org/officeDocument/2006/relationships/hyperlink" Target="http://www.reddit.com/r/Bitcoin/comments/31vb11/the_rand_paul_bounce/" TargetMode="External"/><Relationship Id="rId2754" Type="http://schemas.openxmlformats.org/officeDocument/2006/relationships/hyperlink" Target="http://www.reddit.com/r/Bitcoin/comments/32g7l3/do_you_think_that_statist_bitcoin_adopters_are/" TargetMode="External"/><Relationship Id="rId1424" Type="http://schemas.openxmlformats.org/officeDocument/2006/relationships/hyperlink" Target="http://www.reddit.com/r/Bitcoin/comments/31vacu/could_bitcoin_fail/" TargetMode="External"/><Relationship Id="rId2755" Type="http://schemas.openxmlformats.org/officeDocument/2006/relationships/hyperlink" Target="http://charlieshrem.com/contact/" TargetMode="External"/><Relationship Id="rId1425" Type="http://schemas.openxmlformats.org/officeDocument/2006/relationships/hyperlink" Target="http://minutefaucet.com/" TargetMode="External"/><Relationship Id="rId2756" Type="http://schemas.openxmlformats.org/officeDocument/2006/relationships/hyperlink" Target="http://www.reddit.com/r/Bitcoin/comments/32gaa6/remember_that_charlie_shrem_is_now_in_jail_for/" TargetMode="External"/><Relationship Id="rId1426" Type="http://schemas.openxmlformats.org/officeDocument/2006/relationships/hyperlink" Target="http://www.reddit.com/r/Bitcoin/comments/31vc2o/minutefaucet_up_to_100k_satoshi_every_minute/" TargetMode="External"/><Relationship Id="rId2757" Type="http://schemas.openxmlformats.org/officeDocument/2006/relationships/hyperlink" Target="http://bitcoinjobfair.com/api-signup/" TargetMode="External"/><Relationship Id="rId1427" Type="http://schemas.openxmlformats.org/officeDocument/2006/relationships/hyperlink" Target="https://letstalkbitcoin.com/blog/post/the-bitcoin-game-14-cryptocurrency-regulation-talk-from-the-texas-bitcoin-conference" TargetMode="External"/><Relationship Id="rId2758" Type="http://schemas.openxmlformats.org/officeDocument/2006/relationships/hyperlink" Target="http://www.reddit.com/r/Bitcoin/comments/32ga7m/shapeshiftio_is_headed_to_sunnyvale_ca_this_week/" TargetMode="External"/><Relationship Id="rId1428" Type="http://schemas.openxmlformats.org/officeDocument/2006/relationships/hyperlink" Target="http://www.reddit.com/r/Bitcoin/comments/31vbvb/the_bitcoin_game_14_cryptocurrency_regulation/" TargetMode="External"/><Relationship Id="rId2759" Type="http://schemas.openxmlformats.org/officeDocument/2006/relationships/hyperlink" Target="https://youtu.be/1XfXYiQQSlE" TargetMode="External"/><Relationship Id="rId1429" Type="http://schemas.openxmlformats.org/officeDocument/2006/relationships/hyperlink" Target="https://bitcointalk.org/index.php?topic=1016253" TargetMode="External"/><Relationship Id="rId2750" Type="http://schemas.openxmlformats.org/officeDocument/2006/relationships/hyperlink" Target="http://www.reddit.com/r/Bitcoin/comments/32fwha/selling_cloudminrio_account_3349_ghs_024week/" TargetMode="External"/><Relationship Id="rId1420" Type="http://schemas.openxmlformats.org/officeDocument/2006/relationships/hyperlink" Target="https://card.bit-x.com" TargetMode="External"/><Relationship Id="rId2751" Type="http://schemas.openxmlformats.org/officeDocument/2006/relationships/hyperlink" Target="http://www.reddit.com/r/Bitcoin/comments/32g0co/teamviewer_support_replies_to_my_inquiry/" TargetMode="External"/><Relationship Id="rId1421" Type="http://schemas.openxmlformats.org/officeDocument/2006/relationships/hyperlink" Target="http://www.reddit.com/r/Bitcoin/comments/31vb5z/the_bitcoin_debit_mastercard/" TargetMode="External"/><Relationship Id="rId2752" Type="http://schemas.openxmlformats.org/officeDocument/2006/relationships/hyperlink" Target="https://youtu.be/EzFOwFXlR48" TargetMode="External"/><Relationship Id="rId699" Type="http://schemas.openxmlformats.org/officeDocument/2006/relationships/hyperlink" Target="https://www.youtube.com/watch?v=x_Oyj7oEi1g" TargetMode="External"/><Relationship Id="rId698" Type="http://schemas.openxmlformats.org/officeDocument/2006/relationships/hyperlink" Target="http://www.reddit.com/r/Bitcoin/comments/31kbn1/bitcoin_is_a_niche_and_so_should_appeal_to_niche/" TargetMode="External"/><Relationship Id="rId693" Type="http://schemas.openxmlformats.org/officeDocument/2006/relationships/hyperlink" Target="http://www.reddit.com/r/Bitcoin/comments/31k8pc/bitquick_creates_shill_account_called_nigger_loaf/" TargetMode="External"/><Relationship Id="rId692" Type="http://schemas.openxmlformats.org/officeDocument/2006/relationships/hyperlink" Target="http://www.reddit.com/user/nigger_loaf" TargetMode="External"/><Relationship Id="rId691" Type="http://schemas.openxmlformats.org/officeDocument/2006/relationships/hyperlink" Target="http://www.reddit.com/r/Bitcoin/comments/31k5kt/happy_satoshi_birthday_easter_day_in_honor_i_have/" TargetMode="External"/><Relationship Id="rId690" Type="http://schemas.openxmlformats.org/officeDocument/2006/relationships/hyperlink" Target="https://buysatoshi.com" TargetMode="External"/><Relationship Id="rId697" Type="http://schemas.openxmlformats.org/officeDocument/2006/relationships/hyperlink" Target="http://www.reddit.com/r/Bitcoin/comments/31kbyl/secure_storage_of_bitcoins/" TargetMode="External"/><Relationship Id="rId696" Type="http://schemas.openxmlformats.org/officeDocument/2006/relationships/hyperlink" Target="http://www.reddit.com/r/Bitcoin/comments/31k7hv/node_on_an_old_samsung_s3/" TargetMode="External"/><Relationship Id="rId695" Type="http://schemas.openxmlformats.org/officeDocument/2006/relationships/hyperlink" Target="http://www.reddit.com/r/Bitcoin/comments/31k8b3/where_to_buy_small_amount_of_bitcoin_instantly/" TargetMode="External"/><Relationship Id="rId694" Type="http://schemas.openxmlformats.org/officeDocument/2006/relationships/hyperlink" Target="http://www.reddit.com/r/Bitcoin/comments/31k8ng/when_bugs_happen_in_bitcoin_how_will_they_be_fixed/" TargetMode="External"/><Relationship Id="rId1499" Type="http://schemas.openxmlformats.org/officeDocument/2006/relationships/hyperlink" Target="http://www.reddit.com/r/Bitcoin/comments/31w2rz/government_trolls_hired_to_spread_propaganda/" TargetMode="External"/><Relationship Id="rId668" Type="http://schemas.openxmlformats.org/officeDocument/2006/relationships/hyperlink" Target="http://www.reddit.com/r/Bitcoin/comments/31jtmx/just_donated_some_bitcoin_to_maps/" TargetMode="External"/><Relationship Id="rId667" Type="http://schemas.openxmlformats.org/officeDocument/2006/relationships/hyperlink" Target="http://m.imgur.com/rJA9rno" TargetMode="External"/><Relationship Id="rId666" Type="http://schemas.openxmlformats.org/officeDocument/2006/relationships/hyperlink" Target="http://www.reddit.com/r/Bitcoin/comments/31jo37/bitcoins_on_easter/" TargetMode="External"/><Relationship Id="rId665" Type="http://schemas.openxmlformats.org/officeDocument/2006/relationships/hyperlink" Target="http://www.reddit.com/r/Bitcoin/comments/31jqkr/at_a_coffee_shop_trying_to_show_a_few_people_the/" TargetMode="External"/><Relationship Id="rId669" Type="http://schemas.openxmlformats.org/officeDocument/2006/relationships/hyperlink" Target="http://www.wsj.com/articles/big-investor-involvement-could-boost-bitcoin-1428259814?mod=WSJ_hp_RightTopStories" TargetMode="External"/><Relationship Id="rId1490" Type="http://schemas.openxmlformats.org/officeDocument/2006/relationships/hyperlink" Target="http://imgur.com/KfNLQG6" TargetMode="External"/><Relationship Id="rId660" Type="http://schemas.openxmlformats.org/officeDocument/2006/relationships/hyperlink" Target="https://diademjewellery.co.uk/?product=slender-leaf-bracelet" TargetMode="External"/><Relationship Id="rId1491" Type="http://schemas.openxmlformats.org/officeDocument/2006/relationships/hyperlink" Target="http://www.reddit.com/r/Bitcoin/comments/31vv1n/anyone_seen_this_monex_bitcoin_bot_thing_does_it/" TargetMode="External"/><Relationship Id="rId1492" Type="http://schemas.openxmlformats.org/officeDocument/2006/relationships/hyperlink" Target="http://www.wired.com/2013/12/bitcoin_honey/" TargetMode="External"/><Relationship Id="rId1493" Type="http://schemas.openxmlformats.org/officeDocument/2006/relationships/hyperlink" Target="http://www.reddit.com/r/Bitcoin/comments/31w23f/how_bitcoin_became_the_honey_badger_of_money/" TargetMode="External"/><Relationship Id="rId1494" Type="http://schemas.openxmlformats.org/officeDocument/2006/relationships/hyperlink" Target="http://natmchugh.blogspot.com/2014/10/how-i-created-two-images-with-same-md5.html?m=1" TargetMode="External"/><Relationship Id="rId664" Type="http://schemas.openxmlformats.org/officeDocument/2006/relationships/hyperlink" Target="http://www.reddit.com/r/Bitcoin/comments/31jlej/im_now_funding_all_the_devs_in_the_world_who_are/" TargetMode="External"/><Relationship Id="rId1495" Type="http://schemas.openxmlformats.org/officeDocument/2006/relationships/hyperlink" Target="http://www.reddit.com/r/Bitcoin/comments/31w1ne/md5_what_prevents_similar_corruption_to_sha256/" TargetMode="External"/><Relationship Id="rId663" Type="http://schemas.openxmlformats.org/officeDocument/2006/relationships/hyperlink" Target="http://www.reddit.com/r/Bitcoin/comments/31jlog/can_i_buy_1_dollar_of_bitcoins_off_someone_here/" TargetMode="External"/><Relationship Id="rId1496" Type="http://schemas.openxmlformats.org/officeDocument/2006/relationships/hyperlink" Target="https://clyp.it/zdpzphmd" TargetMode="External"/><Relationship Id="rId662" Type="http://schemas.openxmlformats.org/officeDocument/2006/relationships/hyperlink" Target="http://www.reddit.com/r/Bitcoin/comments/31jlej/im_now_funding_all_the_devs_in_the_world_who_are/" TargetMode="External"/><Relationship Id="rId1497" Type="http://schemas.openxmlformats.org/officeDocument/2006/relationships/hyperlink" Target="http://www.reddit.com/r/Bitcoin/comments/31w3is/ripple_labs_admits_to_california_finance/" TargetMode="External"/><Relationship Id="rId661" Type="http://schemas.openxmlformats.org/officeDocument/2006/relationships/hyperlink" Target="http://www.reddit.com/r/Bitcoin/comments/31ji6u/product_of_the_week_slender_leaf_bracelet_uk/" TargetMode="External"/><Relationship Id="rId1498" Type="http://schemas.openxmlformats.org/officeDocument/2006/relationships/hyperlink" Target="https://www.youtube.com/watch?v=aRGUjcEu_aY&amp;feature=em-uploademail" TargetMode="External"/><Relationship Id="rId1488" Type="http://schemas.openxmlformats.org/officeDocument/2006/relationships/hyperlink" Target="http://www.coindesk.com/igot-takes-on-coinbase-with-bitcoin-merchant-payment-launch/" TargetMode="External"/><Relationship Id="rId1489" Type="http://schemas.openxmlformats.org/officeDocument/2006/relationships/hyperlink" Target="http://www.reddit.com/r/Bitcoin/comments/31vvws/igot_takes_on_coinbase_with_bitcoin_merchant/" TargetMode="External"/><Relationship Id="rId657" Type="http://schemas.openxmlformats.org/officeDocument/2006/relationships/hyperlink" Target="http://www.reddit.com/r/Bitcoin/comments/31jci3/mews_tavern_wakefield_ri/" TargetMode="External"/><Relationship Id="rId656" Type="http://schemas.openxmlformats.org/officeDocument/2006/relationships/hyperlink" Target="http://www.reddit.com/r/Bitcoin/comments/31jcku/is_the_usps_reading_your_mail_they_might_be_if/" TargetMode="External"/><Relationship Id="rId655" Type="http://schemas.openxmlformats.org/officeDocument/2006/relationships/hyperlink" Target="http://www.forfeiture.gov/pdf/USPS/OfficialNotification.pdf" TargetMode="External"/><Relationship Id="rId654" Type="http://schemas.openxmlformats.org/officeDocument/2006/relationships/hyperlink" Target="http://www.reddit.com/r/Bitcoin/comments/31jdui/yesterday_i_debated_hacker_news_over_blockchain/" TargetMode="External"/><Relationship Id="rId659" Type="http://schemas.openxmlformats.org/officeDocument/2006/relationships/hyperlink" Target="http://www.reddit.com/r/Bitcoin/comments/31jig0/bitcoin_slogans_mascots_slang/" TargetMode="External"/><Relationship Id="rId658" Type="http://schemas.openxmlformats.org/officeDocument/2006/relationships/hyperlink" Target="http://www.reddit.com/r/Bitcoin/comments/31jiwf/any_way_i_can_get_bitcoin_calculators/" TargetMode="External"/><Relationship Id="rId1480" Type="http://schemas.openxmlformats.org/officeDocument/2006/relationships/hyperlink" Target="https://research.sericatrading.com/serica-the-journey-and-the-meaning-of-our-new-digital-identity/" TargetMode="External"/><Relationship Id="rId1481" Type="http://schemas.openxmlformats.org/officeDocument/2006/relationships/hyperlink" Target="http://www.reddit.com/r/Bitcoin/comments/31vzfk/introducing_serica_the_rebranded_and_renamed/" TargetMode="External"/><Relationship Id="rId1482" Type="http://schemas.openxmlformats.org/officeDocument/2006/relationships/hyperlink" Target="http://www.reddit.com/r/Bitcoin/comments/31vyna/why_dont_they_useaccept_bitcoin/" TargetMode="External"/><Relationship Id="rId1483" Type="http://schemas.openxmlformats.org/officeDocument/2006/relationships/hyperlink" Target="http://www.reddit.com/r/Bitcoin/comments/31vy2z/bitspark_announces_funding_100_multisig_prepaid/" TargetMode="External"/><Relationship Id="rId653" Type="http://schemas.openxmlformats.org/officeDocument/2006/relationships/hyperlink" Target="https://news.ycombinator.com/item?id=9320246" TargetMode="External"/><Relationship Id="rId1484" Type="http://schemas.openxmlformats.org/officeDocument/2006/relationships/hyperlink" Target="http://n-o-d-e.net/post/115858381701/how-to-create-a-cheap-useable-physical-bitcoin" TargetMode="External"/><Relationship Id="rId652" Type="http://schemas.openxmlformats.org/officeDocument/2006/relationships/hyperlink" Target="http://www.reddit.com/r/Bitcoin/comments/31jh75/bitcoin_a_move_towards_a_cashless_society/" TargetMode="External"/><Relationship Id="rId1485" Type="http://schemas.openxmlformats.org/officeDocument/2006/relationships/hyperlink" Target="http://www.reddit.com/r/Bitcoin/comments/31vx87/how_to_create_a_cheap_and_useable_physical_bitcoin/" TargetMode="External"/><Relationship Id="rId651" Type="http://schemas.openxmlformats.org/officeDocument/2006/relationships/hyperlink" Target="https://www.youtube.com/watch?v=QMzM3VLTTsM" TargetMode="External"/><Relationship Id="rId1486" Type="http://schemas.openxmlformats.org/officeDocument/2006/relationships/hyperlink" Target="http://www.scientificamerican.com/article/cryptocurrency-exchanges-emerge-as-regulators-try-to-keep-up/" TargetMode="External"/><Relationship Id="rId650" Type="http://schemas.openxmlformats.org/officeDocument/2006/relationships/hyperlink" Target="http://www.reddit.com/r/Bitcoin/comments/31jh8m/the_bitcoin_protocol_doesnt_exist/" TargetMode="External"/><Relationship Id="rId1487" Type="http://schemas.openxmlformats.org/officeDocument/2006/relationships/hyperlink" Target="http://www.reddit.com/r/Bitcoin/comments/31vvyb/cryptocurrency_exchanges_emerge_as_regulators_try/" TargetMode="External"/><Relationship Id="rId689" Type="http://schemas.openxmlformats.org/officeDocument/2006/relationships/hyperlink" Target="http://www.reddit.com/r/Bitcoin/comments/31k66n/fake_wallet/" TargetMode="External"/><Relationship Id="rId688" Type="http://schemas.openxmlformats.org/officeDocument/2006/relationships/hyperlink" Target="http://www.reddit.com/r/Bitcoin/comments/31k6b9/happy_easter/" TargetMode="External"/><Relationship Id="rId687" Type="http://schemas.openxmlformats.org/officeDocument/2006/relationships/hyperlink" Target="http://i.imgur.com/8ocqAWg.jpg" TargetMode="External"/><Relationship Id="rId682" Type="http://schemas.openxmlformats.org/officeDocument/2006/relationships/hyperlink" Target="http://www.reddit.com/r/Bitcoin/comments/31k577/direct_developer_fund/" TargetMode="External"/><Relationship Id="rId681" Type="http://schemas.openxmlformats.org/officeDocument/2006/relationships/hyperlink" Target="http://www.reddit.com/r/Bitcoin/comments/31k5ak/does_anyone_know_why_theres_a_whole_lot_of/" TargetMode="External"/><Relationship Id="rId680" Type="http://schemas.openxmlformats.org/officeDocument/2006/relationships/hyperlink" Target="http://www.reddit.com/r/Bitcoin/comments/31k5ck/the_nakamoto_consensus_how_we_end_bad_governance/" TargetMode="External"/><Relationship Id="rId686" Type="http://schemas.openxmlformats.org/officeDocument/2006/relationships/hyperlink" Target="http://www.reddit.com/r/Bitcoin/comments/31k45u/the_spirit_of_bitcoin_is_about_decentralisation/" TargetMode="External"/><Relationship Id="rId685" Type="http://schemas.openxmlformats.org/officeDocument/2006/relationships/hyperlink" Target="https://twitter.com/LazyTVOfficial/status/584825163155275776" TargetMode="External"/><Relationship Id="rId684" Type="http://schemas.openxmlformats.org/officeDocument/2006/relationships/hyperlink" Target="http://www.reddit.com/r/Bitcoin/comments/31k4ax/are_cryptocurrencies_super_tax_havens/" TargetMode="External"/><Relationship Id="rId683" Type="http://schemas.openxmlformats.org/officeDocument/2006/relationships/hyperlink" Target="http://papers.ssrn.com/sol3/papers.cfm?abstract_id=2305863" TargetMode="External"/><Relationship Id="rId679" Type="http://schemas.openxmlformats.org/officeDocument/2006/relationships/hyperlink" Target="http://athousandnations.com/2015/04/03/the-nakamoto-consensus%E2%80%8A-%E2%80%8Ahow-we-end-bad-governance/" TargetMode="External"/><Relationship Id="rId678" Type="http://schemas.openxmlformats.org/officeDocument/2006/relationships/hyperlink" Target="http://www.reddit.com/r/Bitcoin/comments/31k3p9/jesus_shines_with_bitcoin_the_peoples_money/" TargetMode="External"/><Relationship Id="rId677" Type="http://schemas.openxmlformats.org/officeDocument/2006/relationships/hyperlink" Target="http://imgur.com/czu5XIw" TargetMode="External"/><Relationship Id="rId676" Type="http://schemas.openxmlformats.org/officeDocument/2006/relationships/hyperlink" Target="http://www.reddit.com/r/Bitcoin/comments/31k0ie/charlie_shrems_shrembot_hits_ebay/" TargetMode="External"/><Relationship Id="rId671" Type="http://schemas.openxmlformats.org/officeDocument/2006/relationships/hyperlink" Target="http://www.reddit.com/r/Bitcoin/comments/31jv3d/buy_bitcoins_fast/" TargetMode="External"/><Relationship Id="rId670" Type="http://schemas.openxmlformats.org/officeDocument/2006/relationships/hyperlink" Target="http://www.reddit.com/r/Bitcoin/comments/31jrxz/big_investor_involvement_could_boost_bitcoin/" TargetMode="External"/><Relationship Id="rId675" Type="http://schemas.openxmlformats.org/officeDocument/2006/relationships/hyperlink" Target="http://www.ebay.com/itm/Charlie-Shrem-039-s-Double-Robotics-Telepresence-Robot-/191552395940?" TargetMode="External"/><Relationship Id="rId674" Type="http://schemas.openxmlformats.org/officeDocument/2006/relationships/hyperlink" Target="http://www.reddit.com/r/Bitcoin/comments/31k112/some_of_the_uss_biggest_proprietary_traders_and/" TargetMode="External"/><Relationship Id="rId673" Type="http://schemas.openxmlformats.org/officeDocument/2006/relationships/hyperlink" Target="http://www.wsj.com/articles/big-investor-involvement-could-boost-bitcoin-1428259814" TargetMode="External"/><Relationship Id="rId672" Type="http://schemas.openxmlformats.org/officeDocument/2006/relationships/hyperlink" Target="http://www.reddit.com/r/Bitcoin/comments/31k1ro/mining_profitability/" TargetMode="External"/><Relationship Id="rId190" Type="http://schemas.openxmlformats.org/officeDocument/2006/relationships/hyperlink" Target="http://www.reddit.com/r/Bitcoin/comments/31bm90/hi_everyone_i_would_like_to_know_if_anyone_has/" TargetMode="External"/><Relationship Id="rId194" Type="http://schemas.openxmlformats.org/officeDocument/2006/relationships/hyperlink" Target="http://www.reddit.com/r/Bitcoin/comments/31bkjb/tumblers_and_tainting/" TargetMode="External"/><Relationship Id="rId193" Type="http://schemas.openxmlformats.org/officeDocument/2006/relationships/hyperlink" Target="http://www.reddit.com/r/Bitcoin/comments/31bl62/playing_letterman_tonight_and/" TargetMode="External"/><Relationship Id="rId192" Type="http://schemas.openxmlformats.org/officeDocument/2006/relationships/hyperlink" Target="http://imgur.com/8GEw2eg" TargetMode="External"/><Relationship Id="rId191" Type="http://schemas.openxmlformats.org/officeDocument/2006/relationships/hyperlink" Target="http://www.reddit.com/r/Bitcoin/comments/31blzo/recommended_bitcoin_data_source_for_online/" TargetMode="External"/><Relationship Id="rId187" Type="http://schemas.openxmlformats.org/officeDocument/2006/relationships/hyperlink" Target="http://www.reddit.com/r/Bitcoin/comments/31bidv/bitcoin_atm_at_cardiff_south_wales_united_kingdom/" TargetMode="External"/><Relationship Id="rId186" Type="http://schemas.openxmlformats.org/officeDocument/2006/relationships/hyperlink" Target="http://swanseabtc.co.uk/uncategorized/bitcoin-atm-at-cardiff-update/" TargetMode="External"/><Relationship Id="rId185" Type="http://schemas.openxmlformats.org/officeDocument/2006/relationships/hyperlink" Target="http://www.reddit.com/r/Bitcoin/comments/31bk9t/rtechnology_removed_the_snowden_post_as/" TargetMode="External"/><Relationship Id="rId184" Type="http://schemas.openxmlformats.org/officeDocument/2006/relationships/hyperlink" Target="http://np.reddit.com/r/ModerationLog/comments/31bhuo/donating_to_snowden_is_now_illegal_and_the_us/VShttp://np.reddit.com/r/undelete/comments/30veve/rtechnology_does_not_remove_misleading_title/" TargetMode="External"/><Relationship Id="rId189" Type="http://schemas.openxmlformats.org/officeDocument/2006/relationships/hyperlink" Target="http://www.reddit.com/r/Bitcoin/comments/31bn1g/wave_goodbye_to_the_bitcoin_bowl/" TargetMode="External"/><Relationship Id="rId188" Type="http://schemas.openxmlformats.org/officeDocument/2006/relationships/hyperlink" Target="http://www.engadget.com/2015/04/03/bitcoin-bowl-is-dead/?ncid=rss_truncated" TargetMode="External"/><Relationship Id="rId183" Type="http://schemas.openxmlformats.org/officeDocument/2006/relationships/hyperlink" Target="http://www.reddit.com/r/Bitcoin/comments/31bkjb/tumblers_and_tainting/" TargetMode="External"/><Relationship Id="rId182" Type="http://schemas.openxmlformats.org/officeDocument/2006/relationships/hyperlink" Target="http://www.reddit.com/r/Bitcoin/comments/31bktm/revealed_moderator_is_son_of_bitch_and_she_now/" TargetMode="External"/><Relationship Id="rId181" Type="http://schemas.openxmlformats.org/officeDocument/2006/relationships/hyperlink" Target="http://www.reddit.com/r/Bitcoin/comments/31bewx/bitcoin_forwarding_service_not_mixer/" TargetMode="External"/><Relationship Id="rId180" Type="http://schemas.openxmlformats.org/officeDocument/2006/relationships/hyperlink" Target="http://www.reddit.com/r/Bitcoin/comments/31bexa/money_techs_weekly_news_update_bitcoin_theft_sec/" TargetMode="External"/><Relationship Id="rId176" Type="http://schemas.openxmlformats.org/officeDocument/2006/relationships/hyperlink" Target="http://www.reddit.com/r/Bitcoin/comments/31bfbj/anonymous_domain_registrationweb_hosting_via/" TargetMode="External"/><Relationship Id="rId175" Type="http://schemas.openxmlformats.org/officeDocument/2006/relationships/hyperlink" Target="http://www.reddit.com/r/Bitcoin/comments/31bfh3/are_an_average_joes_btc_safer_at_coinbase_or_in/" TargetMode="External"/><Relationship Id="rId174" Type="http://schemas.openxmlformats.org/officeDocument/2006/relationships/hyperlink" Target="http://www.reddit.com/r/Bitcoin/comments/31bfvh/how_much_can_be_invested_into_bitcoin_without/" TargetMode="External"/><Relationship Id="rId173" Type="http://schemas.openxmlformats.org/officeDocument/2006/relationships/hyperlink" Target="http://www.reddit.com/r/Bitcoin/comments/31bfy6/it_worked_obama_effect_results_in_200_bitcoin/" TargetMode="External"/><Relationship Id="rId179" Type="http://schemas.openxmlformats.org/officeDocument/2006/relationships/hyperlink" Target="http://moneyandtech.com/April-2-news-update/" TargetMode="External"/><Relationship Id="rId178" Type="http://schemas.openxmlformats.org/officeDocument/2006/relationships/hyperlink" Target="http://www.reddit.com/r/Bitcoin/comments/31bf5o/this_week_in_bitcoin_ubs_opens_a_blockchain_lab_a/" TargetMode="External"/><Relationship Id="rId177" Type="http://schemas.openxmlformats.org/officeDocument/2006/relationships/hyperlink" Target="http://www.futurism.co/wp-content/uploads/2015/04/Bitcoin_April-3rd_15.jpg" TargetMode="External"/><Relationship Id="rId198" Type="http://schemas.openxmlformats.org/officeDocument/2006/relationships/hyperlink" Target="http://www.reddit.com/r/Bitcoin/comments/31bp62/interview_with_factom_ceo_from_sxsw/" TargetMode="External"/><Relationship Id="rId197" Type="http://schemas.openxmlformats.org/officeDocument/2006/relationships/hyperlink" Target="http://www.nibletz.com/events/sxsw/factom-adding-data-layer-blockchain/" TargetMode="External"/><Relationship Id="rId196" Type="http://schemas.openxmlformats.org/officeDocument/2006/relationships/hyperlink" Target="http://www.reddit.com/r/Bitcoin/comments/31bk9t/rtechnology_removed_the_snowden_post_as/" TargetMode="External"/><Relationship Id="rId195" Type="http://schemas.openxmlformats.org/officeDocument/2006/relationships/hyperlink" Target="http://np.reddit.com/r/ModerationLog/comments/31bhuo/donating_to_snowden_is_now_illegal_and_the_us/VShttp://np.reddit.com/r/undelete/comments/30veve/rtechnology_does_not_remove_misleading_title/" TargetMode="External"/><Relationship Id="rId199" Type="http://schemas.openxmlformats.org/officeDocument/2006/relationships/hyperlink" Target="http://veritaseum.com/index.php/homes/item/113-veritaseum-breaks-the-definintion-of-money-with-asset-backed-bitcoin" TargetMode="External"/><Relationship Id="rId150" Type="http://schemas.openxmlformats.org/officeDocument/2006/relationships/hyperlink" Target="http://247cryptonews.com/aurum-project-the-golden-blockchain-a-cryptocurrency-backed-by-real-gold/" TargetMode="External"/><Relationship Id="rId149" Type="http://schemas.openxmlformats.org/officeDocument/2006/relationships/hyperlink" Target="http://www.reddit.com/r/Bitcoin/comments/31b6pl/words_today_with_regulation_you_cant_guarantee/" TargetMode="External"/><Relationship Id="rId148" Type="http://schemas.openxmlformats.org/officeDocument/2006/relationships/hyperlink" Target="http://www.reddit.com/r/Bitcoin/comments/31b40a/a_declaration_of_the_independence_of_cyberspace/" TargetMode="External"/><Relationship Id="rId143" Type="http://schemas.openxmlformats.org/officeDocument/2006/relationships/hyperlink" Target="http://www.reddit.com/r/Bitcoin/comments/31b26z/im_finishing_up_a_bitcoin_node_what_sticker/" TargetMode="External"/><Relationship Id="rId142" Type="http://schemas.openxmlformats.org/officeDocument/2006/relationships/hyperlink" Target="http://www.reddit.com/r/Bitcoin/comments/31b2ye/here_we_go_again_the_us_is_about_to_hit_the_debt/" TargetMode="External"/><Relationship Id="rId141" Type="http://schemas.openxmlformats.org/officeDocument/2006/relationships/hyperlink" Target="http://www.usatoday.com/story/news/politics/2015/03/13/debt-limit-suspension-expiration-deadline/70282290/" TargetMode="External"/><Relationship Id="rId140" Type="http://schemas.openxmlformats.org/officeDocument/2006/relationships/hyperlink" Target="http://www.reddit.com/r/Bitcoin/comments/31b0sp/whats_your_favourite_product_from/" TargetMode="External"/><Relationship Id="rId147" Type="http://schemas.openxmlformats.org/officeDocument/2006/relationships/hyperlink" Target="https://vimeo.com/111576518" TargetMode="External"/><Relationship Id="rId146" Type="http://schemas.openxmlformats.org/officeDocument/2006/relationships/hyperlink" Target="http://www.reddit.com/r/Bitcoin/comments/31b4ws/bitcoin_will_destroy_the_need_for_physical_change/" TargetMode="External"/><Relationship Id="rId145" Type="http://schemas.openxmlformats.org/officeDocument/2006/relationships/hyperlink" Target="http://www.reddit.com/r/Bitcoin/comments/31b50r/bitcoins_jail_stint_creates_new_currency_offering/" TargetMode="External"/><Relationship Id="rId144" Type="http://schemas.openxmlformats.org/officeDocument/2006/relationships/hyperlink" Target="http://finance.yahoo.com/news/bitcoins-jail-stint-creates-currency-131826743.html" TargetMode="External"/><Relationship Id="rId139" Type="http://schemas.openxmlformats.org/officeDocument/2006/relationships/hyperlink" Target="http://www.reddit.com/r/Bitcoin/comments/31b150/florence_bitcoin/" TargetMode="External"/><Relationship Id="rId138" Type="http://schemas.openxmlformats.org/officeDocument/2006/relationships/hyperlink" Target="http://www.reddit.com/r/Bitcoin/comments/31b1uq/bitgamertv_get_paid_in_bitcoin_litecoin_and/" TargetMode="External"/><Relationship Id="rId137" Type="http://schemas.openxmlformats.org/officeDocument/2006/relationships/hyperlink" Target="http://bitgamer.tv/" TargetMode="External"/><Relationship Id="rId132" Type="http://schemas.openxmlformats.org/officeDocument/2006/relationships/hyperlink" Target="http://www.reddit.com/r/Bitcoin/comments/31awnd/bitinco_scam/" TargetMode="External"/><Relationship Id="rId131" Type="http://schemas.openxmlformats.org/officeDocument/2006/relationships/hyperlink" Target="http://www.reddit.com/r/Bitcoin/comments/31axbf/i_sent_this_email_to_thinkgeek_to_encourage_them/" TargetMode="External"/><Relationship Id="rId130" Type="http://schemas.openxmlformats.org/officeDocument/2006/relationships/hyperlink" Target="http://www.reddit.com/r/Bitcoin/comments/31ay09/5_reasons_why_bitcoin_is_big/" TargetMode="External"/><Relationship Id="rId136" Type="http://schemas.openxmlformats.org/officeDocument/2006/relationships/hyperlink" Target="http://www.reddit.com/r/Bitcoin/comments/31az40/does_anyone_know_a_collection_agency_that_buys_up/" TargetMode="External"/><Relationship Id="rId135" Type="http://schemas.openxmlformats.org/officeDocument/2006/relationships/hyperlink" Target="http://www.reddit.com/r/Bitcoin/comments/31azv3/search_blockchain_or_bitcoin_on_google_and_see/" TargetMode="External"/><Relationship Id="rId134" Type="http://schemas.openxmlformats.org/officeDocument/2006/relationships/hyperlink" Target="http://www.reddit.com/r/Bitcoin/comments/31b0eq/buy_a_personalized_metal_bitcoin_keychain_with/" TargetMode="External"/><Relationship Id="rId133" Type="http://schemas.openxmlformats.org/officeDocument/2006/relationships/hyperlink" Target="http://shpws.me/GVQU" TargetMode="External"/><Relationship Id="rId172" Type="http://schemas.openxmlformats.org/officeDocument/2006/relationships/hyperlink" Target="http://cointelegraph.com/news/113865/obama-effect-results-in-200-bitcoin-donations-to-edward-snowden" TargetMode="External"/><Relationship Id="rId171" Type="http://schemas.openxmlformats.org/officeDocument/2006/relationships/hyperlink" Target="http://www.reddit.com/r/Bitcoin/comments/31bg7h/anybody_want_mybtc_domain_not_looking_to_make/" TargetMode="External"/><Relationship Id="rId170" Type="http://schemas.openxmlformats.org/officeDocument/2006/relationships/hyperlink" Target="http://www.reddit.com/r/Bitcoin/comments/31bggs/thats_good_news_moderators_bitch_mother_was_dead/" TargetMode="External"/><Relationship Id="rId165" Type="http://schemas.openxmlformats.org/officeDocument/2006/relationships/hyperlink" Target="http://www.vegasnews.com/129387/bitcoin-and-online-gambling-hand-and-glove-forever.html" TargetMode="External"/><Relationship Id="rId164" Type="http://schemas.openxmlformats.org/officeDocument/2006/relationships/hyperlink" Target="http://www.reddit.com/r/Bitcoin/comments/31bbi6/since_there_are_so_many_newbies_here_today_i_want/" TargetMode="External"/><Relationship Id="rId163" Type="http://schemas.openxmlformats.org/officeDocument/2006/relationships/hyperlink" Target="http://www.reddit.com/r/Bitcoin/comments/31bcar/thats_just_gawful_new_paycoin_exchange_is_worthy/" TargetMode="External"/><Relationship Id="rId162" Type="http://schemas.openxmlformats.org/officeDocument/2006/relationships/hyperlink" Target="http://www.miningpool.co.uk/thats-just-gawful-new-paycoin-exchange-is-worthy-of-april-fools-day/" TargetMode="External"/><Relationship Id="rId169" Type="http://schemas.openxmlformats.org/officeDocument/2006/relationships/hyperlink" Target="http://www.reddit.com/r/Bitcoin/comments/31bgoh/lets_fuck_the_moderators_mother_together_thats/" TargetMode="External"/><Relationship Id="rId168" Type="http://schemas.openxmlformats.org/officeDocument/2006/relationships/hyperlink" Target="http://www.reddit.com/r/Bitcoin/comments/31bdbb/there_will_be_no_wide_merchantconsumer_adoption/" TargetMode="External"/><Relationship Id="rId167" Type="http://schemas.openxmlformats.org/officeDocument/2006/relationships/hyperlink" Target="http://www.reddit.com/r/Bitcoin/comments/31bdc1/reddit_gold_accepts_bitcoin/" TargetMode="External"/><Relationship Id="rId166" Type="http://schemas.openxmlformats.org/officeDocument/2006/relationships/hyperlink" Target="http://www.reddit.com/r/Bitcoin/comments/31be6b/bitcoin_and_online_gambling_hand_and_glove_forever/" TargetMode="External"/><Relationship Id="rId161" Type="http://schemas.openxmlformats.org/officeDocument/2006/relationships/hyperlink" Target="http://www.reddit.com/r/Bitcoin/comments/31bclh/search_bitcoin_on_google_search_blockchain_search/" TargetMode="External"/><Relationship Id="rId160" Type="http://schemas.openxmlformats.org/officeDocument/2006/relationships/hyperlink" Target="http://www.reddit.com/r/Bitcoin/comments/31b7yb/registering_for_a_bitnplay_tournament_with_no/" TargetMode="External"/><Relationship Id="rId159" Type="http://schemas.openxmlformats.org/officeDocument/2006/relationships/hyperlink" Target="https://www.youtube.com/watch?v=BD73lzxrmwk" TargetMode="External"/><Relationship Id="rId154" Type="http://schemas.openxmlformats.org/officeDocument/2006/relationships/hyperlink" Target="http://www.reddit.com/r/Bitcoin/comments/31bahb/i_need_help_for_a_project_on_a_course_about/" TargetMode="External"/><Relationship Id="rId153" Type="http://schemas.openxmlformats.org/officeDocument/2006/relationships/hyperlink" Target="http://www.reddit.com/r/Bitcoin/comments/31b5pn/can_someone_with_expertise_answer_this_question/" TargetMode="External"/><Relationship Id="rId152" Type="http://schemas.openxmlformats.org/officeDocument/2006/relationships/hyperlink" Target="http://www.reddit.com/r/Bitcoin/comments/31b62g/1900_users_here_now/" TargetMode="External"/><Relationship Id="rId151" Type="http://schemas.openxmlformats.org/officeDocument/2006/relationships/hyperlink" Target="http://www.reddit.com/r/Bitcoin/comments/31b6dv/aurum_project_the_golden_blockchain_a/" TargetMode="External"/><Relationship Id="rId158" Type="http://schemas.openxmlformats.org/officeDocument/2006/relationships/hyperlink" Target="http://www.reddit.com/r/Bitcoin/comments/31b98w/factom_is_an_expensive_data_store/" TargetMode="External"/><Relationship Id="rId157" Type="http://schemas.openxmlformats.org/officeDocument/2006/relationships/hyperlink" Target="http://altoz.liberty.me/2015/04/03/factom-is-an-expensive-data-store/" TargetMode="External"/><Relationship Id="rId156" Type="http://schemas.openxmlformats.org/officeDocument/2006/relationships/hyperlink" Target="http://www.reddit.com/r/Bitcoin/comments/31b9hw/for_the_people_from_rtechnology_who_might_be_new/" TargetMode="External"/><Relationship Id="rId155" Type="http://schemas.openxmlformats.org/officeDocument/2006/relationships/hyperlink" Target="https://www.youtube.com/watch?v=Bhe61JaNFLU" TargetMode="External"/><Relationship Id="rId2820" Type="http://schemas.openxmlformats.org/officeDocument/2006/relationships/hyperlink" Target="http://www.reddit.com/r/Bitcoin/comments/32h60y/forget_everything_else_you_have_read_discounts/" TargetMode="External"/><Relationship Id="rId2821" Type="http://schemas.openxmlformats.org/officeDocument/2006/relationships/hyperlink" Target="http://www.reddit.com/r/Bitcoin/comments/32h5hq/had_my_first_bitcoin_atm_experience_last_week/" TargetMode="External"/><Relationship Id="rId2822" Type="http://schemas.openxmlformats.org/officeDocument/2006/relationships/hyperlink" Target="http://www.betbtc.co/league/527" TargetMode="External"/><Relationship Id="rId2823" Type="http://schemas.openxmlformats.org/officeDocument/2006/relationships/hyperlink" Target="http://www.reddit.com/r/Bitcoin/comments/32h5f1/more_than_2_bitcoins_unmatched_for_tomorrows_uefa/" TargetMode="External"/><Relationship Id="rId2824" Type="http://schemas.openxmlformats.org/officeDocument/2006/relationships/hyperlink" Target="http://www.reddit.com/r/Bitcoin/comments/32h5ag/airbitz_wallet_v_145_for_iphone_now_available/" TargetMode="External"/><Relationship Id="rId2825" Type="http://schemas.openxmlformats.org/officeDocument/2006/relationships/hyperlink" Target="http://www.newsbtc.com/2015/04/13/eds-cryptocurrency-backed-game/" TargetMode="External"/><Relationship Id="rId2826" Type="http://schemas.openxmlformats.org/officeDocument/2006/relationships/hyperlink" Target="http://www.reddit.com/r/Bitcoin/comments/32h42o/new_blockchainbased_game_is_a_giant_bitcoin/" TargetMode="External"/><Relationship Id="rId2827" Type="http://schemas.openxmlformats.org/officeDocument/2006/relationships/hyperlink" Target="https://imgur.com/FMurTuN" TargetMode="External"/><Relationship Id="rId2828" Type="http://schemas.openxmlformats.org/officeDocument/2006/relationships/hyperlink" Target="http://www.reddit.com/r/Bitcoin/comments/32h3gl/classic_ach_vs_bitcoin_situation_nothing_like_a/" TargetMode="External"/><Relationship Id="rId2829" Type="http://schemas.openxmlformats.org/officeDocument/2006/relationships/hyperlink" Target="http://www.reddit.com/r/Bitcoin/comments/32h3ef/there_any_online_tool_that_shows_volume_by_price/" TargetMode="External"/><Relationship Id="rId2810" Type="http://schemas.openxmlformats.org/officeDocument/2006/relationships/hyperlink" Target="http://cointelegraph.com/news/113948/tools-for-digital-privacy-they-cannot-seize-what-they-cannot-see" TargetMode="External"/><Relationship Id="rId2811" Type="http://schemas.openxmlformats.org/officeDocument/2006/relationships/hyperlink" Target="http://www.reddit.com/r/Bitcoin/comments/32gw3c/tools_for_digital_privacy_they_cannot_seize_what/" TargetMode="External"/><Relationship Id="rId2812" Type="http://schemas.openxmlformats.org/officeDocument/2006/relationships/hyperlink" Target="http://www.theregister.co.uk/2015/04/13/nsa_back_doors_are_a_bad_idea_give_us_a_front_door_key/" TargetMode="External"/><Relationship Id="rId2813" Type="http://schemas.openxmlformats.org/officeDocument/2006/relationships/hyperlink" Target="http://www.reddit.com/r/Bitcoin/comments/32gv9h/nsa_back_doors_are_a_bad_idea_give_us_a_front/" TargetMode="External"/><Relationship Id="rId2814" Type="http://schemas.openxmlformats.org/officeDocument/2006/relationships/hyperlink" Target="http://www.reddit.com/r/Bitcoin/comments/32guq9/bitcoin_core_getting_started_receive_bitcoins/" TargetMode="External"/><Relationship Id="rId2815" Type="http://schemas.openxmlformats.org/officeDocument/2006/relationships/hyperlink" Target="http://blockraiser.com/" TargetMode="External"/><Relationship Id="rId2816" Type="http://schemas.openxmlformats.org/officeDocument/2006/relationships/hyperlink" Target="http://www.reddit.com/r/Bitcoin/comments/32gupq/bitcoin_fundraising_made_simple/" TargetMode="External"/><Relationship Id="rId2817" Type="http://schemas.openxmlformats.org/officeDocument/2006/relationships/hyperlink" Target="http://www.reddit.com/r/Bitcoin/comments/32gzdr/thinking_it_is_time_to_really_secure_these_bad/" TargetMode="External"/><Relationship Id="rId2818" Type="http://schemas.openxmlformats.org/officeDocument/2006/relationships/hyperlink" Target="http://i.imgur.com/nohEYxt.png" TargetMode="External"/><Relationship Id="rId2819" Type="http://schemas.openxmlformats.org/officeDocument/2006/relationships/hyperlink" Target="http://www.reddit.com/r/Bitcoin/comments/32h63s/how_i_assume_all_big_sellers_look/" TargetMode="External"/><Relationship Id="rId1510" Type="http://schemas.openxmlformats.org/officeDocument/2006/relationships/hyperlink" Target="https://youtu.be/KybZAEm0stY" TargetMode="External"/><Relationship Id="rId2841" Type="http://schemas.openxmlformats.org/officeDocument/2006/relationships/hyperlink" Target="http://www.reddit.com/r/Bitcoin/comments/32h5ag/airbitz_wallet_v_145_for_iphone_now_available/" TargetMode="External"/><Relationship Id="rId1511" Type="http://schemas.openxmlformats.org/officeDocument/2006/relationships/hyperlink" Target="http://www.reddit.com/r/Bitcoin/comments/31w6mm/engineers_vs_thugs_the_power_of_bitcoin/" TargetMode="External"/><Relationship Id="rId2842" Type="http://schemas.openxmlformats.org/officeDocument/2006/relationships/hyperlink" Target="http://www.newsbtc.com/2015/04/13/eds-cryptocurrency-backed-game/" TargetMode="External"/><Relationship Id="rId1512" Type="http://schemas.openxmlformats.org/officeDocument/2006/relationships/hyperlink" Target="http://www.nzherald.co.nz/business/news/article.cfm?c_id=3&amp;objectid=11428930" TargetMode="External"/><Relationship Id="rId2843" Type="http://schemas.openxmlformats.org/officeDocument/2006/relationships/hyperlink" Target="http://www.reddit.com/r/Bitcoin/comments/32h42o/new_blockchainbased_game_is_a_giant_bitcoin/" TargetMode="External"/><Relationship Id="rId1513" Type="http://schemas.openxmlformats.org/officeDocument/2006/relationships/hyperlink" Target="http://www.reddit.com/r/Bitcoin/comments/31w5cq/what_bitcoin_might_tell_us_about_market_crashes/" TargetMode="External"/><Relationship Id="rId2844" Type="http://schemas.openxmlformats.org/officeDocument/2006/relationships/hyperlink" Target="https://imgur.com/FMurTuN" TargetMode="External"/><Relationship Id="rId1514" Type="http://schemas.openxmlformats.org/officeDocument/2006/relationships/hyperlink" Target="http://www.reddit.com/r/Bitcoin/comments/31wcuc/there_is_a_targeted_attack_on_bitcoin_thread/" TargetMode="External"/><Relationship Id="rId2845" Type="http://schemas.openxmlformats.org/officeDocument/2006/relationships/hyperlink" Target="http://www.reddit.com/r/Bitcoin/comments/32h3gl/classic_ach_vs_bitcoin_situation_nothing_like_a/" TargetMode="External"/><Relationship Id="rId1515" Type="http://schemas.openxmlformats.org/officeDocument/2006/relationships/hyperlink" Target="http://www.reuters.com/article/2015/04/08/us-bitcoin-exchange-coinsetter-idUSKBN0MZ1WD20150408?feedType=RSS&amp;feedName=technologyNews" TargetMode="External"/><Relationship Id="rId2846" Type="http://schemas.openxmlformats.org/officeDocument/2006/relationships/hyperlink" Target="http://www.lucky-river.net/bitcoin" TargetMode="External"/><Relationship Id="rId1516" Type="http://schemas.openxmlformats.org/officeDocument/2006/relationships/hyperlink" Target="http://www.reddit.com/r/Bitcoin/comments/31wcp6/bitcoin_exchange_coinsetter_acquires_canadian/" TargetMode="External"/><Relationship Id="rId2847" Type="http://schemas.openxmlformats.org/officeDocument/2006/relationships/hyperlink" Target="http://www.reddit.com/r/Bitcoin/comments/32hbba/why_bitcoin_speculators_are_bad_for_everyone/" TargetMode="External"/><Relationship Id="rId1517" Type="http://schemas.openxmlformats.org/officeDocument/2006/relationships/hyperlink" Target="http://www.reddit.com/r/Bitcoin/comments/31wcn4/given_free_electricity_are_any_miners_still/" TargetMode="External"/><Relationship Id="rId2848" Type="http://schemas.openxmlformats.org/officeDocument/2006/relationships/hyperlink" Target="http://www.reddit.com/r/Bitcoin/comments/32habx/bitcoinansweredcom_answers_questions/" TargetMode="External"/><Relationship Id="rId1518" Type="http://schemas.openxmlformats.org/officeDocument/2006/relationships/hyperlink" Target="http://www.whdh.com/story/28736428/tewskbury-police-pay-ransom-to-hackers-holding-data-hostage" TargetMode="External"/><Relationship Id="rId2849" Type="http://schemas.openxmlformats.org/officeDocument/2006/relationships/hyperlink" Target="http://www.lucky-river.net/bitcoin" TargetMode="External"/><Relationship Id="rId1519" Type="http://schemas.openxmlformats.org/officeDocument/2006/relationships/hyperlink" Target="http://www.reddit.com/r/Bitcoin/comments/31wcfu/tewskbury_police_pay_bitcoin_ransom_to_hackers/" TargetMode="External"/><Relationship Id="rId2840" Type="http://schemas.openxmlformats.org/officeDocument/2006/relationships/hyperlink" Target="http://www.reddit.com/r/Bitcoin/comments/32h5f1/more_than_2_bitcoins_unmatched_for_tomorrows_uefa/" TargetMode="External"/><Relationship Id="rId2830" Type="http://schemas.openxmlformats.org/officeDocument/2006/relationships/hyperlink" Target="https://www.cryptocoinsnews.com/ibm-federal-reserve-want-create-bitcoin-knock-off/" TargetMode="External"/><Relationship Id="rId1500" Type="http://schemas.openxmlformats.org/officeDocument/2006/relationships/hyperlink" Target="https://www.stellar.org/blog/stellar-consensus-protocol-proof-code/" TargetMode="External"/><Relationship Id="rId2831" Type="http://schemas.openxmlformats.org/officeDocument/2006/relationships/hyperlink" Target="http://www.reddit.com/r/Bitcoin/comments/32h8jr/ibm_and_federal_reserve_want_to_create_a_bitcoin/" TargetMode="External"/><Relationship Id="rId1501" Type="http://schemas.openxmlformats.org/officeDocument/2006/relationships/hyperlink" Target="http://www.reddit.com/r/Bitcoin/comments/31w2d4/stellar_consensus_protocol_proof_and_code/" TargetMode="External"/><Relationship Id="rId2832" Type="http://schemas.openxmlformats.org/officeDocument/2006/relationships/hyperlink" Target="http://www.ustream.tv/joerogan" TargetMode="External"/><Relationship Id="rId1502" Type="http://schemas.openxmlformats.org/officeDocument/2006/relationships/hyperlink" Target="http://www.geek.com/news/the-bitcoin-foundation-is-essentially-broke-says-new-board-member-1619795/" TargetMode="External"/><Relationship Id="rId2833" Type="http://schemas.openxmlformats.org/officeDocument/2006/relationships/hyperlink" Target="http://www.reddit.com/r/Bitcoin/comments/32h88l/joe_rogan_live_talking_sr_right_meow/" TargetMode="External"/><Relationship Id="rId1503" Type="http://schemas.openxmlformats.org/officeDocument/2006/relationships/hyperlink" Target="http://www.reddit.com/r/Bitcoin/comments/31w25j/the_bitcoin_foundation_is_essentially_broke_says/" TargetMode="External"/><Relationship Id="rId2834" Type="http://schemas.openxmlformats.org/officeDocument/2006/relationships/hyperlink" Target="http://www.reddit.com/r/Bitcoin/comments/32h81q/when_will_bitcoin_become_deflationary/" TargetMode="External"/><Relationship Id="rId1504" Type="http://schemas.openxmlformats.org/officeDocument/2006/relationships/hyperlink" Target="http://www.wired.com/2013/12/bitcoin_honey/" TargetMode="External"/><Relationship Id="rId2835" Type="http://schemas.openxmlformats.org/officeDocument/2006/relationships/hyperlink" Target="http://i.imgur.com/nohEYxt.png" TargetMode="External"/><Relationship Id="rId1505" Type="http://schemas.openxmlformats.org/officeDocument/2006/relationships/hyperlink" Target="http://www.reddit.com/r/Bitcoin/comments/31w23f/how_bitcoin_became_the_honey_badger_of_money/" TargetMode="External"/><Relationship Id="rId2836" Type="http://schemas.openxmlformats.org/officeDocument/2006/relationships/hyperlink" Target="http://www.reddit.com/r/Bitcoin/comments/32h63s/how_i_assume_all_big_sellers_look/" TargetMode="External"/><Relationship Id="rId1506" Type="http://schemas.openxmlformats.org/officeDocument/2006/relationships/hyperlink" Target="https://youtu.be/b18GaY0nZ6Q" TargetMode="External"/><Relationship Id="rId2837" Type="http://schemas.openxmlformats.org/officeDocument/2006/relationships/hyperlink" Target="http://www.reddit.com/r/Bitcoin/comments/32h60y/forget_everything_else_you_have_read_discounts/" TargetMode="External"/><Relationship Id="rId1507" Type="http://schemas.openxmlformats.org/officeDocument/2006/relationships/hyperlink" Target="http://www.reddit.com/r/Bitcoin/comments/31w75k/money_tech_new_yorks_bitlicense_update_watch_full/" TargetMode="External"/><Relationship Id="rId2838" Type="http://schemas.openxmlformats.org/officeDocument/2006/relationships/hyperlink" Target="http://www.reddit.com/r/Bitcoin/comments/32h5hq/had_my_first_bitcoin_atm_experience_last_week/" TargetMode="External"/><Relationship Id="rId1508" Type="http://schemas.openxmlformats.org/officeDocument/2006/relationships/hyperlink" Target="http://www.coindesk.com/tipping-point-bitcoin-micropayments/" TargetMode="External"/><Relationship Id="rId2839" Type="http://schemas.openxmlformats.org/officeDocument/2006/relationships/hyperlink" Target="http://www.betbtc.co/league/527" TargetMode="External"/><Relationship Id="rId1509" Type="http://schemas.openxmlformats.org/officeDocument/2006/relationships/hyperlink" Target="http://www.reddit.com/r/Bitcoin/comments/31w734/the_tipping_point_of_bitcoin_micropayments/" TargetMode="External"/><Relationship Id="rId2800" Type="http://schemas.openxmlformats.org/officeDocument/2006/relationships/hyperlink" Target="http://www.americanbanker.com/news/national-regional/pot-bitcoin-companies-pay-steep-fees-for-bank-access-1073710-1.html" TargetMode="External"/><Relationship Id="rId2801" Type="http://schemas.openxmlformats.org/officeDocument/2006/relationships/hyperlink" Target="http://www.reddit.com/r/Bitcoin/comments/32gjrc/pot_bitcoin_companies_pay_steep_fees_for_bank/" TargetMode="External"/><Relationship Id="rId2802" Type="http://schemas.openxmlformats.org/officeDocument/2006/relationships/hyperlink" Target="http://www.reddit.com/r/Bitcoin/comments/32grsa/chip_chap_app_the_worlds_largest_atm_network_now/" TargetMode="External"/><Relationship Id="rId2803" Type="http://schemas.openxmlformats.org/officeDocument/2006/relationships/hyperlink" Target="http://www.reddit.com/r/Bitcoin/comments/32gppe/id_like_to_donate_to_a_bitcoin_cause_that/" TargetMode="External"/><Relationship Id="rId2804" Type="http://schemas.openxmlformats.org/officeDocument/2006/relationships/hyperlink" Target="http://www.ctvnews.ca/politics/feds-update-code-of-conduct-for-credit-debit-card-transactions-1.2324836?hootPostID=c3b7e5ddd23342d6144ca46e80f7b2bc" TargetMode="External"/><Relationship Id="rId2805" Type="http://schemas.openxmlformats.org/officeDocument/2006/relationships/hyperlink" Target="http://www.reddit.com/r/Bitcoin/comments/32gpnn/feds_update_code_of_conduct_for_credit_debit_card/" TargetMode="External"/><Relationship Id="rId2806" Type="http://schemas.openxmlformats.org/officeDocument/2006/relationships/hyperlink" Target="http://voluntary.net/bitmarkets/" TargetMode="External"/><Relationship Id="rId2807" Type="http://schemas.openxmlformats.org/officeDocument/2006/relationships/hyperlink" Target="http://www.reddit.com/r/Bitcoin/comments/32gxbx/why_is_noone_using_a_ready_decentralized_bitcoin/" TargetMode="External"/><Relationship Id="rId2808" Type="http://schemas.openxmlformats.org/officeDocument/2006/relationships/hyperlink" Target="https://blog.bitcoinfoundation.org/the-bitcoin-foundation-welcomes-bruce-fenton-as-executive-director/" TargetMode="External"/><Relationship Id="rId2809" Type="http://schemas.openxmlformats.org/officeDocument/2006/relationships/hyperlink" Target="http://www.reddit.com/r/Bitcoin/comments/32gw89/the_bitcoin_foundation_welcomes_bruce_fenton_as/" TargetMode="External"/><Relationship Id="rId1576" Type="http://schemas.openxmlformats.org/officeDocument/2006/relationships/hyperlink" Target="https://www.youtube.com/watch?v=l4vVjCnsHlE" TargetMode="External"/><Relationship Id="rId1577" Type="http://schemas.openxmlformats.org/officeDocument/2006/relationships/hyperlink" Target="http://www.reddit.com/r/Bitcoin/comments/31x24j/silk_road_a_microcosm_of_how_the_war_on_drugs_is/" TargetMode="External"/><Relationship Id="rId1578" Type="http://schemas.openxmlformats.org/officeDocument/2006/relationships/hyperlink" Target="http://www.reddit.com/r/Bitcoin/comments/31x15h/when_will_we_see_bitcoin_acquisitions_happen/" TargetMode="External"/><Relationship Id="rId1579" Type="http://schemas.openxmlformats.org/officeDocument/2006/relationships/hyperlink" Target="http://i.imgur.com/uDaZt0X" TargetMode="External"/><Relationship Id="rId987" Type="http://schemas.openxmlformats.org/officeDocument/2006/relationships/hyperlink" Target="http://www.dailymail.co.uk/news/article-3028318/Massachusetts-police-department-forced-pay-hackers-500-Bitcoin-ransom.html" TargetMode="External"/><Relationship Id="rId986" Type="http://schemas.openxmlformats.org/officeDocument/2006/relationships/hyperlink" Target="http://www.reddit.com/r/Bitcoin/comments/31praw/leaked_bitcoin_foundation_plan_for_survival/" TargetMode="External"/><Relationship Id="rId985" Type="http://schemas.openxmlformats.org/officeDocument/2006/relationships/hyperlink" Target="http://www.theopenledger.com/leaked-bitcoin-foundation-survival-proposal-and-financials/" TargetMode="External"/><Relationship Id="rId984" Type="http://schemas.openxmlformats.org/officeDocument/2006/relationships/hyperlink" Target="http://www.reddit.com/r/Bitcoin/comments/31prie/three_big_banks_in_three_different_continents_new/" TargetMode="External"/><Relationship Id="rId989" Type="http://schemas.openxmlformats.org/officeDocument/2006/relationships/hyperlink" Target="http://abcnews.go.com/Business/video/make-money-social-media-posts-29224844" TargetMode="External"/><Relationship Id="rId988" Type="http://schemas.openxmlformats.org/officeDocument/2006/relationships/hyperlink" Target="http://www.reddit.com/r/Bitcoin/comments/31pwt4/massachusetts_police_department_forced_to_pay/" TargetMode="External"/><Relationship Id="rId1570" Type="http://schemas.openxmlformats.org/officeDocument/2006/relationships/hyperlink" Target="https://twitter.com/TheScottRob/status/585843700422414337" TargetMode="External"/><Relationship Id="rId1571" Type="http://schemas.openxmlformats.org/officeDocument/2006/relationships/hyperlink" Target="http://www.reddit.com/r/Bitcoin/comments/31wyzz/bitcoin_job_fair_adds_21_inc_mirror_get_a_job_in/" TargetMode="External"/><Relationship Id="rId983" Type="http://schemas.openxmlformats.org/officeDocument/2006/relationships/hyperlink" Target="http://www.reddit.com/r/Bitcoin/comments/31psqd/convert_bitcoin_to_usd/" TargetMode="External"/><Relationship Id="rId1572" Type="http://schemas.openxmlformats.org/officeDocument/2006/relationships/hyperlink" Target="http://www.reddit.com/r/Bitcoin/comments/31wypa/im_cool_with_bitcoin_being_digital_gold_and/" TargetMode="External"/><Relationship Id="rId982" Type="http://schemas.openxmlformats.org/officeDocument/2006/relationships/hyperlink" Target="http://www.reddit.com/r/Bitcoin/comments/31pumj/bitcoin_miner_survey/" TargetMode="External"/><Relationship Id="rId1573" Type="http://schemas.openxmlformats.org/officeDocument/2006/relationships/hyperlink" Target="http://www.reddit.com/r/Bitcoin/comments/31wyet/why_do_marc_andreessen_and_jeremy_allaire_look/" TargetMode="External"/><Relationship Id="rId981" Type="http://schemas.openxmlformats.org/officeDocument/2006/relationships/hyperlink" Target="http://www.reddit.com/r/Bitcoin/comments/31pv8s/is_this_the_calm_before_the_storm_any_thoughts/" TargetMode="External"/><Relationship Id="rId1574" Type="http://schemas.openxmlformats.org/officeDocument/2006/relationships/hyperlink" Target="https://www.google.com.au/url?sa=t&amp;rct=j&amp;q=&amp;esrc=s&amp;source=web&amp;cd=1&amp;cad=rja&amp;uact=8&amp;ved=0CDEQqQIwAA&amp;url=http%3A%2F%2Fwww.heraldsun.com.au%2Fbusiness%2Fbitcoin-may-get-telstras-call-as-telco-considers-digital-payments%2Fstory-fni0dcne-1227296101068&amp;ei=fI0lVYm4NJD18QXm1YGYCA&amp;usg=AFQjCNGeoqb5LrsoficwlNgA1ZRLP_9EAA&amp;bvm=bv.90237346,d.dGc" TargetMode="External"/><Relationship Id="rId980" Type="http://schemas.openxmlformats.org/officeDocument/2006/relationships/hyperlink" Target="http://www.reddit.com/r/Bitcoin/comments/31pw5v/looking_for_a_cheap_free_shipping_chinese/" TargetMode="External"/><Relationship Id="rId1575" Type="http://schemas.openxmlformats.org/officeDocument/2006/relationships/hyperlink" Target="http://www.reddit.com/r/Bitcoin/comments/31wy4v/telstra_australias_largest_telco_considers_bitcoin/" TargetMode="External"/><Relationship Id="rId1565" Type="http://schemas.openxmlformats.org/officeDocument/2006/relationships/hyperlink" Target="http://www.reddit.com/r/Bitcoin/comments/31wxs9/had_a_weird_idea/" TargetMode="External"/><Relationship Id="rId2896" Type="http://schemas.openxmlformats.org/officeDocument/2006/relationships/hyperlink" Target="http://www.reddit.com/r/Bitcoin/comments/32hzsu/whats_a_good_wallet_that_i_can_use_my_mycelium/" TargetMode="External"/><Relationship Id="rId1566" Type="http://schemas.openxmlformats.org/officeDocument/2006/relationships/hyperlink" Target="http://www.shambalafestival.org/product/shambala-festival-tickets-2015/?hc_location=ufi" TargetMode="External"/><Relationship Id="rId2897" Type="http://schemas.openxmlformats.org/officeDocument/2006/relationships/hyperlink" Target="https://youtu.be/SZjwDoCfQFg" TargetMode="External"/><Relationship Id="rId1567" Type="http://schemas.openxmlformats.org/officeDocument/2006/relationships/hyperlink" Target="http://www.reddit.com/r/Bitcoin/comments/31x01w/uks_shambala_festival_gets_it/" TargetMode="External"/><Relationship Id="rId2898" Type="http://schemas.openxmlformats.org/officeDocument/2006/relationships/hyperlink" Target="http://www.reddit.com/r/Bitcoin/comments/32i4wc/the_scarcity_of_water_art_and_money/" TargetMode="External"/><Relationship Id="rId1568" Type="http://schemas.openxmlformats.org/officeDocument/2006/relationships/hyperlink" Target="http://www.reddit.com/r/Bitcoin/comments/31wzxd/repost_it_just_happened_the_moment_the_united/" TargetMode="External"/><Relationship Id="rId2899" Type="http://schemas.openxmlformats.org/officeDocument/2006/relationships/hyperlink" Target="http://www.reddit.com/r/Bitcoin/comments/32i41u/blockchaininfo_receive_bitcoins/" TargetMode="External"/><Relationship Id="rId1569" Type="http://schemas.openxmlformats.org/officeDocument/2006/relationships/hyperlink" Target="http://www.reddit.com/r/Bitcoin/comments/31wzq8/best_way_to_buy_btc_with_cc_without_id/" TargetMode="External"/><Relationship Id="rId976" Type="http://schemas.openxmlformats.org/officeDocument/2006/relationships/hyperlink" Target="http://uk.reuters.com/article/2015/04/06/uk-morgan-stanley-factom-idUKKBN0MX1E720150406" TargetMode="External"/><Relationship Id="rId975" Type="http://schemas.openxmlformats.org/officeDocument/2006/relationships/hyperlink" Target="http://www.reddit.com/r/Bitcoin/comments/31pmb1/board_member_olivier_janssens_revolts_against/" TargetMode="External"/><Relationship Id="rId974" Type="http://schemas.openxmlformats.org/officeDocument/2006/relationships/hyperlink" Target="http://fxwire.pro/Board-Member-Olivier-Janssens-revolts-against-Bitcoin-Foundation-21586" TargetMode="External"/><Relationship Id="rId973" Type="http://schemas.openxmlformats.org/officeDocument/2006/relationships/hyperlink" Target="http://www.reddit.com/r/Bitcoin/comments/31pf7n/earn_bitcoins_niec_and_easy/" TargetMode="External"/><Relationship Id="rId979" Type="http://schemas.openxmlformats.org/officeDocument/2006/relationships/hyperlink" Target="http://www.reddit.com/r/Bitcoin/comments/31pqg7/bitcoinrelated_scavenger_hunt_clue_my_wife_solved/" TargetMode="External"/><Relationship Id="rId978" Type="http://schemas.openxmlformats.org/officeDocument/2006/relationships/hyperlink" Target="http://i.imgur.com/MiNYKQ0.jpg" TargetMode="External"/><Relationship Id="rId977" Type="http://schemas.openxmlformats.org/officeDocument/2006/relationships/hyperlink" Target="http://www.reddit.com/r/Bitcoin/comments/31plg8/bitcoin_technology_startup_hires_morgan_stanley/" TargetMode="External"/><Relationship Id="rId2890" Type="http://schemas.openxmlformats.org/officeDocument/2006/relationships/hyperlink" Target="http://finance.yahoo.com/news/look-out-western-union-%E2%80%94-a-new-startup-is-making-money-transfers-way-cheaper-202315065.html" TargetMode="External"/><Relationship Id="rId1560" Type="http://schemas.openxmlformats.org/officeDocument/2006/relationships/hyperlink" Target="https://chrome.google.com/webstore/detail/bitcoin-fortune/hgnbmlkfajbhddjgeinpnafaeobpibmk" TargetMode="External"/><Relationship Id="rId2891" Type="http://schemas.openxmlformats.org/officeDocument/2006/relationships/hyperlink" Target="http://www.reddit.com/r/Bitcoin/comments/32huc0/look_out_western_union_a_new_startup_is_making/" TargetMode="External"/><Relationship Id="rId972" Type="http://schemas.openxmlformats.org/officeDocument/2006/relationships/hyperlink" Target="http://www.reddit.com/r/Bitcoin/comments/31pk40/coinmx_manipulating_reddit_against_reddit_rules/" TargetMode="External"/><Relationship Id="rId1561" Type="http://schemas.openxmlformats.org/officeDocument/2006/relationships/hyperlink" Target="http://www.reddit.com/r/Bitcoin/comments/31wsx0/bitcoin_fortune_chrome_extension/" TargetMode="External"/><Relationship Id="rId2892" Type="http://schemas.openxmlformats.org/officeDocument/2006/relationships/hyperlink" Target="http://tv.majorleaguegaming.com/channel/playcevo" TargetMode="External"/><Relationship Id="rId971" Type="http://schemas.openxmlformats.org/officeDocument/2006/relationships/hyperlink" Target="http://coinfire.io/2015/04/06/coin-mx-manipulating-reddit-against-reddit-rules/" TargetMode="External"/><Relationship Id="rId1562" Type="http://schemas.openxmlformats.org/officeDocument/2006/relationships/hyperlink" Target="http://www.reddit.com/r/Bitcoin/comments/31wsln/browser_extensions_stealing_your_bitcoin/" TargetMode="External"/><Relationship Id="rId2893" Type="http://schemas.openxmlformats.org/officeDocument/2006/relationships/hyperlink" Target="http://www.reddit.com/r/Bitcoin/comments/32hz01/xapo_and_major_league_gaming_esports_event/" TargetMode="External"/><Relationship Id="rId970" Type="http://schemas.openxmlformats.org/officeDocument/2006/relationships/hyperlink" Target="http://www.reddit.com/r/Bitcoin/comments/31pkui/betting_strategy_for_satoshimines/" TargetMode="External"/><Relationship Id="rId1563" Type="http://schemas.openxmlformats.org/officeDocument/2006/relationships/hyperlink" Target="https://twitter.com/WilDunne/status/585894223477657600/photo/1" TargetMode="External"/><Relationship Id="rId2894" Type="http://schemas.openxmlformats.org/officeDocument/2006/relationships/hyperlink" Target="http://www.bitcointalk.club/viewtopic.php?f=22&amp;t=62&amp;sid=867dd23f14988d998c47ec9a13972dfa" TargetMode="External"/><Relationship Id="rId1564" Type="http://schemas.openxmlformats.org/officeDocument/2006/relationships/hyperlink" Target="http://www.reddit.com/r/Bitcoin/comments/31wuyv/international_law_office_banking_doing_research/" TargetMode="External"/><Relationship Id="rId2895" Type="http://schemas.openxmlformats.org/officeDocument/2006/relationships/hyperlink" Target="http://www.reddit.com/r/Bitcoin/comments/32i0s6/win_bitcoins_with_cevo_and_xapo_contest_open_your/" TargetMode="External"/><Relationship Id="rId1598" Type="http://schemas.openxmlformats.org/officeDocument/2006/relationships/hyperlink" Target="http://www.reddit.com/r/Bitcoin/comments/31xcqe/ripple_more_efficient_than_technology_from_the_80s/" TargetMode="External"/><Relationship Id="rId1599" Type="http://schemas.openxmlformats.org/officeDocument/2006/relationships/hyperlink" Target="http://www.reddit.com/r/Bitcoin/comments/31xf12/how_do_you_use_electrum_to_create_paper_wallets/" TargetMode="External"/><Relationship Id="rId1590" Type="http://schemas.openxmlformats.org/officeDocument/2006/relationships/hyperlink" Target="http://www.reddit.com/r/Bitcoin/comments/31x7k0/look_what_i_found_in_battlefield_hardline_when/" TargetMode="External"/><Relationship Id="rId1591" Type="http://schemas.openxmlformats.org/officeDocument/2006/relationships/hyperlink" Target="http://www.reddit.com/r/Bitcoin/comments/31x70x/post_removed_from_rbitcoin/" TargetMode="External"/><Relationship Id="rId1592" Type="http://schemas.openxmlformats.org/officeDocument/2006/relationships/hyperlink" Target="http://www.eliptibox.com" TargetMode="External"/><Relationship Id="rId1593" Type="http://schemas.openxmlformats.org/officeDocument/2006/relationships/hyperlink" Target="http://www.reddit.com/r/Bitcoin/comments/31x6yg/the_only_hw_bitcoincryptocurrency_wallet_that/" TargetMode="External"/><Relationship Id="rId1594" Type="http://schemas.openxmlformats.org/officeDocument/2006/relationships/hyperlink" Target="http://www.coinspeaker.com/2015/04/08/coinspeaker-is-launching-bitcoin-jobs-section-7744/" TargetMode="External"/><Relationship Id="rId1595" Type="http://schemas.openxmlformats.org/officeDocument/2006/relationships/hyperlink" Target="http://www.reddit.com/r/Bitcoin/comments/31x22l/coinspeaker_is_launching_bitcoin_jobs_section/" TargetMode="External"/><Relationship Id="rId1596" Type="http://schemas.openxmlformats.org/officeDocument/2006/relationships/hyperlink" Target="http://www.reddit.com/r/Bitcoin/comments/31x94z/helppp_electrum_wallet_not_opening/" TargetMode="External"/><Relationship Id="rId1597" Type="http://schemas.openxmlformats.org/officeDocument/2006/relationships/hyperlink" Target="http://imgur.com/fx7MNqX" TargetMode="External"/><Relationship Id="rId1587" Type="http://schemas.openxmlformats.org/officeDocument/2006/relationships/hyperlink" Target="http://coinwelt.de/international-news/" TargetMode="External"/><Relationship Id="rId1588" Type="http://schemas.openxmlformats.org/officeDocument/2006/relationships/hyperlink" Target="http://www.reddit.com/r/Bitcoin/comments/31x7sj/overview_of_the_latest_bitcoin_news_coinweltcom/" TargetMode="External"/><Relationship Id="rId1589" Type="http://schemas.openxmlformats.org/officeDocument/2006/relationships/hyperlink" Target="http://imgur.com/IB4h0Yq" TargetMode="External"/><Relationship Id="rId998" Type="http://schemas.openxmlformats.org/officeDocument/2006/relationships/hyperlink" Target="http://www.theonion.com/articles/man-on-internet-almost-falls-into-world-of-diy-mus,17013/" TargetMode="External"/><Relationship Id="rId997" Type="http://schemas.openxmlformats.org/officeDocument/2006/relationships/hyperlink" Target="http://www.reddit.com/r/Bitcoin/comments/31q08w/igotcom_launches_cryptocurrency_payment/" TargetMode="External"/><Relationship Id="rId996" Type="http://schemas.openxmlformats.org/officeDocument/2006/relationships/hyperlink" Target="http://www.reddit.com/r/Bitcoin/comments/31q0nc/if_they_can_see_your_dick_they_can_probably_see/" TargetMode="External"/><Relationship Id="rId995" Type="http://schemas.openxmlformats.org/officeDocument/2006/relationships/hyperlink" Target="http://cantheyseemydick.com/" TargetMode="External"/><Relationship Id="rId999" Type="http://schemas.openxmlformats.org/officeDocument/2006/relationships/hyperlink" Target="http://www.reddit.com/r/Bitcoin/comments/31q1s1/this_is_where_im_at_with_bitcoin_right_now_except/" TargetMode="External"/><Relationship Id="rId990" Type="http://schemas.openxmlformats.org/officeDocument/2006/relationships/hyperlink" Target="http://www.reddit.com/r/Bitcoin/comments/31pz6j/tsu_this_new_social_media_site_should_use_bitcoin/" TargetMode="External"/><Relationship Id="rId1580" Type="http://schemas.openxmlformats.org/officeDocument/2006/relationships/hyperlink" Target="http://www.reddit.com/r/Bitcoin/comments/31x3gl/just_a_little_reminder_from_a_year_ago_things/" TargetMode="External"/><Relationship Id="rId1581" Type="http://schemas.openxmlformats.org/officeDocument/2006/relationships/hyperlink" Target="http://www.reddit.com/r/Bitcoin/comments/31x2lu/bitcoin_hit_30400_in_canada_lol/" TargetMode="External"/><Relationship Id="rId1582" Type="http://schemas.openxmlformats.org/officeDocument/2006/relationships/hyperlink" Target="http://www.eliptibox.com/" TargetMode="External"/><Relationship Id="rId994" Type="http://schemas.openxmlformats.org/officeDocument/2006/relationships/hyperlink" Target="http://www.reddit.com/r/Bitcoin/comments/31q0ot/blockchain_technology_battles_counterfeiting/" TargetMode="External"/><Relationship Id="rId1583" Type="http://schemas.openxmlformats.org/officeDocument/2006/relationships/hyperlink" Target="http://www.reddit.com/r/Bitcoin/comments/31x5m8/why_all_bitcoin_in_coldstorage_and_not_in_use/" TargetMode="External"/><Relationship Id="rId993" Type="http://schemas.openxmlformats.org/officeDocument/2006/relationships/hyperlink" Target="http://bravenewcoin.com/news/blockchain-technology-battles-counterfeiting/" TargetMode="External"/><Relationship Id="rId1584" Type="http://schemas.openxmlformats.org/officeDocument/2006/relationships/hyperlink" Target="http://us8.campaign-archive1.com/?u=f2f6292f3f915eb9b32a5fa49&amp;id=5545d8ca43" TargetMode="External"/><Relationship Id="rId992" Type="http://schemas.openxmlformats.org/officeDocument/2006/relationships/hyperlink" Target="http://www.reddit.com/r/Bitcoin/comments/31py1y/sell_bitcoin_and_pick_up_cash_at_any_krungsri/" TargetMode="External"/><Relationship Id="rId1585" Type="http://schemas.openxmlformats.org/officeDocument/2006/relationships/hyperlink" Target="http://www.reddit.com/r/Bitcoin/comments/31x5fm/coinprices_bitcoin_weekly_france_implements_cash/" TargetMode="External"/><Relationship Id="rId991" Type="http://schemas.openxmlformats.org/officeDocument/2006/relationships/hyperlink" Target="http://www.youtube.com/attribution_link?a=vkvPP2SnMJY&amp;u=%2Fwatch%3Fv%3DsyXlBEZz-no%26feature%3Dshare" TargetMode="External"/><Relationship Id="rId1586" Type="http://schemas.openxmlformats.org/officeDocument/2006/relationships/hyperlink" Target="http://www.reddit.com/r/Bitcoin/comments/31x59r/a_simple_proposition/" TargetMode="External"/><Relationship Id="rId1532" Type="http://schemas.openxmlformats.org/officeDocument/2006/relationships/hyperlink" Target="http://i.imgur.com/gm4kDkE.gif" TargetMode="External"/><Relationship Id="rId2863" Type="http://schemas.openxmlformats.org/officeDocument/2006/relationships/hyperlink" Target="http://www.reddit.com/r/Bitcoin/comments/32hjpj/scalability/" TargetMode="External"/><Relationship Id="rId1533" Type="http://schemas.openxmlformats.org/officeDocument/2006/relationships/hyperlink" Target="http://www.reddit.com/r/Bitcoin/comments/31w9c8/the_bitcoin_foundation/" TargetMode="External"/><Relationship Id="rId2864" Type="http://schemas.openxmlformats.org/officeDocument/2006/relationships/hyperlink" Target="https://twitter.com/sbetamc/status/587717353061933057" TargetMode="External"/><Relationship Id="rId1534" Type="http://schemas.openxmlformats.org/officeDocument/2006/relationships/hyperlink" Target="http://www.coindesk.com/tipping-point-bitcoin-micropayments/" TargetMode="External"/><Relationship Id="rId2865" Type="http://schemas.openxmlformats.org/officeDocument/2006/relationships/hyperlink" Target="http://www.reddit.com/r/Bitcoin/comments/32hiqx/huge_difference_in_testnet_blockchain_333k_on/" TargetMode="External"/><Relationship Id="rId1535" Type="http://schemas.openxmlformats.org/officeDocument/2006/relationships/hyperlink" Target="http://www.reddit.com/r/Bitcoin/comments/31w734/the_tipping_point_of_bitcoin_micropayments/" TargetMode="External"/><Relationship Id="rId2866" Type="http://schemas.openxmlformats.org/officeDocument/2006/relationships/hyperlink" Target="http://btcvestor.com/2015/04/13/coinsortium-is-down/" TargetMode="External"/><Relationship Id="rId1536" Type="http://schemas.openxmlformats.org/officeDocument/2006/relationships/hyperlink" Target="https://youtu.be/KybZAEm0stY" TargetMode="External"/><Relationship Id="rId2867" Type="http://schemas.openxmlformats.org/officeDocument/2006/relationships/hyperlink" Target="http://www.reddit.com/r/Bitcoin/comments/32hi1q/coinsortium_is_down/" TargetMode="External"/><Relationship Id="rId1537" Type="http://schemas.openxmlformats.org/officeDocument/2006/relationships/hyperlink" Target="http://www.reddit.com/r/Bitcoin/comments/31w6mm/engineers_vs_thugs_the_power_of_bitcoin/" TargetMode="External"/><Relationship Id="rId2868" Type="http://schemas.openxmlformats.org/officeDocument/2006/relationships/hyperlink" Target="http://www.reddit.com/r/Bitcoin/comments/32hhs4/who_is_satoshi_nakamoto_what_are_your_theories/" TargetMode="External"/><Relationship Id="rId1538" Type="http://schemas.openxmlformats.org/officeDocument/2006/relationships/hyperlink" Target="http://www.reddit.com/r/Bitcoin/comments/31wf6t/there_is_a_targeted_attack_on_bitcoin_thread/" TargetMode="External"/><Relationship Id="rId2869" Type="http://schemas.openxmlformats.org/officeDocument/2006/relationships/hyperlink" Target="https://bitcointalk.org/index.php?topic=1022703" TargetMode="External"/><Relationship Id="rId1539" Type="http://schemas.openxmlformats.org/officeDocument/2006/relationships/hyperlink" Target="http://www.reddit.com/r/Bitcoin/comments/31wesa/can_i_query_an_electrum_server_to_get_a_list_of/" TargetMode="External"/><Relationship Id="rId949" Type="http://schemas.openxmlformats.org/officeDocument/2006/relationships/hyperlink" Target="http://www.reddit.com/r/Bitcoin/comments/31oxns/bithours_bitcoin_remittance_for_freelancers/" TargetMode="External"/><Relationship Id="rId948" Type="http://schemas.openxmlformats.org/officeDocument/2006/relationships/hyperlink" Target="https://bithours.com/" TargetMode="External"/><Relationship Id="rId943" Type="http://schemas.openxmlformats.org/officeDocument/2006/relationships/hyperlink" Target="http://www.reddit.com/r/Bitcoin/comments/31orh3/ftc_insider_get_to_know_julia_tourianski_of_brave/" TargetMode="External"/><Relationship Id="rId942" Type="http://schemas.openxmlformats.org/officeDocument/2006/relationships/hyperlink" Target="https://www.youtube.com/watch?v=_rfbBRFUhEA&amp;feature=em-uploademail" TargetMode="External"/><Relationship Id="rId941" Type="http://schemas.openxmlformats.org/officeDocument/2006/relationships/hyperlink" Target="http://www.reddit.com/r/Bitcoin/comments/31orp2/waiting_three_days_for_a_paypal_withdrawal_i_had/" TargetMode="External"/><Relationship Id="rId940" Type="http://schemas.openxmlformats.org/officeDocument/2006/relationships/hyperlink" Target="http://i.imgur.com/x0xDmFW.jpg" TargetMode="External"/><Relationship Id="rId947" Type="http://schemas.openxmlformats.org/officeDocument/2006/relationships/hyperlink" Target="http://www.reddit.com/r/Bitcoin/comments/31oxpz/julian_assange_on_riama_discussing_bitcoin/" TargetMode="External"/><Relationship Id="rId946" Type="http://schemas.openxmlformats.org/officeDocument/2006/relationships/hyperlink" Target="http://np.reddit.com/r/IAmA/comments/31om1d/we_are_julian_assange_sarah_harrison_renata_avila/" TargetMode="External"/><Relationship Id="rId945" Type="http://schemas.openxmlformats.org/officeDocument/2006/relationships/hyperlink" Target="http://www.reddit.com/r/Bitcoin/comments/31oy27/info_on_threshold_signatures/" TargetMode="External"/><Relationship Id="rId944" Type="http://schemas.openxmlformats.org/officeDocument/2006/relationships/hyperlink" Target="http://www.reddit.com/r/Bitcoin/comments/31oy2g/what_do_you_think_is_bitcoins_biggest_problem/" TargetMode="External"/><Relationship Id="rId2860" Type="http://schemas.openxmlformats.org/officeDocument/2006/relationships/hyperlink" Target="http://www.bitcointalk.club/viewtopic.php?f=22&amp;t=62&amp;sid=87c69b6ad67677dda6962b2823632b05" TargetMode="External"/><Relationship Id="rId1530" Type="http://schemas.openxmlformats.org/officeDocument/2006/relationships/hyperlink" Target="http://blog.btcgermany.eu/mind-gap-virtual-seminar-professionals-banking-crypto-industry/" TargetMode="External"/><Relationship Id="rId2861" Type="http://schemas.openxmlformats.org/officeDocument/2006/relationships/hyperlink" Target="http://www.reddit.com/r/Bitcoin/comments/32hkvf/win_bitcoins_with_cevo_and_xapo_contest_open_your/" TargetMode="External"/><Relationship Id="rId1531" Type="http://schemas.openxmlformats.org/officeDocument/2006/relationships/hyperlink" Target="http://www.reddit.com/r/Bitcoin/comments/31w9gv/mind_the_gap_virtual_seminar_for_professionals_in/" TargetMode="External"/><Relationship Id="rId2862" Type="http://schemas.openxmlformats.org/officeDocument/2006/relationships/hyperlink" Target="http://www.reddit.com/r/Bitcoin/comments/32hku7/bitcoin_is_crashing_sell_sell_sell/" TargetMode="External"/><Relationship Id="rId1521" Type="http://schemas.openxmlformats.org/officeDocument/2006/relationships/hyperlink" Target="http://www.reddit.com/r/Bitcoin/comments/31wc46/in_response_to_bitcoin_video_the_honey_badger/" TargetMode="External"/><Relationship Id="rId2852" Type="http://schemas.openxmlformats.org/officeDocument/2006/relationships/hyperlink" Target="https://bitcointalk.org/index.php?topic=1022703" TargetMode="External"/><Relationship Id="rId1522" Type="http://schemas.openxmlformats.org/officeDocument/2006/relationships/hyperlink" Target="https://www.change.org/p/ben-lawsky-andrew-cuomo-annette-robinson-keep-new-york-a-hub-of-innovation-remove-the-bitlicense-barriers" TargetMode="External"/><Relationship Id="rId2853" Type="http://schemas.openxmlformats.org/officeDocument/2006/relationships/hyperlink" Target="http://www.reddit.com/r/Bitcoin/comments/32hf4o/litemarket_p2p_decentralized_sales_platform/" TargetMode="External"/><Relationship Id="rId1523" Type="http://schemas.openxmlformats.org/officeDocument/2006/relationships/hyperlink" Target="http://www.reddit.com/r/Bitcoin/comments/31wbdh/keep_new_york_a_hub_of_innovation_remove_the/" TargetMode="External"/><Relationship Id="rId2854" Type="http://schemas.openxmlformats.org/officeDocument/2006/relationships/hyperlink" Target="http://www.reddit.com/r/Bitcoin/comments/32hf3j/anyone_in_the_btc_world_know_what_this_site_is/" TargetMode="External"/><Relationship Id="rId1524" Type="http://schemas.openxmlformats.org/officeDocument/2006/relationships/hyperlink" Target="http://www.reddit.com/r/Bitcoin/comments/31war4/is_spreading_bitcoin_hording_good_for_bitcoin/" TargetMode="External"/><Relationship Id="rId2855" Type="http://schemas.openxmlformats.org/officeDocument/2006/relationships/hyperlink" Target="http://www.reddit.com/r/Bitcoin/comments/32hdnn/the_fundamental_value_of_bitcoin/" TargetMode="External"/><Relationship Id="rId1525" Type="http://schemas.openxmlformats.org/officeDocument/2006/relationships/hyperlink" Target="http://www.reddit.com/r/Bitcoin/comments/31wah3/if_you_could_choose_one/" TargetMode="External"/><Relationship Id="rId2856" Type="http://schemas.openxmlformats.org/officeDocument/2006/relationships/hyperlink" Target="http://www.reddit.com/r/Bitcoin/comments/32hd65/how_to_determine_transactions_fee/" TargetMode="External"/><Relationship Id="rId1526" Type="http://schemas.openxmlformats.org/officeDocument/2006/relationships/hyperlink" Target="http://www.reddit.com/r/Bitcoin/comments/31w9x9/what_servers_are_running_the_software_that/" TargetMode="External"/><Relationship Id="rId2857" Type="http://schemas.openxmlformats.org/officeDocument/2006/relationships/hyperlink" Target="http://www.reddit.com/r/Bitcoin/comments/32hd5s/i_hold_and_use_bitcoins_because_i_dont_think_the/" TargetMode="External"/><Relationship Id="rId1527" Type="http://schemas.openxmlformats.org/officeDocument/2006/relationships/hyperlink" Target="http://www.reddit.com/r/Bitcoin/comments/31w9sv/hmmmplease_tell_me_why_reading_this_article_feels/" TargetMode="External"/><Relationship Id="rId2858" Type="http://schemas.openxmlformats.org/officeDocument/2006/relationships/hyperlink" Target="http://www.reddit.com/r/Bitcoin/comments/32hd5e/while_entering_bitcoin_sales_in_turbotax_online/" TargetMode="External"/><Relationship Id="rId1528" Type="http://schemas.openxmlformats.org/officeDocument/2006/relationships/hyperlink" Target="http://www.coindesk.com/tibdit-launch-bitcoin-tipping-tool-publishers/" TargetMode="External"/><Relationship Id="rId2859" Type="http://schemas.openxmlformats.org/officeDocument/2006/relationships/hyperlink" Target="http://www.reddit.com/r/Bitcoin/comments/32hky1/bitcoin_value_keeps_raising_should_i_invest/" TargetMode="External"/><Relationship Id="rId1529" Type="http://schemas.openxmlformats.org/officeDocument/2006/relationships/hyperlink" Target="http://www.reddit.com/r/Bitcoin/comments/31w9ln/this_service_allows_for_tips_to_be_paid_in_credit/" TargetMode="External"/><Relationship Id="rId939" Type="http://schemas.openxmlformats.org/officeDocument/2006/relationships/hyperlink" Target="http://www.reddit.com/r/Bitcoin/comments/31os0d/coinapult_full_service_restored/" TargetMode="External"/><Relationship Id="rId938" Type="http://schemas.openxmlformats.org/officeDocument/2006/relationships/hyperlink" Target="https://medium.com/@Coinapult/full-service-restored-85409ddaa5ea" TargetMode="External"/><Relationship Id="rId937" Type="http://schemas.openxmlformats.org/officeDocument/2006/relationships/hyperlink" Target="http://www.reddit.com/r/Bitcoin/comments/31osxh/my_bitcoin_faucet/" TargetMode="External"/><Relationship Id="rId932" Type="http://schemas.openxmlformats.org/officeDocument/2006/relationships/hyperlink" Target="http://www.reddit.com/r/Bitcoin/comments/31onpw/it_seems_to_me_that_most_belgian_geek/" TargetMode="External"/><Relationship Id="rId931" Type="http://schemas.openxmlformats.org/officeDocument/2006/relationships/hyperlink" Target="http://www.reddit.com/r/Bitcoin/comments/31oond/my_younger_wants_to_do_a_presentation_about/" TargetMode="External"/><Relationship Id="rId930" Type="http://schemas.openxmlformats.org/officeDocument/2006/relationships/hyperlink" Target="http://www.reddit.com/r/Bitcoin/comments/31opbm/the_25_startups_and_companies_bitcoin_most/" TargetMode="External"/><Relationship Id="rId936" Type="http://schemas.openxmlformats.org/officeDocument/2006/relationships/hyperlink" Target="http://jademanworld.webatu.com" TargetMode="External"/><Relationship Id="rId935" Type="http://schemas.openxmlformats.org/officeDocument/2006/relationships/hyperlink" Target="http://www.reddit.com/r/Bitcoin/comments/31ot7v/you_guys_are_my_heroes/" TargetMode="External"/><Relationship Id="rId934" Type="http://schemas.openxmlformats.org/officeDocument/2006/relationships/hyperlink" Target="http://www.reddit.com/r/Bitcoin/comments/31oluc/tracking_lostburned_bitcoins_7500_are_in_a/" TargetMode="External"/><Relationship Id="rId933" Type="http://schemas.openxmlformats.org/officeDocument/2006/relationships/hyperlink" Target="http://www.reddit.com/r/Bitcoin/comments/31onod/while_showing_a_youtube_video_on_nuclear_energy/" TargetMode="External"/><Relationship Id="rId2850" Type="http://schemas.openxmlformats.org/officeDocument/2006/relationships/hyperlink" Target="http://www.reddit.com/r/Bitcoin/comments/32hbba/why_bitcoin_speculators_are_bad_for_everyone/" TargetMode="External"/><Relationship Id="rId1520" Type="http://schemas.openxmlformats.org/officeDocument/2006/relationships/hyperlink" Target="https://twitter.com/CoinCadence/status/585861328730005504" TargetMode="External"/><Relationship Id="rId2851" Type="http://schemas.openxmlformats.org/officeDocument/2006/relationships/hyperlink" Target="http://www.reddit.com/r/Bitcoin/comments/32hfg8/litemarket_p2p_decentralized_sales_platform/" TargetMode="External"/><Relationship Id="rId1554" Type="http://schemas.openxmlformats.org/officeDocument/2006/relationships/hyperlink" Target="http://www.reddit.com/r/Bitcoin/comments/31wqfd/this_subreddit_needs_these_words_more_than_ever/" TargetMode="External"/><Relationship Id="rId2885" Type="http://schemas.openxmlformats.org/officeDocument/2006/relationships/hyperlink" Target="http://www.theregister.co.uk/2015/04/13/us_police_ransomware/" TargetMode="External"/><Relationship Id="rId1555" Type="http://schemas.openxmlformats.org/officeDocument/2006/relationships/hyperlink" Target="http://i.imgur.com/LgDxHBH.png" TargetMode="External"/><Relationship Id="rId2886" Type="http://schemas.openxmlformats.org/officeDocument/2006/relationships/hyperlink" Target="http://www.reddit.com/r/Bitcoin/comments/32hrxz/us_cops_pay_bitcoin_ransom_to_end_office_hostage/" TargetMode="External"/><Relationship Id="rId1556" Type="http://schemas.openxmlformats.org/officeDocument/2006/relationships/hyperlink" Target="http://www.reddit.com/r/Bitcoin/comments/31wqdo/i_wonder_how_they_make_the_coinbase_spam_email/" TargetMode="External"/><Relationship Id="rId2887" Type="http://schemas.openxmlformats.org/officeDocument/2006/relationships/hyperlink" Target="http://www.makeuseof.com/tag/ripped-off-exchanging-sending-money-abroad/" TargetMode="External"/><Relationship Id="rId1557" Type="http://schemas.openxmlformats.org/officeDocument/2006/relationships/hyperlink" Target="http://www.reddit.com/r/Bitcoin/comments/31wpy1/bitcoin_and_1618_the_golden_number_can_anything/" TargetMode="External"/><Relationship Id="rId2888" Type="http://schemas.openxmlformats.org/officeDocument/2006/relationships/hyperlink" Target="http://www.reddit.com/r/Bitcoin/comments/32hpl5/getting_ripped_off/" TargetMode="External"/><Relationship Id="rId1558" Type="http://schemas.openxmlformats.org/officeDocument/2006/relationships/hyperlink" Target="https://www.youtube.com/attribution_link?a=frr4PDwpfZw&amp;u=%2Fwatch%3Fv%3D2WbPP1vbUDo%26feature%3Dshare" TargetMode="External"/><Relationship Id="rId2889" Type="http://schemas.openxmlformats.org/officeDocument/2006/relationships/hyperlink" Target="http://www.reddit.com/r/Bitcoin/comments/32hpir/is_anyone_else_psyched_about_this_price_dip/" TargetMode="External"/><Relationship Id="rId1559" Type="http://schemas.openxmlformats.org/officeDocument/2006/relationships/hyperlink" Target="http://www.reddit.com/r/Bitcoin/comments/31wpoc/follow_the_coin_exclusive_interview_with_adam/" TargetMode="External"/><Relationship Id="rId965" Type="http://schemas.openxmlformats.org/officeDocument/2006/relationships/hyperlink" Target="http://www.reddit.com/r/Bitcoin/comments/31ph9g/bitcoin_needs_a_rebrand/" TargetMode="External"/><Relationship Id="rId964" Type="http://schemas.openxmlformats.org/officeDocument/2006/relationships/hyperlink" Target="http://www.reddit.com/r/Bitcoin/comments/31p2kx/seasoned_bitcoin_mod_and_now_rbuttcoin_paid_agent/" TargetMode="External"/><Relationship Id="rId963" Type="http://schemas.openxmlformats.org/officeDocument/2006/relationships/hyperlink" Target="http://imgur.com/tVaPYvd" TargetMode="External"/><Relationship Id="rId962" Type="http://schemas.openxmlformats.org/officeDocument/2006/relationships/hyperlink" Target="http://www.reddit.com/r/Bitcoin/comments/31p3ac/its_been_a_great_two_years_rbitcoin/" TargetMode="External"/><Relationship Id="rId969" Type="http://schemas.openxmlformats.org/officeDocument/2006/relationships/hyperlink" Target="http://www.reddit.com/r/Bitcoin/comments/31plbw/question_will_the_use_of_bitcoin_for_proof_of/" TargetMode="External"/><Relationship Id="rId968" Type="http://schemas.openxmlformats.org/officeDocument/2006/relationships/hyperlink" Target="http://www.reddit.com/r/Bitcoin/comments/31pduo/bitcoin_foundation_survival_proposal_and/" TargetMode="External"/><Relationship Id="rId967" Type="http://schemas.openxmlformats.org/officeDocument/2006/relationships/hyperlink" Target="https://bitcoinmagazine.com/19899/developing-bitcoin-foundation-survival-proposal-financials-leak/" TargetMode="External"/><Relationship Id="rId966" Type="http://schemas.openxmlformats.org/officeDocument/2006/relationships/hyperlink" Target="http://www.reddit.com/r/Bitcoin/comments/31pf7n/earn_bitcoins_niec_and_easy/" TargetMode="External"/><Relationship Id="rId2880" Type="http://schemas.openxmlformats.org/officeDocument/2006/relationships/hyperlink" Target="https://www.youtube.com/attribution_link?a=u8Yw6v2445s&amp;u=%2Fwatch%3Fv%3DuaTgyGkKPYM%26feature%3Dshare" TargetMode="External"/><Relationship Id="rId961" Type="http://schemas.openxmlformats.org/officeDocument/2006/relationships/hyperlink" Target="http://www.reddit.com/r/Bitcoin/comments/31p425/coinbase_vs_circle/" TargetMode="External"/><Relationship Id="rId1550" Type="http://schemas.openxmlformats.org/officeDocument/2006/relationships/hyperlink" Target="http://www.reddit.com/r/Bitcoin/comments/31wn57/scam_warning_coinbase_does_not_have_a_message_for/" TargetMode="External"/><Relationship Id="rId2881" Type="http://schemas.openxmlformats.org/officeDocument/2006/relationships/hyperlink" Target="http://www.reddit.com/r/Bitcoin/comments/32hmpo/infosys_revamps_core_banking_software_with_eye_on/" TargetMode="External"/><Relationship Id="rId960" Type="http://schemas.openxmlformats.org/officeDocument/2006/relationships/hyperlink" Target="http://www.reddit.com/r/Bitcoin/comments/31p4n7/bitcoin_mail_silly_scam/" TargetMode="External"/><Relationship Id="rId1551" Type="http://schemas.openxmlformats.org/officeDocument/2006/relationships/hyperlink" Target="http://i.imgur.com/VxJZ5hy.png" TargetMode="External"/><Relationship Id="rId2882" Type="http://schemas.openxmlformats.org/officeDocument/2006/relationships/hyperlink" Target="http://reason.com/archives/2015/04/09/bitcoin-and-the-cypherpunks/" TargetMode="External"/><Relationship Id="rId1552" Type="http://schemas.openxmlformats.org/officeDocument/2006/relationships/hyperlink" Target="http://www.reddit.com/r/Bitcoin/comments/31wqrp/get_150_profit_with_coinbase_invest_fund_email/" TargetMode="External"/><Relationship Id="rId2883" Type="http://schemas.openxmlformats.org/officeDocument/2006/relationships/hyperlink" Target="http://www.reddit.com/r/Bitcoin/comments/32hmin/bitcoin_and_the_cypherpunks/" TargetMode="External"/><Relationship Id="rId1553" Type="http://schemas.openxmlformats.org/officeDocument/2006/relationships/hyperlink" Target="http://www.bjornsolstad.com/wp-content/uploads/quote-gavin-andresen-bitcoin-developer.jpg" TargetMode="External"/><Relationship Id="rId2884" Type="http://schemas.openxmlformats.org/officeDocument/2006/relationships/hyperlink" Target="http://www.reddit.com/r/Bitcoin/comments/32hma2/what_is_thisapp_bounty_inside/" TargetMode="External"/><Relationship Id="rId1543" Type="http://schemas.openxmlformats.org/officeDocument/2006/relationships/hyperlink" Target="http://www.reddit.com/r/Bitcoin/comments/31wfp8/volatile_you_mean_that_the_market_is_like_a/" TargetMode="External"/><Relationship Id="rId2874" Type="http://schemas.openxmlformats.org/officeDocument/2006/relationships/hyperlink" Target="http://www.reddit.com/r/Bitcoin/comments/32h63s/how_i_assume_all_big_sellers_look/" TargetMode="External"/><Relationship Id="rId1544" Type="http://schemas.openxmlformats.org/officeDocument/2006/relationships/hyperlink" Target="http://www.reddit.com/r/Bitcoin/comments/31wjvu/scam_email_from_newscoinbasecom_be_careful/" TargetMode="External"/><Relationship Id="rId2875" Type="http://schemas.openxmlformats.org/officeDocument/2006/relationships/hyperlink" Target="http://www.reddit.com/r/Bitcoin/comments/32hot3/seriously_why_was_this_post_removed/" TargetMode="External"/><Relationship Id="rId1545" Type="http://schemas.openxmlformats.org/officeDocument/2006/relationships/hyperlink" Target="https://bitgame.co" TargetMode="External"/><Relationship Id="rId2876" Type="http://schemas.openxmlformats.org/officeDocument/2006/relationships/hyperlink" Target="http://i.imgur.com/tiIcEeP.jpg" TargetMode="External"/><Relationship Id="rId1546" Type="http://schemas.openxmlformats.org/officeDocument/2006/relationships/hyperlink" Target="http://www.reddit.com/r/Bitcoin/comments/31wns9/win_amazon_gift_cards_in_poker_play_with_friends/" TargetMode="External"/><Relationship Id="rId2877" Type="http://schemas.openxmlformats.org/officeDocument/2006/relationships/hyperlink" Target="http://www.reddit.com/r/Bitcoin/comments/32hosk/every_company_in_the_bitcoin_space_be_like/" TargetMode="External"/><Relationship Id="rId1547" Type="http://schemas.openxmlformats.org/officeDocument/2006/relationships/hyperlink" Target="https://www.youtube.com/watch?v=iu2NyDdjw7E" TargetMode="External"/><Relationship Id="rId2878" Type="http://schemas.openxmlformats.org/officeDocument/2006/relationships/hyperlink" Target="http://imgur.com/krHQ4xy" TargetMode="External"/><Relationship Id="rId1548" Type="http://schemas.openxmlformats.org/officeDocument/2006/relationships/hyperlink" Target="http://www.reddit.com/r/Bitcoin/comments/31wn86/factom_tutorial_video_in_spanish_by_btcenespa%C3%B1ol/" TargetMode="External"/><Relationship Id="rId2879" Type="http://schemas.openxmlformats.org/officeDocument/2006/relationships/hyperlink" Target="http://www.reddit.com/r/Bitcoin/comments/32ho9g/re_someone_is_poking_around_my_coins/" TargetMode="External"/><Relationship Id="rId1549" Type="http://schemas.openxmlformats.org/officeDocument/2006/relationships/hyperlink" Target="http://i.imgur.com/oIS7tY2.png" TargetMode="External"/><Relationship Id="rId959" Type="http://schemas.openxmlformats.org/officeDocument/2006/relationships/hyperlink" Target="http://www.reddit.com/r/Bitcoin/comments/31p4s8/the_theory_of_interstellar_trade_by_paul_krugman/" TargetMode="External"/><Relationship Id="rId954" Type="http://schemas.openxmlformats.org/officeDocument/2006/relationships/hyperlink" Target="http://www.reddit.com/r/Bitcoin/comments/31p0nf/coinbase_poised_to_open_britains_first_bitcoin/" TargetMode="External"/><Relationship Id="rId953" Type="http://schemas.openxmlformats.org/officeDocument/2006/relationships/hyperlink" Target="http://www.thetimes.co.uk/tto/business/industries/technology/article4403673.ece" TargetMode="External"/><Relationship Id="rId952" Type="http://schemas.openxmlformats.org/officeDocument/2006/relationships/hyperlink" Target="http://www.reddit.com/r/Bitcoin/comments/31p1h9/bitcoin_foundation_is_effectively_bankrupt_board/" TargetMode="External"/><Relationship Id="rId951" Type="http://schemas.openxmlformats.org/officeDocument/2006/relationships/hyperlink" Target="http://arstechnica.com/business/2015/04/bitcoin-foundation-is-effectively-bankrupt-board-member-says/" TargetMode="External"/><Relationship Id="rId958" Type="http://schemas.openxmlformats.org/officeDocument/2006/relationships/hyperlink" Target="http://en.wikipedia.org/wiki/The_Theory_of_Interstellar_Trade" TargetMode="External"/><Relationship Id="rId957" Type="http://schemas.openxmlformats.org/officeDocument/2006/relationships/hyperlink" Target="http://www.reddit.com/r/Bitcoin/comments/31p4u2/buttercoin_a_google_backed_startup_shutting_down/" TargetMode="External"/><Relationship Id="rId956" Type="http://schemas.openxmlformats.org/officeDocument/2006/relationships/hyperlink" Target="https://www.crunchbase.com/organization/buttercoin?utm_medium=email&amp;utm_source=cb_daily&amp;utm_campaign=email" TargetMode="External"/><Relationship Id="rId955" Type="http://schemas.openxmlformats.org/officeDocument/2006/relationships/hyperlink" Target="http://www.reddit.com/r/Bitcoin/comments/31p0dj/connecting_to_8_peers_is_sufficient_if_you_want/" TargetMode="External"/><Relationship Id="rId950" Type="http://schemas.openxmlformats.org/officeDocument/2006/relationships/hyperlink" Target="http://www.reddit.com/r/Bitcoin/comments/31p1zd/uptrenda_whitepaper_a_peertopeer_cryptocurrency/" TargetMode="External"/><Relationship Id="rId2870" Type="http://schemas.openxmlformats.org/officeDocument/2006/relationships/hyperlink" Target="http://www.reddit.com/r/Bitcoin/comments/32hf4o/litemarket_p2p_decentralized_sales_platform/" TargetMode="External"/><Relationship Id="rId1540" Type="http://schemas.openxmlformats.org/officeDocument/2006/relationships/hyperlink" Target="http://www.reddit.com/r/Bitcoin/comments/31weat/coins4gold_is_scam/" TargetMode="External"/><Relationship Id="rId2871" Type="http://schemas.openxmlformats.org/officeDocument/2006/relationships/hyperlink" Target="http://www.reddit.com/r/Bitcoin/comments/32hd65/how_to_determine_transactions_fee/" TargetMode="External"/><Relationship Id="rId1541" Type="http://schemas.openxmlformats.org/officeDocument/2006/relationships/hyperlink" Target="http://www.reddit.com/r/Bitcoin/comments/31wh4f/i_have_a_feeling_that_chinese_exchanges_are/" TargetMode="External"/><Relationship Id="rId2872" Type="http://schemas.openxmlformats.org/officeDocument/2006/relationships/hyperlink" Target="http://www.reddit.com/r/Bitcoin/comments/32hd5s/i_hold_and_use_bitcoins_because_i_dont_think_the/" TargetMode="External"/><Relationship Id="rId1542" Type="http://schemas.openxmlformats.org/officeDocument/2006/relationships/hyperlink" Target="http://i.imgur.com/XcSipD5.png" TargetMode="External"/><Relationship Id="rId2873" Type="http://schemas.openxmlformats.org/officeDocument/2006/relationships/hyperlink" Target="http://www.reddit.com/r/Bitcoin/comments/32howv/list_of_upcoming_bitcoinrelated_hackathons/" TargetMode="External"/><Relationship Id="rId2027" Type="http://schemas.openxmlformats.org/officeDocument/2006/relationships/hyperlink" Target="http://www.coindesk.com/jp-morgan-ceo-we-can-learn-from-technologies-like-bitcoin/" TargetMode="External"/><Relationship Id="rId2028" Type="http://schemas.openxmlformats.org/officeDocument/2006/relationships/hyperlink" Target="http://www.reddit.com/r/Bitcoin/comments/323xm3/jp_morgan_ceo_we_can_learn_from_technologies_like/" TargetMode="External"/><Relationship Id="rId2029" Type="http://schemas.openxmlformats.org/officeDocument/2006/relationships/hyperlink" Target="http://blog.credits.vision/on-blockchains-without-bitcoin-adoption-strawmen/" TargetMode="External"/><Relationship Id="rId107" Type="http://schemas.openxmlformats.org/officeDocument/2006/relationships/hyperlink" Target="http://detroit.cbslocal.com/2015/04/02/mcdonalds-workers-continue-to-protest-after-weak-raise-to-minimum-wage/" TargetMode="External"/><Relationship Id="rId106" Type="http://schemas.openxmlformats.org/officeDocument/2006/relationships/hyperlink" Target="http://www.reddit.com/r/Bitcoin/comments/31am19/a_question_about_offline_wallet_generation/" TargetMode="External"/><Relationship Id="rId105" Type="http://schemas.openxmlformats.org/officeDocument/2006/relationships/hyperlink" Target="http://www.reddit.com/r/Bitcoin/comments/31akyc/lightning_talk_introducing_bitcoin_as_a_rising/" TargetMode="External"/><Relationship Id="rId104" Type="http://schemas.openxmlformats.org/officeDocument/2006/relationships/hyperlink" Target="http://blog.coins.ph/post/115284604909/coinsph-joins-campus-devcon-feu-tech-2015" TargetMode="External"/><Relationship Id="rId109" Type="http://schemas.openxmlformats.org/officeDocument/2006/relationships/hyperlink" Target="http://pmbuysell.tumblr.com" TargetMode="External"/><Relationship Id="rId108" Type="http://schemas.openxmlformats.org/officeDocument/2006/relationships/hyperlink" Target="http://www.reddit.com/r/Bitcoin/comments/31amso/why_doesnt_mcdonalds_continue_paying_the_9_dollar/" TargetMode="External"/><Relationship Id="rId2020" Type="http://schemas.openxmlformats.org/officeDocument/2006/relationships/hyperlink" Target="http://www.reddit.com/r/Bitcoin/comments/323tex/bitcoin_is_not_a_honey_badger_julia_tourianski/" TargetMode="External"/><Relationship Id="rId2021" Type="http://schemas.openxmlformats.org/officeDocument/2006/relationships/hyperlink" Target="http://ir.westernunion.com/News/Press-Releases/Press-Release-Details/2015/Western-Union-Enables-Skype-Customers-to-Top-up-at-Locations-across-the-US/default.aspx" TargetMode="External"/><Relationship Id="rId2022" Type="http://schemas.openxmlformats.org/officeDocument/2006/relationships/hyperlink" Target="http://www.reddit.com/r/Bitcoin/comments/323unu/i_think_we_might_need_a_new_spoof/" TargetMode="External"/><Relationship Id="rId103" Type="http://schemas.openxmlformats.org/officeDocument/2006/relationships/hyperlink" Target="http://www.reddit.com/r/Bitcoin/comments/31aj2j/bitcoin_today_friday_april_03_2015/" TargetMode="External"/><Relationship Id="rId2023" Type="http://schemas.openxmlformats.org/officeDocument/2006/relationships/hyperlink" Target="http://cevo.com/xapo/default/aHlYSkx0U0YyczRCNkhucUI4eE9ydEVZaStNNXU0NkN2ejFWcHlWc3VORT0/" TargetMode="External"/><Relationship Id="rId102" Type="http://schemas.openxmlformats.org/officeDocument/2006/relationships/hyperlink" Target="http://www.reddit.com/r/Bitcoin/comments/31aj4k/performer_gives_bananas_to_wild_monkeys_for/" TargetMode="External"/><Relationship Id="rId2024" Type="http://schemas.openxmlformats.org/officeDocument/2006/relationships/hyperlink" Target="http://www.reddit.com/r/Bitcoin/comments/323u85/11000_free_bitcoin/" TargetMode="External"/><Relationship Id="rId101" Type="http://schemas.openxmlformats.org/officeDocument/2006/relationships/hyperlink" Target="http://www.reddit.com/r/Bitcoin/comments/31aj6y/how_to_move_coins_from_ewallet_to_cold_storage/" TargetMode="External"/><Relationship Id="rId2025" Type="http://schemas.openxmlformats.org/officeDocument/2006/relationships/hyperlink" Target="http://i.imgur.com/DWHq0pY.png" TargetMode="External"/><Relationship Id="rId100" Type="http://schemas.openxmlformats.org/officeDocument/2006/relationships/hyperlink" Target="http://www.reddit.com/r/Bitcoin/comments/31ajhb/is_it_possible_the_us_marshalls_service_will_have/" TargetMode="External"/><Relationship Id="rId2026" Type="http://schemas.openxmlformats.org/officeDocument/2006/relationships/hyperlink" Target="http://www.reddit.com/r/Bitcoin/comments/323tvx/how_does_this_happen_latest_block_is_not_the/" TargetMode="External"/><Relationship Id="rId2016" Type="http://schemas.openxmlformats.org/officeDocument/2006/relationships/hyperlink" Target="http://cointelegraph.com/news/113920/paypal-confirms-bitcoin-acceptance-option-at-sec-ahead-of-ebay-split" TargetMode="External"/><Relationship Id="rId2017" Type="http://schemas.openxmlformats.org/officeDocument/2006/relationships/hyperlink" Target="http://www.reddit.com/r/Bitcoin/comments/323ol6/paypal_confirms_bitcoin_acceptance_option_at_sec/" TargetMode="External"/><Relationship Id="rId2018" Type="http://schemas.openxmlformats.org/officeDocument/2006/relationships/hyperlink" Target="http://www.reddit.com/r/Bitcoin/comments/323rf1/crypto_os_do_you_trust_apple_ms_and_google_with/" TargetMode="External"/><Relationship Id="rId2019" Type="http://schemas.openxmlformats.org/officeDocument/2006/relationships/hyperlink" Target="http://www.reddit.com/r/Bitcoin/comments/323qk7/a_few_words_on_samsung_ibm_bitcoin_technology_and/" TargetMode="External"/><Relationship Id="rId2010" Type="http://schemas.openxmlformats.org/officeDocument/2006/relationships/hyperlink" Target="http://www.reddit.com/r/Bitcoin/comments/323l1l/bitcoin_community_lets_crowdfund_for_this_master/" TargetMode="External"/><Relationship Id="rId2011" Type="http://schemas.openxmlformats.org/officeDocument/2006/relationships/hyperlink" Target="http://gendal.me/2013/11/24/a-simple-explanation-of-how-money-moves-around-the-banking-system/" TargetMode="External"/><Relationship Id="rId2012" Type="http://schemas.openxmlformats.org/officeDocument/2006/relationships/hyperlink" Target="http://www.reddit.com/r/Bitcoin/comments/323mkx/a_simple_explanation_of_how_money_moves_around/" TargetMode="External"/><Relationship Id="rId2013" Type="http://schemas.openxmlformats.org/officeDocument/2006/relationships/hyperlink" Target="http://www.reddit.com/r/Bitcoin/comments/323lkt/one_last_point_about_samsung_and_bitcoin/" TargetMode="External"/><Relationship Id="rId2014" Type="http://schemas.openxmlformats.org/officeDocument/2006/relationships/hyperlink" Target="http://www.coinspeaker.com/2015/04/10/paypal-now-allows-its-merchants-to-accept-bitcoin-payments-8664/" TargetMode="External"/><Relationship Id="rId2015" Type="http://schemas.openxmlformats.org/officeDocument/2006/relationships/hyperlink" Target="http://www.reddit.com/r/Bitcoin/comments/323oaa/paypal_now_allows_its_merchants_to_accept_bitcoin/" TargetMode="External"/><Relationship Id="rId2049" Type="http://schemas.openxmlformats.org/officeDocument/2006/relationships/hyperlink" Target="http://www.reddit.com/r/Bitcoin/comments/32489m/the_winklevi_are_at_it_again/" TargetMode="External"/><Relationship Id="rId129" Type="http://schemas.openxmlformats.org/officeDocument/2006/relationships/hyperlink" Target="http://www.reddit.com/r/Bitcoin/comments/31ay6h/hey_airbitz_likin_the_new_app_for_my_android/" TargetMode="External"/><Relationship Id="rId128" Type="http://schemas.openxmlformats.org/officeDocument/2006/relationships/hyperlink" Target="http://www.reddit.com/r/Bitcoin/comments/31ay8k/the_current_stability_in_price_is_the_best_thing/" TargetMode="External"/><Relationship Id="rId127" Type="http://schemas.openxmlformats.org/officeDocument/2006/relationships/hyperlink" Target="http://www.reddit.com/r/Bitcoin/comments/31ayr0/the_price_of_bitcoin_is_about_to_get_a_little/" TargetMode="External"/><Relationship Id="rId126" Type="http://schemas.openxmlformats.org/officeDocument/2006/relationships/hyperlink" Target="http://moneymorning.com/2015/04/01/the-price-of-bitcoin-is-about-to-get-a-little-government-help/" TargetMode="External"/><Relationship Id="rId2040" Type="http://schemas.openxmlformats.org/officeDocument/2006/relationships/hyperlink" Target="http://www.reddit.com/r/Bitcoin/comments/3240ro/im_now_funding_all_the_devs_in_the_world_who_are/" TargetMode="External"/><Relationship Id="rId121" Type="http://schemas.openxmlformats.org/officeDocument/2006/relationships/hyperlink" Target="http://www.reddit.com/r/Bitcoin/comments/31atoy/weed_tokens_x11posv2_mysweetyweed_weed_social/" TargetMode="External"/><Relationship Id="rId2041" Type="http://schemas.openxmlformats.org/officeDocument/2006/relationships/hyperlink" Target="http://www.reddit.com/r/Bitcoin/comments/3242te/heres_a_martingale_losing_streak_probability/" TargetMode="External"/><Relationship Id="rId120" Type="http://schemas.openxmlformats.org/officeDocument/2006/relationships/hyperlink" Target="https://bitcointalk.org/index.php?topic=924331" TargetMode="External"/><Relationship Id="rId2042" Type="http://schemas.openxmlformats.org/officeDocument/2006/relationships/hyperlink" Target="http://www.positivemoney.org/2015/04/economists-saying-icelands-sovereign-money-proposal/" TargetMode="External"/><Relationship Id="rId2043" Type="http://schemas.openxmlformats.org/officeDocument/2006/relationships/hyperlink" Target="http://www.reddit.com/r/Bitcoin/comments/3244jm/lord_adair_turner_former_chairman_of_the_fsa/" TargetMode="External"/><Relationship Id="rId2044" Type="http://schemas.openxmlformats.org/officeDocument/2006/relationships/hyperlink" Target="http://bankinnovation.net/2015/03/citi-goes-all-in-on-bitcoin/" TargetMode="External"/><Relationship Id="rId125" Type="http://schemas.openxmlformats.org/officeDocument/2006/relationships/hyperlink" Target="http://www.reddit.com/r/Bitcoin/comments/31auz0/grundsaudaag_jour_de_la_marmotte_ground_hog_day/" TargetMode="External"/><Relationship Id="rId2045" Type="http://schemas.openxmlformats.org/officeDocument/2006/relationships/hyperlink" Target="http://www.reddit.com/r/Bitcoin/comments/3245x2/citigroup_subsidiary_citi_ventures_emerging/" TargetMode="External"/><Relationship Id="rId124" Type="http://schemas.openxmlformats.org/officeDocument/2006/relationships/hyperlink" Target="https://medium.com/@beautyon_/grundsaudaag-jour-de-la-marmotte-ground-hog-day-8570677dd90b" TargetMode="External"/><Relationship Id="rId2046" Type="http://schemas.openxmlformats.org/officeDocument/2006/relationships/hyperlink" Target="http://bit-post.com/players/bitnation-revolutionizing-the-concept-of-governance-4872" TargetMode="External"/><Relationship Id="rId123" Type="http://schemas.openxmlformats.org/officeDocument/2006/relationships/hyperlink" Target="http://www.reddit.com/r/Bitcoin/comments/31avd0/how_bitcoin_will_end_world_poverty/" TargetMode="External"/><Relationship Id="rId2047" Type="http://schemas.openxmlformats.org/officeDocument/2006/relationships/hyperlink" Target="http://www.reddit.com/r/Bitcoin/comments/3245ap/bitnation_revolutionizing_the_concept_of/" TargetMode="External"/><Relationship Id="rId122" Type="http://schemas.openxmlformats.org/officeDocument/2006/relationships/hyperlink" Target="https://youtu.be/CecpCepnkAU" TargetMode="External"/><Relationship Id="rId2048" Type="http://schemas.openxmlformats.org/officeDocument/2006/relationships/hyperlink" Target="http://btcvestor.com/2015/04/10/the-winklevi-are-at-it-again/" TargetMode="External"/><Relationship Id="rId2038" Type="http://schemas.openxmlformats.org/officeDocument/2006/relationships/hyperlink" Target="https://www.bitdrive.io" TargetMode="External"/><Relationship Id="rId2039" Type="http://schemas.openxmlformats.org/officeDocument/2006/relationships/hyperlink" Target="http://www.reddit.com/r/Bitcoin/comments/3241lo/hey_guys_check_out_bitdrive_our_online_wallet_and/" TargetMode="External"/><Relationship Id="rId118" Type="http://schemas.openxmlformats.org/officeDocument/2006/relationships/hyperlink" Target="https://www.youtube.com/watch?v=CTBvMHPLLiw" TargetMode="External"/><Relationship Id="rId117" Type="http://schemas.openxmlformats.org/officeDocument/2006/relationships/hyperlink" Target="http://www.reddit.com/r/Bitcoin/comments/31are3/bitcoin_explained_with_rhian_lewis_hansel_minutes/" TargetMode="External"/><Relationship Id="rId116" Type="http://schemas.openxmlformats.org/officeDocument/2006/relationships/hyperlink" Target="http://hanselminutes.com/469/bitcoin-explained-with-rhian-lewis" TargetMode="External"/><Relationship Id="rId115" Type="http://schemas.openxmlformats.org/officeDocument/2006/relationships/hyperlink" Target="http://www.reddit.com/r/Bitcoin/comments/31aozp/app_to_replace_premium_rate_phone_lines/" TargetMode="External"/><Relationship Id="rId119" Type="http://schemas.openxmlformats.org/officeDocument/2006/relationships/hyperlink" Target="http://www.reddit.com/r/Bitcoin/comments/31ashy/lyn_ulbricht_speaks_at_sxsw/" TargetMode="External"/><Relationship Id="rId110" Type="http://schemas.openxmlformats.org/officeDocument/2006/relationships/hyperlink" Target="http://www.reddit.com/r/Bitcoin/comments/31amiq/buy_sell_exchange_perfect_money_webmoney_neteller/" TargetMode="External"/><Relationship Id="rId2030" Type="http://schemas.openxmlformats.org/officeDocument/2006/relationships/hyperlink" Target="http://www.reddit.com/r/Bitcoin/comments/323wpt/on_blockchains_without_bitcoin_adoption_strawmen/" TargetMode="External"/><Relationship Id="rId2031" Type="http://schemas.openxmlformats.org/officeDocument/2006/relationships/hyperlink" Target="http://www.reddit.com/r/Bitcoin/comments/3240ro/im_now_funding_all_the_devs_in_the_world_who_are/" TargetMode="External"/><Relationship Id="rId2032" Type="http://schemas.openxmlformats.org/officeDocument/2006/relationships/hyperlink" Target="http://www.coindesk.com/gaw-miners-breach-contract/" TargetMode="External"/><Relationship Id="rId2033" Type="http://schemas.openxmlformats.org/officeDocument/2006/relationships/hyperlink" Target="http://www.reddit.com/r/Bitcoin/comments/3240ng/gaw_miners_sued_for_breach_of_contract/" TargetMode="External"/><Relationship Id="rId114" Type="http://schemas.openxmlformats.org/officeDocument/2006/relationships/hyperlink" Target="http://www.reddit.com/r/Bitcoin/comments/31ap89/bitcoin_conference_russia_2015_marginal_trading/" TargetMode="External"/><Relationship Id="rId2034" Type="http://schemas.openxmlformats.org/officeDocument/2006/relationships/hyperlink" Target="https://www.youtube.com/watch?v=PM6kau-i7yc&amp;feature=em-uploademail" TargetMode="External"/><Relationship Id="rId113" Type="http://schemas.openxmlformats.org/officeDocument/2006/relationships/hyperlink" Target="http://www.youtube.com/watch?v=2iCljuZWvdE" TargetMode="External"/><Relationship Id="rId2035" Type="http://schemas.openxmlformats.org/officeDocument/2006/relationships/hyperlink" Target="http://www.reddit.com/r/Bitcoin/comments/324256/protip_peer_to_peer_tipping_for_the_web/" TargetMode="External"/><Relationship Id="rId112" Type="http://schemas.openxmlformats.org/officeDocument/2006/relationships/hyperlink" Target="http://www.reddit.com/r/Bitcoin/comments/31ao9g/a_must_see_video_a_new_york_busker_stands_up_for/" TargetMode="External"/><Relationship Id="rId2036" Type="http://schemas.openxmlformats.org/officeDocument/2006/relationships/hyperlink" Target="http://bitcoin.stackexchange.com/questions/36861/in-which-license-is-available-bitcoin-org-content/36862" TargetMode="External"/><Relationship Id="rId111" Type="http://schemas.openxmlformats.org/officeDocument/2006/relationships/hyperlink" Target="https://youtu.be/wYa1Wmb2f8Y" TargetMode="External"/><Relationship Id="rId2037" Type="http://schemas.openxmlformats.org/officeDocument/2006/relationships/hyperlink" Target="http://www.reddit.com/r/Bitcoin/comments/3241vz/in_which_license_is_available_bitcoinorg_content/" TargetMode="External"/><Relationship Id="rId2005" Type="http://schemas.openxmlformats.org/officeDocument/2006/relationships/hyperlink" Target="http://www.reddit.com/r/Bitcoin/comments/323hye/electrum_google_2fa_screwup_cant_send_btc/" TargetMode="External"/><Relationship Id="rId2006" Type="http://schemas.openxmlformats.org/officeDocument/2006/relationships/hyperlink" Target="http://www.reddit.com/r/Bitcoin/comments/323h7f/frustrating_things_on_bitcoin_exchanges/" TargetMode="External"/><Relationship Id="rId2007" Type="http://schemas.openxmlformats.org/officeDocument/2006/relationships/hyperlink" Target="https://www.youtube.com/attribution_link?a=M2MK-OjE-4s&amp;u=%2Fwatch%3Fv%3DqZHaXJixUEs%26feature%3Dshare" TargetMode="External"/><Relationship Id="rId2008" Type="http://schemas.openxmlformats.org/officeDocument/2006/relationships/hyperlink" Target="http://www.reddit.com/r/Bitcoin/comments/323jg9/portable_bitcoin_wallet_tutorial_win7_usb_6min/" TargetMode="External"/><Relationship Id="rId2009" Type="http://schemas.openxmlformats.org/officeDocument/2006/relationships/hyperlink" Target="http://nypost.com/2015/04/09/alan-turing-manuscripts-expected-to-sell-for-1m-at-auction/" TargetMode="External"/><Relationship Id="rId2000" Type="http://schemas.openxmlformats.org/officeDocument/2006/relationships/hyperlink" Target="http://www.reddit.com/r/Bitcoin/comments/323cof/opinion_on_best_and_fastest_way_to_purchase/" TargetMode="External"/><Relationship Id="rId2001" Type="http://schemas.openxmlformats.org/officeDocument/2006/relationships/hyperlink" Target="http://www.reddit.com/r/Bitcoin/comments/323cc0/pls_help/" TargetMode="External"/><Relationship Id="rId2002" Type="http://schemas.openxmlformats.org/officeDocument/2006/relationships/hyperlink" Target="http://www.reddit.com/r/Bitcoin/comments/323ern/a_paper_i_wrote_explaining_the_maths_and_concepts/" TargetMode="External"/><Relationship Id="rId2003" Type="http://schemas.openxmlformats.org/officeDocument/2006/relationships/hyperlink" Target="http://www.reddit.com/r/Bitcoin/comments/323j3g/when_should_i_start_buying_bitcoins_again/" TargetMode="External"/><Relationship Id="rId2004" Type="http://schemas.openxmlformats.org/officeDocument/2006/relationships/hyperlink" Target="http://www.reddit.com/r/Bitcoin/comments/323i72/could_companies_that_plan_on_using_blockchain/" TargetMode="External"/><Relationship Id="rId2090" Type="http://schemas.openxmlformats.org/officeDocument/2006/relationships/hyperlink" Target="https://bitcoinmagazine.com/19955/bitcoin-freelancers-popular-billing-service-hiveage-adds-bitcoin/" TargetMode="External"/><Relationship Id="rId2091" Type="http://schemas.openxmlformats.org/officeDocument/2006/relationships/hyperlink" Target="http://www.reddit.com/r/Bitcoin/comments/324r8l/bitcoin_for_freelancers_popular_billing_service/" TargetMode="External"/><Relationship Id="rId2092" Type="http://schemas.openxmlformats.org/officeDocument/2006/relationships/hyperlink" Target="http://popehat.com/2015/04/09/dea-orchestrates-disinformation-campaign-to-conceal-surveillance-powers" TargetMode="External"/><Relationship Id="rId2093" Type="http://schemas.openxmlformats.org/officeDocument/2006/relationships/hyperlink" Target="http://www.reddit.com/r/Bitcoin/comments/324qzv/dea_orchestrates_disinformation_campaign_to/" TargetMode="External"/><Relationship Id="rId2094" Type="http://schemas.openxmlformats.org/officeDocument/2006/relationships/hyperlink" Target="http://www.reddit.com/r/Bitcoin/comments/324uwv/dread_pirate_roberts_is_out_to_win_contest/" TargetMode="External"/><Relationship Id="rId2095" Type="http://schemas.openxmlformats.org/officeDocument/2006/relationships/hyperlink" Target="http://p2sh.info/p2sh-amount" TargetMode="External"/><Relationship Id="rId2096" Type="http://schemas.openxmlformats.org/officeDocument/2006/relationships/hyperlink" Target="http://www.reddit.com/r/Bitcoin/comments/324uqv/average_transaction_amount_in_p2sh/" TargetMode="External"/><Relationship Id="rId2097" Type="http://schemas.openxmlformats.org/officeDocument/2006/relationships/hyperlink" Target="http://www.reddit.com/r/Bitcoin/comments/324uhx/how_to_end_police_brutality_leveraging_the_power/" TargetMode="External"/><Relationship Id="rId2098" Type="http://schemas.openxmlformats.org/officeDocument/2006/relationships/hyperlink" Target="https://twitter.com/satoshi_n_/status/586325960846344193" TargetMode="External"/><Relationship Id="rId2099" Type="http://schemas.openxmlformats.org/officeDocument/2006/relationships/hyperlink" Target="http://www.reddit.com/r/Bitcoin/comments/324tws/satoshi_n_bitcoin_doesnt_have_an_image_problem/" TargetMode="External"/><Relationship Id="rId2060" Type="http://schemas.openxmlformats.org/officeDocument/2006/relationships/hyperlink" Target="http://www.reddit.com/r/Bitcoin/comments/324d3b/artist_hides_bitcoins_worth_rs_1_lakh_in_a/" TargetMode="External"/><Relationship Id="rId2061" Type="http://schemas.openxmlformats.org/officeDocument/2006/relationships/hyperlink" Target="http://www.reddit.com/r/Bitcoin/comments/324akz/just_checking_in_is_the_price_going_down_on_good/" TargetMode="External"/><Relationship Id="rId2062" Type="http://schemas.openxmlformats.org/officeDocument/2006/relationships/hyperlink" Target="https://card.bit-x.com" TargetMode="External"/><Relationship Id="rId2063" Type="http://schemas.openxmlformats.org/officeDocument/2006/relationships/hyperlink" Target="http://www.reddit.com/r/Bitcoin/comments/324a0j/mastercard_bitcoin_debit_card_bitx/" TargetMode="External"/><Relationship Id="rId2064" Type="http://schemas.openxmlformats.org/officeDocument/2006/relationships/hyperlink" Target="http://www.notbeinggoverned.com/the-blockchain-long-term/?utm_source=feedburner&amp;utm_medium=feed&amp;utm_campaign=Feed%3A+NBGBitcoin+%28The+Art+of+Not+Being+Governed+%C2%BB+Bitcoin%29" TargetMode="External"/><Relationship Id="rId2065" Type="http://schemas.openxmlformats.org/officeDocument/2006/relationships/hyperlink" Target="http://www.reddit.com/r/Bitcoin/comments/3248tp/the_blockchain_longterm/" TargetMode="External"/><Relationship Id="rId2066" Type="http://schemas.openxmlformats.org/officeDocument/2006/relationships/hyperlink" Target="http://i.imgur.com/pmaSYkE.jpg" TargetMode="External"/><Relationship Id="rId2067" Type="http://schemas.openxmlformats.org/officeDocument/2006/relationships/hyperlink" Target="http://www.reddit.com/r/Bitcoin/comments/324evc/bitcoin_vs_blockchain_technology_this_is_the_sad/" TargetMode="External"/><Relationship Id="rId2068" Type="http://schemas.openxmlformats.org/officeDocument/2006/relationships/hyperlink" Target="http://thebitpoint.com/xaporotator/cevoxapo.htm" TargetMode="External"/><Relationship Id="rId2069" Type="http://schemas.openxmlformats.org/officeDocument/2006/relationships/hyperlink" Target="http://www.reddit.com/r/Bitcoin/comments/324hgh/xapo_and_gaming_company_cevo_21000_giveaway_i/" TargetMode="External"/><Relationship Id="rId2050" Type="http://schemas.openxmlformats.org/officeDocument/2006/relationships/hyperlink" Target="http://www.reddit.com/r/Bitcoin/comments/3247ul/isnt_it_just_simple_economics_that_the_lower_the/" TargetMode="External"/><Relationship Id="rId2051" Type="http://schemas.openxmlformats.org/officeDocument/2006/relationships/hyperlink" Target="https://youtu.be/T3bo8nw-cms" TargetMode="External"/><Relationship Id="rId2052" Type="http://schemas.openxmlformats.org/officeDocument/2006/relationships/hyperlink" Target="http://www.reddit.com/r/Bitcoin/comments/3247gg/the_gift_of_satoshi_a_song_about_bitcoin/" TargetMode="External"/><Relationship Id="rId2053" Type="http://schemas.openxmlformats.org/officeDocument/2006/relationships/hyperlink" Target="https://denarium.eu" TargetMode="External"/><Relationship Id="rId2054" Type="http://schemas.openxmlformats.org/officeDocument/2006/relationships/hyperlink" Target="http://www.reddit.com/r/Bitcoin/comments/32473v/denarium_launches_the_next_generation_physical/" TargetMode="External"/><Relationship Id="rId2055" Type="http://schemas.openxmlformats.org/officeDocument/2006/relationships/hyperlink" Target="http://lab.paradoxbtc.com" TargetMode="External"/><Relationship Id="rId2056" Type="http://schemas.openxmlformats.org/officeDocument/2006/relationships/hyperlink" Target="http://www.reddit.com/r/Bitcoin/comments/324dpl/something_revolutionary_coming_soon/" TargetMode="External"/><Relationship Id="rId2057" Type="http://schemas.openxmlformats.org/officeDocument/2006/relationships/hyperlink" Target="http://bits.blogs.nytimes.com/2015/04/09/sendgrid-email-breach-was-used-to-attack-coinbase-a-bitcoin-exchange" TargetMode="External"/><Relationship Id="rId2058" Type="http://schemas.openxmlformats.org/officeDocument/2006/relationships/hyperlink" Target="http://www.reddit.com/r/Bitcoin/comments/324d5m/emails_sent_earlier_this_week_actually_did_come/" TargetMode="External"/><Relationship Id="rId2059" Type="http://schemas.openxmlformats.org/officeDocument/2006/relationships/hyperlink" Target="http://www.bgr.in/news/artist-hides-bitcoins-worth-rs-1-lakh-in-a-painting-sending-the-bitcoin-world-into-a-tizzy/" TargetMode="External"/><Relationship Id="rId2080" Type="http://schemas.openxmlformats.org/officeDocument/2006/relationships/hyperlink" Target="http://cointelegraph.com/news/113923/foldapp-lets-you-pay-with-bitcoin-at-starbucks-and-get-20-off" TargetMode="External"/><Relationship Id="rId2081" Type="http://schemas.openxmlformats.org/officeDocument/2006/relationships/hyperlink" Target="http://www.reddit.com/r/Bitcoin/comments/324b06/foldapp_lets_you_pay_with_bitcoin_at_starbucks/" TargetMode="External"/><Relationship Id="rId2082" Type="http://schemas.openxmlformats.org/officeDocument/2006/relationships/hyperlink" Target="http://www.entrepreneur.com/article/244859" TargetMode="External"/><Relationship Id="rId2083" Type="http://schemas.openxmlformats.org/officeDocument/2006/relationships/hyperlink" Target="http://www.reddit.com/r/Bitcoin/comments/324lze/why_billionaire_investor_reid_hoffman_is_betting/" TargetMode="External"/><Relationship Id="rId2084" Type="http://schemas.openxmlformats.org/officeDocument/2006/relationships/hyperlink" Target="http://www.reddit.com/r/Bitcoin/comments/324lh3/apparently_my_coinbase_account_was_hacked_not/" TargetMode="External"/><Relationship Id="rId2085" Type="http://schemas.openxmlformats.org/officeDocument/2006/relationships/hyperlink" Target="http://www.bloomberg.com/news/articles/2015-04-10/citi-economist-says-it-might-be-time-to-abolish-cash" TargetMode="External"/><Relationship Id="rId2086" Type="http://schemas.openxmlformats.org/officeDocument/2006/relationships/hyperlink" Target="http://www.reddit.com/r/Bitcoin/comments/324lcl/why_we_need_bitcoin_citi_economist_says_time_to/" TargetMode="External"/><Relationship Id="rId2087" Type="http://schemas.openxmlformats.org/officeDocument/2006/relationships/hyperlink" Target="https://youtu.be/38_MwcGDNhQ" TargetMode="External"/><Relationship Id="rId2088" Type="http://schemas.openxmlformats.org/officeDocument/2006/relationships/hyperlink" Target="http://www.reddit.com/r/Bitcoin/comments/324l69/james_dangelo_posts_new_video_explaining_nems/" TargetMode="External"/><Relationship Id="rId2089" Type="http://schemas.openxmlformats.org/officeDocument/2006/relationships/hyperlink" Target="http://www.reddit.com/r/Bitcoin/comments/324pq3/can_the_10minute_confirmation_time_ever_be/" TargetMode="External"/><Relationship Id="rId2070" Type="http://schemas.openxmlformats.org/officeDocument/2006/relationships/hyperlink" Target="http://www.reddit.com/r/Bitcoin/comments/324gm1/gasoline_is_to_internal_combustion_engine_as/" TargetMode="External"/><Relationship Id="rId2071" Type="http://schemas.openxmlformats.org/officeDocument/2006/relationships/hyperlink" Target="http://www.reddit.com/r/Bitcoin/comments/324gbm/are_your_bitcoinrelated_emails_being_flagged_as/" TargetMode="External"/><Relationship Id="rId2072" Type="http://schemas.openxmlformats.org/officeDocument/2006/relationships/hyperlink" Target="http://www.reddit.com/r/Bitcoin/comments/324g7l/last_week_we_were_told_gbtc_would_start_trading/" TargetMode="External"/><Relationship Id="rId2073" Type="http://schemas.openxmlformats.org/officeDocument/2006/relationships/hyperlink" Target="http://www.reddit.com/r/Bitcoin/comments/324lh3/apparently_my_coinbase_account_was_hacked_not/" TargetMode="External"/><Relationship Id="rId2074" Type="http://schemas.openxmlformats.org/officeDocument/2006/relationships/hyperlink" Target="http://www.bloomberg.com/news/articles/2015-04-10/citi-economist-says-it-might-be-time-to-abolish-cash" TargetMode="External"/><Relationship Id="rId2075" Type="http://schemas.openxmlformats.org/officeDocument/2006/relationships/hyperlink" Target="http://www.reddit.com/r/Bitcoin/comments/324lcl/why_we_need_bitcoin_citi_economist_says_time_to/" TargetMode="External"/><Relationship Id="rId2076" Type="http://schemas.openxmlformats.org/officeDocument/2006/relationships/hyperlink" Target="https://youtu.be/38_MwcGDNhQ" TargetMode="External"/><Relationship Id="rId2077" Type="http://schemas.openxmlformats.org/officeDocument/2006/relationships/hyperlink" Target="http://www.reddit.com/r/Bitcoin/comments/324l69/james_dangelo_posts_new_video_explaining_nems/" TargetMode="External"/><Relationship Id="rId2078" Type="http://schemas.openxmlformats.org/officeDocument/2006/relationships/hyperlink" Target="http://www.reddit.com/r/Bitcoin/comments/324mv0/do_not_deposit_into_primedice_now/" TargetMode="External"/><Relationship Id="rId2079" Type="http://schemas.openxmlformats.org/officeDocument/2006/relationships/hyperlink" Target="http://www.reddit.com/r/Bitcoin/comments/324mm2/holy_hell_look_at_those_transactions_fly/" TargetMode="External"/><Relationship Id="rId2940" Type="http://schemas.openxmlformats.org/officeDocument/2006/relationships/hyperlink" Target="http://lucumr.pocoo.org/2015/4/13/bitcoin-and-cryptocurrencies/" TargetMode="External"/><Relationship Id="rId1610" Type="http://schemas.openxmlformats.org/officeDocument/2006/relationships/hyperlink" Target="http://www.reddit.com/r/Bitcoin/comments/31xkln/looking_to_run_a_full_node_in_a_cheap_vps_for/" TargetMode="External"/><Relationship Id="rId2941" Type="http://schemas.openxmlformats.org/officeDocument/2006/relationships/hyperlink" Target="http://www.reddit.com/r/Bitcoin/comments/32j24h/bitcoin_is_not_a_good_consumer_product_armin/" TargetMode="External"/><Relationship Id="rId1611" Type="http://schemas.openxmlformats.org/officeDocument/2006/relationships/hyperlink" Target="https://twitter.com/jMylesHolmes/status/585857143229800448" TargetMode="External"/><Relationship Id="rId2942" Type="http://schemas.openxmlformats.org/officeDocument/2006/relationships/hyperlink" Target="http://www.reddit.com/r/Bitcoin/comments/32j1p7/please_convince_me_that_bitcoin_is_not_going_to/" TargetMode="External"/><Relationship Id="rId1612" Type="http://schemas.openxmlformats.org/officeDocument/2006/relationships/hyperlink" Target="http://www.reddit.com/r/Bitcoin/comments/31xjwp/in_montreal_for_pycon_the_only_way_i_found_to/" TargetMode="External"/><Relationship Id="rId2943" Type="http://schemas.openxmlformats.org/officeDocument/2006/relationships/hyperlink" Target="http://www.reddit.com/r/Bitcoin/comments/32j1p5/today_i_have_made_the_decision_to_begin_using_my/" TargetMode="External"/><Relationship Id="rId1613" Type="http://schemas.openxmlformats.org/officeDocument/2006/relationships/hyperlink" Target="http://np.reddit.com/r/todayilearned/comments/31wpv1/til_that_in_the_first_realworld_transaction_with/" TargetMode="External"/><Relationship Id="rId2944" Type="http://schemas.openxmlformats.org/officeDocument/2006/relationships/hyperlink" Target="http://www.a2zlawn.com" TargetMode="External"/><Relationship Id="rId1614" Type="http://schemas.openxmlformats.org/officeDocument/2006/relationships/hyperlink" Target="http://www.reddit.com/r/Bitcoin/comments/31xoqo/the_famous_first_bitcoin_transaction_is_being/" TargetMode="External"/><Relationship Id="rId2945" Type="http://schemas.openxmlformats.org/officeDocument/2006/relationships/hyperlink" Target="http://www.reddit.com/r/Bitcoin/comments/32j1ha/pakistani_startup_now_accepts_bitcoin_for/" TargetMode="External"/><Relationship Id="rId1615" Type="http://schemas.openxmlformats.org/officeDocument/2006/relationships/hyperlink" Target="http://motherboard.vice.com/read/you-have-no-right-to-electronic-privacy-when-you-cross-the-us-border" TargetMode="External"/><Relationship Id="rId2946" Type="http://schemas.openxmlformats.org/officeDocument/2006/relationships/hyperlink" Target="http://www.reddit.com/r/Bitcoin/comments/32j15r/best_image_format/" TargetMode="External"/><Relationship Id="rId1616" Type="http://schemas.openxmlformats.org/officeDocument/2006/relationships/hyperlink" Target="http://www.reddit.com/r/Bitcoin/comments/31xme0/the_us_gov_can_download_the_entire_contents_of/" TargetMode="External"/><Relationship Id="rId2947" Type="http://schemas.openxmlformats.org/officeDocument/2006/relationships/hyperlink" Target="http://www.reddit.com/r/Bitcoin/comments/32j3nj/optimal_payments_starts_accepting_bitcoin/" TargetMode="External"/><Relationship Id="rId907" Type="http://schemas.openxmlformats.org/officeDocument/2006/relationships/hyperlink" Target="http://www.zerohedge.com/news/2015-04-06/skynet-almost-sentient-hfts-start-trading-bitcoin" TargetMode="External"/><Relationship Id="rId1617" Type="http://schemas.openxmlformats.org/officeDocument/2006/relationships/hyperlink" Target="http://upload.wikimedia.org/wikipedia/commons/5/5c/Bombe-rebuild.jpg" TargetMode="External"/><Relationship Id="rId2948" Type="http://schemas.openxmlformats.org/officeDocument/2006/relationships/hyperlink" Target="http://www.reddit.com/r/Bitcoin/comments/32j5gp/is_there_a_web_page_that_keeps_track_of_bitcoin/" TargetMode="External"/><Relationship Id="rId906" Type="http://schemas.openxmlformats.org/officeDocument/2006/relationships/hyperlink" Target="http://www.reddit.com/r/Bitcoin/comments/31olr7/rt_snowden_nsa_holds_info_over_us_citizens_like/" TargetMode="External"/><Relationship Id="rId1618" Type="http://schemas.openxmlformats.org/officeDocument/2006/relationships/hyperlink" Target="http://www.reddit.com/r/Bitcoin/comments/31xrcm/alan_turing_technically_the_worlds_first_bitcoin/" TargetMode="External"/><Relationship Id="rId2949" Type="http://schemas.openxmlformats.org/officeDocument/2006/relationships/hyperlink" Target="http://www.reddit.com/r/Bitcoin/comments/32j5dt/the_pipe_dream_or_on_the_right_track_i_dunno/" TargetMode="External"/><Relationship Id="rId905" Type="http://schemas.openxmlformats.org/officeDocument/2006/relationships/hyperlink" Target="http://rt.com/usa/247161-snowden-john-oliver-gun/" TargetMode="External"/><Relationship Id="rId1619" Type="http://schemas.openxmlformats.org/officeDocument/2006/relationships/hyperlink" Target="http://www.reddit.com/r/Bitcoin/comments/31xqn0/zero_confirmations_on_broadcasting_transaction/" TargetMode="External"/><Relationship Id="rId904" Type="http://schemas.openxmlformats.org/officeDocument/2006/relationships/hyperlink" Target="http://www.reddit.com/r/Bitcoin/comments/31oluc/tracking_lostburned_bitcoins_7500_are_in_a/" TargetMode="External"/><Relationship Id="rId909" Type="http://schemas.openxmlformats.org/officeDocument/2006/relationships/hyperlink" Target="http://www.reddit.com/r/Bitcoin/comments/31oktq/illegal_content_in_blockchain/" TargetMode="External"/><Relationship Id="rId908" Type="http://schemas.openxmlformats.org/officeDocument/2006/relationships/hyperlink" Target="http://www.reddit.com/r/Bitcoin/comments/31ole7/hft_targeting_btc/" TargetMode="External"/><Relationship Id="rId903" Type="http://schemas.openxmlformats.org/officeDocument/2006/relationships/hyperlink" Target="http://www.reddit.com/r/Bitcoin/comments/31onod/while_showing_a_youtube_video_on_nuclear_energy/" TargetMode="External"/><Relationship Id="rId902" Type="http://schemas.openxmlformats.org/officeDocument/2006/relationships/hyperlink" Target="http://www.reddit.com/r/Bitcoin/comments/31onpw/it_seems_to_me_that_most_belgian_geek/" TargetMode="External"/><Relationship Id="rId901" Type="http://schemas.openxmlformats.org/officeDocument/2006/relationships/hyperlink" Target="http://www.reddit.com/r/Bitcoin/comments/31oedh/help_needed_with_antminer_s5/" TargetMode="External"/><Relationship Id="rId900" Type="http://schemas.openxmlformats.org/officeDocument/2006/relationships/hyperlink" Target="http://www.reddit.com/r/Bitcoin/comments/31oevh/big_thank_you_to_bitcoin_comunity/" TargetMode="External"/><Relationship Id="rId2930" Type="http://schemas.openxmlformats.org/officeDocument/2006/relationships/hyperlink" Target="http://www.reddit.com/r/Bitcoin/comments/32izkg/i_realized_that_the_bitcoin_sub_is_full_of_old/" TargetMode="External"/><Relationship Id="rId1600" Type="http://schemas.openxmlformats.org/officeDocument/2006/relationships/hyperlink" Target="http://www.reddit.com/r/Bitcoin/comments/31xdkl/id_like_to_rig_up_the_otc_markets_gbtc_web_page/" TargetMode="External"/><Relationship Id="rId2931" Type="http://schemas.openxmlformats.org/officeDocument/2006/relationships/hyperlink" Target="http://intheoreum.org/" TargetMode="External"/><Relationship Id="rId1601" Type="http://schemas.openxmlformats.org/officeDocument/2006/relationships/hyperlink" Target="http://www.reddit.com/r/Bitcoin/comments/31xjel/current_list_of_top_exchanges_i_want_to_pull_the/" TargetMode="External"/><Relationship Id="rId2932" Type="http://schemas.openxmlformats.org/officeDocument/2006/relationships/hyperlink" Target="http://www.reddit.com/r/Bitcoin/comments/32izka/intheoreum_is_a_new_platform_for_ultracentralized/" TargetMode="External"/><Relationship Id="rId1602" Type="http://schemas.openxmlformats.org/officeDocument/2006/relationships/hyperlink" Target="http://www.reddit.com/r/Bitcoin/comments/31xijt/electrum_is_not_opening/" TargetMode="External"/><Relationship Id="rId2933" Type="http://schemas.openxmlformats.org/officeDocument/2006/relationships/hyperlink" Target="http://pastebin.com/CWQ5Cq71" TargetMode="External"/><Relationship Id="rId1603" Type="http://schemas.openxmlformats.org/officeDocument/2006/relationships/hyperlink" Target="https://www.youtube.com/watch?v=22SicktTiX0&amp;feature=youtu.be" TargetMode="External"/><Relationship Id="rId2934" Type="http://schemas.openxmlformats.org/officeDocument/2006/relationships/hyperlink" Target="http://www.reddit.com/r/Bitcoin/comments/32iz29/free_bitcoins/" TargetMode="External"/><Relationship Id="rId1604" Type="http://schemas.openxmlformats.org/officeDocument/2006/relationships/hyperlink" Target="http://www.reddit.com/r/Bitcoin/comments/31xial/bitcoin_2fa_clef_ceo_brennen_byrne_texas_bitcoin/" TargetMode="External"/><Relationship Id="rId2935" Type="http://schemas.openxmlformats.org/officeDocument/2006/relationships/hyperlink" Target="http://www.reddit.com/r/Bitcoin/comments/32izkg/i_realized_that_the_bitcoin_sub_is_full_of_old/" TargetMode="External"/><Relationship Id="rId1605" Type="http://schemas.openxmlformats.org/officeDocument/2006/relationships/hyperlink" Target="http://www.reddit.com/r/Bitcoin/comments/31xgkh/what_if_years_down_the_road_the_biggest_miners/" TargetMode="External"/><Relationship Id="rId2936" Type="http://schemas.openxmlformats.org/officeDocument/2006/relationships/hyperlink" Target="http://intheoreum.org/" TargetMode="External"/><Relationship Id="rId1606" Type="http://schemas.openxmlformats.org/officeDocument/2006/relationships/hyperlink" Target="http://memeburn.com/2015/04/bitcoin-africa-conference-confirms-erik-wilgenhof-plante-as-guest-speaker/" TargetMode="External"/><Relationship Id="rId2937" Type="http://schemas.openxmlformats.org/officeDocument/2006/relationships/hyperlink" Target="http://www.reddit.com/r/Bitcoin/comments/32izka/intheoreum_is_a_new_platform_for_ultracentralized/" TargetMode="External"/><Relationship Id="rId1607" Type="http://schemas.openxmlformats.org/officeDocument/2006/relationships/hyperlink" Target="http://www.reddit.com/r/Bitcoin/comments/31xg0g/bitcoin_africa_conference_confirms_erik_wilgenhof/" TargetMode="External"/><Relationship Id="rId2938" Type="http://schemas.openxmlformats.org/officeDocument/2006/relationships/hyperlink" Target="http://thankably.com" TargetMode="External"/><Relationship Id="rId1608" Type="http://schemas.openxmlformats.org/officeDocument/2006/relationships/hyperlink" Target="http://www.reddit.com/r/Bitcoin/comments/31xfj8/the_roman_empire_and_bitcoin/" TargetMode="External"/><Relationship Id="rId2939" Type="http://schemas.openxmlformats.org/officeDocument/2006/relationships/hyperlink" Target="http://www.reddit.com/r/Bitcoin/comments/32j2m3/i_run_a_business_that_sends_thank_you_cards_for/" TargetMode="External"/><Relationship Id="rId1609" Type="http://schemas.openxmlformats.org/officeDocument/2006/relationships/hyperlink" Target="http://www.reddit.com/r/Bitcoin/comments/31xlgm/confession_i_both_hoard_and_spend_bitcoin/" TargetMode="External"/><Relationship Id="rId1631" Type="http://schemas.openxmlformats.org/officeDocument/2006/relationships/hyperlink" Target="http://links.tradonomi.mkt6950.com/servlet/MailView?ms=MTEwODk2NjMS1&amp;r=NDA0MTAzNzY3MzgS1&amp;j=NTIwNTQ4MTczS0&amp;mt=1&amp;rt=0" TargetMode="External"/><Relationship Id="rId2962" Type="http://schemas.openxmlformats.org/officeDocument/2006/relationships/hyperlink" Target="http://www.reddit.com/r/Bitcoin/comments/32jg2u/going_to_spend_a_week_developing_a_competitive/" TargetMode="External"/><Relationship Id="rId1632" Type="http://schemas.openxmlformats.org/officeDocument/2006/relationships/hyperlink" Target="http://www.reddit.com/r/Bitcoin/comments/31xxrk/just_got_this_email_from_etoro/" TargetMode="External"/><Relationship Id="rId2963" Type="http://schemas.openxmlformats.org/officeDocument/2006/relationships/hyperlink" Target="https://satoshibet.com?c=646" TargetMode="External"/><Relationship Id="rId1633" Type="http://schemas.openxmlformats.org/officeDocument/2006/relationships/hyperlink" Target="http://www.reddit.com/r/Bitcoin/comments/31y1ht/why_do_bitcoin_transactions_take_so_long/" TargetMode="External"/><Relationship Id="rId2964" Type="http://schemas.openxmlformats.org/officeDocument/2006/relationships/hyperlink" Target="http://www.reddit.com/r/Bitcoin/comments/32jfok/get_free_bitcoins_to_gamble_every_20_minutes_at/" TargetMode="External"/><Relationship Id="rId1634" Type="http://schemas.openxmlformats.org/officeDocument/2006/relationships/hyperlink" Target="https://coffee.foldapp.com/" TargetMode="External"/><Relationship Id="rId2965" Type="http://schemas.openxmlformats.org/officeDocument/2006/relationships/hyperlink" Target="http://www.theopenledger.com/bitcoin-baron-busted-in-arizona/" TargetMode="External"/><Relationship Id="rId1635" Type="http://schemas.openxmlformats.org/officeDocument/2006/relationships/hyperlink" Target="http://www.reddit.com/r/Bitcoin/comments/31y4vr/has_anyone_used_fold_20_off_starbucks_w_b/" TargetMode="External"/><Relationship Id="rId2966" Type="http://schemas.openxmlformats.org/officeDocument/2006/relationships/hyperlink" Target="http://www.reddit.com/r/Bitcoin/comments/32jgmp/selfproclaimed_bitcoin_baron_arrested_in_arizona/" TargetMode="External"/><Relationship Id="rId1636" Type="http://schemas.openxmlformats.org/officeDocument/2006/relationships/hyperlink" Target="http://www.reddit.com/r/Bitcoin/comments/31y4v7/just_saw_a_til_on_the_frontpage_about_bitcoin/" TargetMode="External"/><Relationship Id="rId2967" Type="http://schemas.openxmlformats.org/officeDocument/2006/relationships/hyperlink" Target="http://www.reddit.com/r/Bitcoin/comments/32jg2u/going_to_spend_a_week_developing_a_competitive/" TargetMode="External"/><Relationship Id="rId1637" Type="http://schemas.openxmlformats.org/officeDocument/2006/relationships/hyperlink" Target="https://bitcointalk.org/index.php?topic=1012211.0" TargetMode="External"/><Relationship Id="rId2968" Type="http://schemas.openxmlformats.org/officeDocument/2006/relationships/hyperlink" Target="http://www.reddit.com/r/Bitcoin/comments/32jiap/an_open_letter_to_april_14th_2018/" TargetMode="External"/><Relationship Id="rId1638" Type="http://schemas.openxmlformats.org/officeDocument/2006/relationships/hyperlink" Target="http://www.reddit.com/r/Bitcoin/comments/31y4ne/bitcoin_awareness_project_for_university_degree/" TargetMode="External"/><Relationship Id="rId2969" Type="http://schemas.openxmlformats.org/officeDocument/2006/relationships/hyperlink" Target="http://www.reddit.com/r/Bitcoin/comments/32ji6o/exchange_legitimity_exmo_yunbi_and_others/" TargetMode="External"/><Relationship Id="rId929" Type="http://schemas.openxmlformats.org/officeDocument/2006/relationships/hyperlink" Target="https://translate.google.es/translate?hl=es&amp;sl=es&amp;tl=en&amp;u=http%3A%2F%2Fsobrebitcoin.com%2Flas-25-startups-empresas-bitcoin-mas-prometedoras-parte-1-funcionamiento%2F&amp;sandbox=1" TargetMode="External"/><Relationship Id="rId1639" Type="http://schemas.openxmlformats.org/officeDocument/2006/relationships/hyperlink" Target="http://www.reddit.com/r/Bitcoin/comments/31y452/anyone_on_here_use_brawker_i_need_some_urgent_help/" TargetMode="External"/><Relationship Id="rId928" Type="http://schemas.openxmlformats.org/officeDocument/2006/relationships/hyperlink" Target="http://www.reddit.com/r/Bitcoin/comments/31opgp/easiest_and_most_convenient_way_to_order_bitcoins/" TargetMode="External"/><Relationship Id="rId927" Type="http://schemas.openxmlformats.org/officeDocument/2006/relationships/hyperlink" Target="http://www.reddit.com/r/Bitcoin/comments/31opph/best_ways_to_grow_my_current_bitcoin_holdings/" TargetMode="External"/><Relationship Id="rId926" Type="http://schemas.openxmlformats.org/officeDocument/2006/relationships/hyperlink" Target="http://www.reddit.com/r/Bitcoin/comments/31olr7/rt_snowden_nsa_holds_info_over_us_citizens_like/" TargetMode="External"/><Relationship Id="rId921" Type="http://schemas.openxmlformats.org/officeDocument/2006/relationships/hyperlink" Target="http://www.reddit.com/r/Bitcoin/comments/31oond/my_younger_wants_to_do_a_presentation_about/" TargetMode="External"/><Relationship Id="rId920" Type="http://schemas.openxmlformats.org/officeDocument/2006/relationships/hyperlink" Target="http://www.reddit.com/r/Bitcoin/comments/31opbm/the_25_startups_and_companies_bitcoin_most/" TargetMode="External"/><Relationship Id="rId925" Type="http://schemas.openxmlformats.org/officeDocument/2006/relationships/hyperlink" Target="http://rt.com/usa/247161-snowden-john-oliver-gun/" TargetMode="External"/><Relationship Id="rId924" Type="http://schemas.openxmlformats.org/officeDocument/2006/relationships/hyperlink" Target="http://www.reddit.com/r/Bitcoin/comments/31oluc/tracking_lostburned_bitcoins_7500_are_in_a/" TargetMode="External"/><Relationship Id="rId923" Type="http://schemas.openxmlformats.org/officeDocument/2006/relationships/hyperlink" Target="http://www.reddit.com/r/Bitcoin/comments/31onod/while_showing_a_youtube_video_on_nuclear_energy/" TargetMode="External"/><Relationship Id="rId922" Type="http://schemas.openxmlformats.org/officeDocument/2006/relationships/hyperlink" Target="http://www.reddit.com/r/Bitcoin/comments/31onpw/it_seems_to_me_that_most_belgian_geek/" TargetMode="External"/><Relationship Id="rId2960" Type="http://schemas.openxmlformats.org/officeDocument/2006/relationships/hyperlink" Target="http://www.engadget.com/2015/04/14/kaspersky-releases-decryption-tool-that-unlocks-ransomware/?ncid=rss_truncated&amp;a_dgi=aolshare_reddit" TargetMode="External"/><Relationship Id="rId1630" Type="http://schemas.openxmlformats.org/officeDocument/2006/relationships/hyperlink" Target="http://www.reddit.com/r/Bitcoin/comments/31xyp8/quick_question_dont_upvote_training_for_imaz_and/" TargetMode="External"/><Relationship Id="rId2961" Type="http://schemas.openxmlformats.org/officeDocument/2006/relationships/hyperlink" Target="http://www.reddit.com/r/Bitcoin/comments/32jbzw/kaspersky_releases_decryption_tool_that_unlocks/" TargetMode="External"/><Relationship Id="rId1620" Type="http://schemas.openxmlformats.org/officeDocument/2006/relationships/hyperlink" Target="http://www.indiegogo.com/projects/protip-peer-to-peer-tipping-for-the-web" TargetMode="External"/><Relationship Id="rId2951" Type="http://schemas.openxmlformats.org/officeDocument/2006/relationships/hyperlink" Target="http://www.reddit.com/r/Bitcoin/comments/32j6zi/bitcoinstreetteamcom_white_paper_new_promotional/" TargetMode="External"/><Relationship Id="rId1621" Type="http://schemas.openxmlformats.org/officeDocument/2006/relationships/hyperlink" Target="http://www.reddit.com/r/Bitcoin/comments/31xt6k/7_days_to_go_for_protip_why_is_no_one_talking/" TargetMode="External"/><Relationship Id="rId2952" Type="http://schemas.openxmlformats.org/officeDocument/2006/relationships/hyperlink" Target="http://www.reddit.com/r/Bitcoin/comments/32j8lf/anyone_have_experience_with_prepaidvcardcom_for/" TargetMode="External"/><Relationship Id="rId1622" Type="http://schemas.openxmlformats.org/officeDocument/2006/relationships/hyperlink" Target="http://www.reddit.com/r/Bitcoin/comments/31xxl0/bitcoin_newbie/" TargetMode="External"/><Relationship Id="rId2953" Type="http://schemas.openxmlformats.org/officeDocument/2006/relationships/hyperlink" Target="https://kodi.tv/contribute/donate-bitcoin/" TargetMode="External"/><Relationship Id="rId1623" Type="http://schemas.openxmlformats.org/officeDocument/2006/relationships/hyperlink" Target="http://www.reddit.com/r/Bitcoin/comments/31xx93/we_just_had_a_7_second_span_between_blocks/" TargetMode="External"/><Relationship Id="rId2954" Type="http://schemas.openxmlformats.org/officeDocument/2006/relationships/hyperlink" Target="http://www.reddit.com/r/Bitcoin/comments/32ja6n/kodi_aka_xbmc_the_best_media_center_project/" TargetMode="External"/><Relationship Id="rId1624" Type="http://schemas.openxmlformats.org/officeDocument/2006/relationships/hyperlink" Target="https://twitter.com/Pecuniology/status/585922351449055232" TargetMode="External"/><Relationship Id="rId2955" Type="http://schemas.openxmlformats.org/officeDocument/2006/relationships/hyperlink" Target="http://www.reddit.com/r/Bitcoin/comments/32jbrl/quick_survey_what_operating_system_do_you_use/" TargetMode="External"/><Relationship Id="rId1625" Type="http://schemas.openxmlformats.org/officeDocument/2006/relationships/hyperlink" Target="http://www.reddit.com/r/Bitcoin/comments/31xwif/after_ross_case_was_bungled_lets_see_if_michel/" TargetMode="External"/><Relationship Id="rId2956" Type="http://schemas.openxmlformats.org/officeDocument/2006/relationships/hyperlink" Target="http://www.reddit.com/r/Bitcoin/comments/32jdds/hillary_should_accept_bitcoin/" TargetMode="External"/><Relationship Id="rId1626" Type="http://schemas.openxmlformats.org/officeDocument/2006/relationships/hyperlink" Target="http://www.coindesk.com/cardinalcommerce-bitcoin-mass-adoption/?utm_source=feedburner&amp;utm_medium=feed&amp;utm_campaign=Feed%3A+CoinDesk+%28CoinDesk+-+The+Voice+of+Digital+Currency%29" TargetMode="External"/><Relationship Id="rId2957" Type="http://schemas.openxmlformats.org/officeDocument/2006/relationships/hyperlink" Target="http://www.reddit.com/r/Bitcoin/comments/32jct4/scryptcc_account_dissapeared/" TargetMode="External"/><Relationship Id="rId1627" Type="http://schemas.openxmlformats.org/officeDocument/2006/relationships/hyperlink" Target="http://www.reddit.com/r/Bitcoin/comments/31xudv/payments_vp_one_thing_stands_between_bitcoin_and/" TargetMode="External"/><Relationship Id="rId2958" Type="http://schemas.openxmlformats.org/officeDocument/2006/relationships/hyperlink" Target="http://www.reddit.com/r/Bitcoin/comments/32jcqx/ownershipbased_blockchains_will_function_only/" TargetMode="External"/><Relationship Id="rId918" Type="http://schemas.openxmlformats.org/officeDocument/2006/relationships/hyperlink" Target="http://www.reddit.com/r/Bitcoin/comments/31opgp/easiest_and_most_convenient_way_to_order_bitcoins/" TargetMode="External"/><Relationship Id="rId1628" Type="http://schemas.openxmlformats.org/officeDocument/2006/relationships/hyperlink" Target="http://www.reddit.com/r/Bitcoin/comments/31xu35/is_primedice_legit_trusted/" TargetMode="External"/><Relationship Id="rId2959" Type="http://schemas.openxmlformats.org/officeDocument/2006/relationships/hyperlink" Target="http://www.reddit.com/r/Bitcoin/comments/32jca1/depositing_coins_to_a_cayman_bank_or_uk_bank/" TargetMode="External"/><Relationship Id="rId917" Type="http://schemas.openxmlformats.org/officeDocument/2006/relationships/hyperlink" Target="http://www.reddit.com/r/Bitcoin/comments/31opph/best_ways_to_grow_my_current_bitcoin_holdings/" TargetMode="External"/><Relationship Id="rId1629" Type="http://schemas.openxmlformats.org/officeDocument/2006/relationships/hyperlink" Target="http://www.reddit.com/r/Bitcoin/comments/31xyxw/do_appcoins_dilute_the_value_of_btc/" TargetMode="External"/><Relationship Id="rId916" Type="http://schemas.openxmlformats.org/officeDocument/2006/relationships/hyperlink" Target="http://www.reddit.com/r/Bitcoin/comments/31og3m/ive_come_to_hate_reddit_with_a_passion_where/" TargetMode="External"/><Relationship Id="rId915" Type="http://schemas.openxmlformats.org/officeDocument/2006/relationships/hyperlink" Target="http://www.reddit.com/r/Bitcoin/comments/31ogc7/history_of_payment_systems_to_bitcoin_part_13/" TargetMode="External"/><Relationship Id="rId919" Type="http://schemas.openxmlformats.org/officeDocument/2006/relationships/hyperlink" Target="https://translate.google.es/translate?hl=es&amp;sl=es&amp;tl=en&amp;u=http%3A%2F%2Fsobrebitcoin.com%2Flas-25-startups-empresas-bitcoin-mas-prometedoras-parte-1-funcionamiento%2F&amp;sandbox=1" TargetMode="External"/><Relationship Id="rId910" Type="http://schemas.openxmlformats.org/officeDocument/2006/relationships/hyperlink" Target="http://www.reddit.com/r/Bitcoin/comments/31oi24/is_creating_a_bit_coin_farm_still_a_profitable/" TargetMode="External"/><Relationship Id="rId914" Type="http://schemas.openxmlformats.org/officeDocument/2006/relationships/hyperlink" Target="https://translate.google.es/translate?hl=es&amp;sl=es&amp;tl=en&amp;u=http%3A%2F%2Fsobrebitcoin.com%2Fhistoria-de-los-sistemas-de-pago-hasta-bitcoin-parte-1%2F&amp;sandbox=1" TargetMode="External"/><Relationship Id="rId913" Type="http://schemas.openxmlformats.org/officeDocument/2006/relationships/hyperlink" Target="http://www.reddit.com/r/Bitcoin/comments/31ogpp/saying_the_blockchain_technology_is_better_off/" TargetMode="External"/><Relationship Id="rId912" Type="http://schemas.openxmlformats.org/officeDocument/2006/relationships/hyperlink" Target="http://www.reddit.com/r/Bitcoin/comments/31oguw/cuba_flights_now_available_for_bitcoin/" TargetMode="External"/><Relationship Id="rId911" Type="http://schemas.openxmlformats.org/officeDocument/2006/relationships/hyperlink" Target="http://panampost.com/belen-marty/2015/04/06/cuba-flights-now-available-for-bitcoin/" TargetMode="External"/><Relationship Id="rId2950" Type="http://schemas.openxmlformats.org/officeDocument/2006/relationships/hyperlink" Target="http://www.reddit.com/r/Bitcoin/comments/32j4bx/accept_credit_card_paypal_payza_and_skrill_on/" TargetMode="External"/><Relationship Id="rId2900" Type="http://schemas.openxmlformats.org/officeDocument/2006/relationships/hyperlink" Target="http://www.reddit.com/r/Bitcoin/comments/32i2p6/this_is_the_year_201x_bitcoinization_status/" TargetMode="External"/><Relationship Id="rId2901" Type="http://schemas.openxmlformats.org/officeDocument/2006/relationships/hyperlink" Target="https://twitter.com/GrayscaleInvest/status/587703957524500481" TargetMode="External"/><Relationship Id="rId2902" Type="http://schemas.openxmlformats.org/officeDocument/2006/relationships/hyperlink" Target="http://www.reddit.com/r/Bitcoin/comments/32i2ou/barry_silbert_gbtc_confirmation_shortly_and_will/" TargetMode="External"/><Relationship Id="rId2903" Type="http://schemas.openxmlformats.org/officeDocument/2006/relationships/hyperlink" Target="http://fortune.com/2015/04/13/financial-apps-bitcoin/" TargetMode="External"/><Relationship Id="rId2904" Type="http://schemas.openxmlformats.org/officeDocument/2006/relationships/hyperlink" Target="http://www.reddit.com/r/Bitcoin/comments/32i2gw/got_spare_change_this_new_app_will_invest_it_into/" TargetMode="External"/><Relationship Id="rId2905" Type="http://schemas.openxmlformats.org/officeDocument/2006/relationships/hyperlink" Target="http://www.reddit.com/r/CryptoForCharity/comments/32hyf4/welcome_to_rcryptoforcharity/" TargetMode="External"/><Relationship Id="rId2906" Type="http://schemas.openxmlformats.org/officeDocument/2006/relationships/hyperlink" Target="http://www.reddit.com/r/Bitcoin/comments/32i20h/help_raise_money_for_charity_through_crypto/" TargetMode="External"/><Relationship Id="rId2907" Type="http://schemas.openxmlformats.org/officeDocument/2006/relationships/hyperlink" Target="http://www.reddit.com/r/Bitcoin/comments/32i1xa/price_does_matter_unless_you_use_bitreserve/" TargetMode="External"/><Relationship Id="rId2908" Type="http://schemas.openxmlformats.org/officeDocument/2006/relationships/hyperlink" Target="http://www.reddit.com/r/Bitcoin/comments/32i6d8/ss_netflix_accounts_for_btc/" TargetMode="External"/><Relationship Id="rId2909" Type="http://schemas.openxmlformats.org/officeDocument/2006/relationships/hyperlink" Target="http://www.reddit.com/r/Bitcoin/comments/32i8x8/coinbee_allow_bitcoin_paywalls_on_your_site/" TargetMode="External"/><Relationship Id="rId2920" Type="http://schemas.openxmlformats.org/officeDocument/2006/relationships/hyperlink" Target="https://bitcoinnewsmagazine.com/badbitcoin-org-gives-bad-bitcoin-advice/" TargetMode="External"/><Relationship Id="rId2921" Type="http://schemas.openxmlformats.org/officeDocument/2006/relationships/hyperlink" Target="http://www.reddit.com/r/Bitcoin/comments/32igrk/badbitcoinorg_gives_bad_bitcoin_advice/" TargetMode="External"/><Relationship Id="rId2922" Type="http://schemas.openxmlformats.org/officeDocument/2006/relationships/hyperlink" Target="http://www.reddit.com/r/Bitcoin/comments/32iwih/if_hillary_clinton_accepts_campaign_donations_in/" TargetMode="External"/><Relationship Id="rId2923" Type="http://schemas.openxmlformats.org/officeDocument/2006/relationships/hyperlink" Target="https://www.youtube.com/watch?v=BJMjGLcdtOA&amp;feature=share" TargetMode="External"/><Relationship Id="rId2924" Type="http://schemas.openxmlformats.org/officeDocument/2006/relationships/hyperlink" Target="http://www.reddit.com/r/Bitcoin/comments/32iu0n/joe_rogan_experience_633_alex_winter/" TargetMode="External"/><Relationship Id="rId2925" Type="http://schemas.openxmlformats.org/officeDocument/2006/relationships/hyperlink" Target="http://www.reddit.com/r/Bitcoin/comments/32ist4/there_needs_to_be_a_reliable_destination_on_the/" TargetMode="External"/><Relationship Id="rId2926" Type="http://schemas.openxmlformats.org/officeDocument/2006/relationships/hyperlink" Target="http://challengepost.com/software/magnetchain" TargetMode="External"/><Relationship Id="rId2927" Type="http://schemas.openxmlformats.org/officeDocument/2006/relationships/hyperlink" Target="http://www.reddit.com/r/Bitcoin/comments/32is23/magnetchain/" TargetMode="External"/><Relationship Id="rId2928" Type="http://schemas.openxmlformats.org/officeDocument/2006/relationships/hyperlink" Target="http://imgur.com/74fr4p7" TargetMode="External"/><Relationship Id="rId2929" Type="http://schemas.openxmlformats.org/officeDocument/2006/relationships/hyperlink" Target="http://www.reddit.com/r/Bitcoin/comments/32iruj/lol_what_do_you_guys_think/" TargetMode="External"/><Relationship Id="rId2910" Type="http://schemas.openxmlformats.org/officeDocument/2006/relationships/hyperlink" Target="http://www.reddit.com/r/Bitcoin/comments/32i8ai/new_here_looking_for_some_direction/" TargetMode="External"/><Relationship Id="rId2911" Type="http://schemas.openxmlformats.org/officeDocument/2006/relationships/hyperlink" Target="http://for.tn/1Fu4shg" TargetMode="External"/><Relationship Id="rId2912" Type="http://schemas.openxmlformats.org/officeDocument/2006/relationships/hyperlink" Target="http://www.reddit.com/r/Bitcoin/comments/32i7oy/lawnmower_on_fortune_tonight_got_spare_change/" TargetMode="External"/><Relationship Id="rId2913" Type="http://schemas.openxmlformats.org/officeDocument/2006/relationships/hyperlink" Target="https://www.youtube.com/attribution_link?a=x6ygZ9xSg4k&amp;u=%2Fwatch%3Fv%3D56ADjdKxojE%26feature%3Dshare" TargetMode="External"/><Relationship Id="rId2914" Type="http://schemas.openxmlformats.org/officeDocument/2006/relationships/hyperlink" Target="http://www.reddit.com/r/Bitcoin/comments/32iaqf/bitcoin_hot_wallet_tutorial_ultra_fast_30sec/" TargetMode="External"/><Relationship Id="rId2915" Type="http://schemas.openxmlformats.org/officeDocument/2006/relationships/hyperlink" Target="http://www.reddit.com/r/Bitcoin/comments/32igyw/temporary_for_bitcoin/" TargetMode="External"/><Relationship Id="rId2916" Type="http://schemas.openxmlformats.org/officeDocument/2006/relationships/hyperlink" Target="https://bitcoinnewsmagazine.com/badbitcoin-org-gives-bad-bitcoin-advice/" TargetMode="External"/><Relationship Id="rId2917" Type="http://schemas.openxmlformats.org/officeDocument/2006/relationships/hyperlink" Target="http://www.reddit.com/r/Bitcoin/comments/32igrk/badbitcoinorg_gives_bad_bitcoin_advice/" TargetMode="External"/><Relationship Id="rId2918" Type="http://schemas.openxmlformats.org/officeDocument/2006/relationships/hyperlink" Target="http://www.reddit.com/r/Bitcoin/comments/32igi7/how_many_bitcoin_wallets_are_there/" TargetMode="External"/><Relationship Id="rId2919" Type="http://schemas.openxmlformats.org/officeDocument/2006/relationships/hyperlink" Target="http://www.reddit.com/r/Bitcoin/comments/32igyw/temporary_for_bitcoin/" TargetMode="External"/><Relationship Id="rId1697" Type="http://schemas.openxmlformats.org/officeDocument/2006/relationships/hyperlink" Target="http://www.reddit.com/r/Bitcoin/comments/31yy39/investment_in_bitcoin_how_do_you_do_it/" TargetMode="External"/><Relationship Id="rId1698" Type="http://schemas.openxmlformats.org/officeDocument/2006/relationships/hyperlink" Target="http://www.coinssource.com/crave-price-soars/" TargetMode="External"/><Relationship Id="rId1699" Type="http://schemas.openxmlformats.org/officeDocument/2006/relationships/hyperlink" Target="http://www.reddit.com/r/Bitcoin/comments/31yxzw/crave_makes_moves_on_the_crypto_scene/" TargetMode="External"/><Relationship Id="rId866" Type="http://schemas.openxmlformats.org/officeDocument/2006/relationships/hyperlink" Target="http://www.reddit.com/r/Bitcoin/comments/31nmrt/what_facebook_does_with_payments_over_the_next/" TargetMode="External"/><Relationship Id="rId865" Type="http://schemas.openxmlformats.org/officeDocument/2006/relationships/hyperlink" Target="http://techcrunch.com/2015/04/05/when-buying-is-as-easy-as-liking/?ncid=rss&amp;utm_source=feedburner&amp;utm_medium=feed&amp;utm_campaign=Feed%3A+Techcrunch+%28TechCrunch%29" TargetMode="External"/><Relationship Id="rId864" Type="http://schemas.openxmlformats.org/officeDocument/2006/relationships/hyperlink" Target="http://www.reddit.com/r/Bitcoin/comments/31msu0/buttercoin_couldnt_generate_enough_interest/" TargetMode="External"/><Relationship Id="rId863" Type="http://schemas.openxmlformats.org/officeDocument/2006/relationships/hyperlink" Target="http://www.reddit.com/r/shutdown/comments/31mktv/buttercoin_couldnt_generate_enough_interest/" TargetMode="External"/><Relationship Id="rId869" Type="http://schemas.openxmlformats.org/officeDocument/2006/relationships/hyperlink" Target="https://www.youtube.com/watch?v=-1hwazT890s" TargetMode="External"/><Relationship Id="rId868" Type="http://schemas.openxmlformats.org/officeDocument/2006/relationships/hyperlink" Target="http://www.reddit.com/r/Bitcoin/comments/31nlnp/choose_bitcoin/" TargetMode="External"/><Relationship Id="rId867" Type="http://schemas.openxmlformats.org/officeDocument/2006/relationships/hyperlink" Target="https://imgur.com/lWKHCWZ" TargetMode="External"/><Relationship Id="rId1690" Type="http://schemas.openxmlformats.org/officeDocument/2006/relationships/hyperlink" Target="http://www.reddit.com/r/Bitcoin/comments/31yyzg/brits_overseas/" TargetMode="External"/><Relationship Id="rId1691" Type="http://schemas.openxmlformats.org/officeDocument/2006/relationships/hyperlink" Target="http://www.heraldsun.com.au/business/bitcoin-may-get-telstras-call-as-telco-considers-digital-payments/story-fni0dcne-1227296101068" TargetMode="External"/><Relationship Id="rId1692" Type="http://schemas.openxmlformats.org/officeDocument/2006/relationships/hyperlink" Target="http://www.reddit.com/r/Bitcoin/comments/31yysl/australias_largest_telco_telstra_watching_bitcoin/" TargetMode="External"/><Relationship Id="rId862" Type="http://schemas.openxmlformats.org/officeDocument/2006/relationships/hyperlink" Target="http://www.reddit.com/r/Bitcoin/comments/31nh1f/the_former_cio_of_nike_is_joining_a_bitcoin_bank/" TargetMode="External"/><Relationship Id="rId1693" Type="http://schemas.openxmlformats.org/officeDocument/2006/relationships/hyperlink" Target="http://www.reddit.com/r/Bitcoin/comments/31yynv/probably_wrong_sub_but_i_need_help/" TargetMode="External"/><Relationship Id="rId861" Type="http://schemas.openxmlformats.org/officeDocument/2006/relationships/hyperlink" Target="http://fortune.com/2015/04/06/nike-cio-bitcoin/" TargetMode="External"/><Relationship Id="rId1694" Type="http://schemas.openxmlformats.org/officeDocument/2006/relationships/hyperlink" Target="http://www.reddit.com/r/Bitcoin/comments/31yykc/btc24org_english_and_german_news_in_real_time/" TargetMode="External"/><Relationship Id="rId860" Type="http://schemas.openxmlformats.org/officeDocument/2006/relationships/hyperlink" Target="http://www.reddit.com/r/Bitcoin/comments/31nhbn/i_want_to_pitch_our_company_why_they_should/" TargetMode="External"/><Relationship Id="rId1695" Type="http://schemas.openxmlformats.org/officeDocument/2006/relationships/hyperlink" Target="http://www.reddit.com/r/Bitcoin/comments/31yyii/are_you_a_cult/" TargetMode="External"/><Relationship Id="rId1696" Type="http://schemas.openxmlformats.org/officeDocument/2006/relationships/hyperlink" Target="http://www.reddit.com/r/Bitcoin/comments/31yyhj/did_drop_today_come_from_btc_foundation_news/" TargetMode="External"/><Relationship Id="rId1686" Type="http://schemas.openxmlformats.org/officeDocument/2006/relationships/hyperlink" Target="https://assembly.com/guides" TargetMode="External"/><Relationship Id="rId1687" Type="http://schemas.openxmlformats.org/officeDocument/2006/relationships/hyperlink" Target="http://www.reddit.com/r/Bitcoin/comments/31yw2i/since_september_2014_with_little_notice_from_the/" TargetMode="External"/><Relationship Id="rId1688" Type="http://schemas.openxmlformats.org/officeDocument/2006/relationships/hyperlink" Target="http://qntra.net/2015/04/coinbase-outgoing-email-hacked/" TargetMode="External"/><Relationship Id="rId1689" Type="http://schemas.openxmlformats.org/officeDocument/2006/relationships/hyperlink" Target="http://www.reddit.com/r/Bitcoin/comments/31yvnl/coinbase_outgoing_email_hacked/" TargetMode="External"/><Relationship Id="rId855" Type="http://schemas.openxmlformats.org/officeDocument/2006/relationships/hyperlink" Target="https://imgflip.com/i/jqyob" TargetMode="External"/><Relationship Id="rId854" Type="http://schemas.openxmlformats.org/officeDocument/2006/relationships/hyperlink" Target="http://www.reddit.com/r/Bitcoin/comments/31ncfr/7_ways_to_protect_your_bitcoin_wallet/" TargetMode="External"/><Relationship Id="rId853" Type="http://schemas.openxmlformats.org/officeDocument/2006/relationships/hyperlink" Target="http://www.reddit.com/r/Bitcoin/comments/31ncos/bitcoin_microtransaction_smart_contracts/" TargetMode="External"/><Relationship Id="rId852" Type="http://schemas.openxmlformats.org/officeDocument/2006/relationships/hyperlink" Target="https://github.com/quartzjer/pennybank/blob/master/spec.md" TargetMode="External"/><Relationship Id="rId859" Type="http://schemas.openxmlformats.org/officeDocument/2006/relationships/hyperlink" Target="http://www.reddit.com/r/Bitcoin/comments/31nhkc/italian_company_becomes_first_legal_entity/" TargetMode="External"/><Relationship Id="rId858" Type="http://schemas.openxmlformats.org/officeDocument/2006/relationships/hyperlink" Target="https://bitcoinmagazine.com/19857/italian-company-becomes-first-legal-entity-incorporated-bitcoin/" TargetMode="External"/><Relationship Id="rId857" Type="http://schemas.openxmlformats.org/officeDocument/2006/relationships/hyperlink" Target="http://www.reddit.com/r/Bitcoin/comments/31nii8/give_it_up_for_this_weeks_top_tipper_gorillamania/" TargetMode="External"/><Relationship Id="rId856" Type="http://schemas.openxmlformats.org/officeDocument/2006/relationships/hyperlink" Target="http://www.reddit.com/r/Bitcoin/comments/31nikp/i_got_to_experience_this_over_the_long_weekend/" TargetMode="External"/><Relationship Id="rId1680" Type="http://schemas.openxmlformats.org/officeDocument/2006/relationships/hyperlink" Target="http://links.tradonomi.mkt6950.com/servlet/MailView?ms=MTEwODk2NjMS1&amp;r=Mjc1ODQ3NTE4MTgS1" TargetMode="External"/><Relationship Id="rId1681" Type="http://schemas.openxmlformats.org/officeDocument/2006/relationships/hyperlink" Target="http://www.reddit.com/r/Bitcoin/comments/31yqld/etoro_adding_bitcoin_trading_in_realtime/" TargetMode="External"/><Relationship Id="rId851" Type="http://schemas.openxmlformats.org/officeDocument/2006/relationships/hyperlink" Target="http://www.reddit.com/r/Bitcoin/comments/31ncsm/work_for_a_big_online_wine_seller_have_been/" TargetMode="External"/><Relationship Id="rId1682" Type="http://schemas.openxmlformats.org/officeDocument/2006/relationships/hyperlink" Target="http://itlaw.wikia.com/wiki/Standard_Operating_Procedure_303" TargetMode="External"/><Relationship Id="rId850" Type="http://schemas.openxmlformats.org/officeDocument/2006/relationships/hyperlink" Target="http://www.reddit.com/r/Bitcoin/comments/31ndcj/census_bitcoin_unicode_symbol/" TargetMode="External"/><Relationship Id="rId1683" Type="http://schemas.openxmlformats.org/officeDocument/2006/relationships/hyperlink" Target="http://www.reddit.com/r/Bitcoin/comments/31yrvq/this_law_not_only_threatens_bitcoin_significantly/" TargetMode="External"/><Relationship Id="rId1684" Type="http://schemas.openxmlformats.org/officeDocument/2006/relationships/hyperlink" Target="https://np.reddit.com/r/todayilearned/comments/31wpv1/til_that_in_the_first_realworld_transaction_with/" TargetMode="External"/><Relationship Id="rId1685" Type="http://schemas.openxmlformats.org/officeDocument/2006/relationships/hyperlink" Target="http://www.reddit.com/r/Bitcoin/comments/31yvc8/bitcoin_post_in_front_page/" TargetMode="External"/><Relationship Id="rId888" Type="http://schemas.openxmlformats.org/officeDocument/2006/relationships/hyperlink" Target="https://www.bostonglobe.com/business/2015/04/06/tewksbury-police-pay-bitcoin-ransom-hackers/PkcE1GBTOfU52p31F9FM5L/story.html" TargetMode="External"/><Relationship Id="rId887" Type="http://schemas.openxmlformats.org/officeDocument/2006/relationships/hyperlink" Target="http://www.reddit.com/r/Bitcoin/comments/31nv33/free_money_sounds_legit/" TargetMode="External"/><Relationship Id="rId886" Type="http://schemas.openxmlformats.org/officeDocument/2006/relationships/hyperlink" Target="http://i.imgur.com/OyNgWnO.png" TargetMode="External"/><Relationship Id="rId885" Type="http://schemas.openxmlformats.org/officeDocument/2006/relationships/hyperlink" Target="http://www.reddit.com/r/Bitcoin/comments/31nwji/bitcoin_manchester_two_candidates_discuss_13th/" TargetMode="External"/><Relationship Id="rId889" Type="http://schemas.openxmlformats.org/officeDocument/2006/relationships/hyperlink" Target="http://www.reddit.com/r/Bitcoin/comments/31nv2v/tewksbury_police_pay_bitcoin_ransom_to_hackers/" TargetMode="External"/><Relationship Id="rId880" Type="http://schemas.openxmlformats.org/officeDocument/2006/relationships/hyperlink" Target="https://bitreserve.org/en/blog/posts/bitreserve/bitreserve-welcomes-anthony-watson-as-president-coo" TargetMode="External"/><Relationship Id="rId884" Type="http://schemas.openxmlformats.org/officeDocument/2006/relationships/hyperlink" Target="http://www.bitcoinmanchester.org.uk/meetings/bitcoinmanchester-15/" TargetMode="External"/><Relationship Id="rId883" Type="http://schemas.openxmlformats.org/officeDocument/2006/relationships/hyperlink" Target="http://www.reddit.com/r/Bitcoin/comments/31nwlf/10th_retail_banking_expo_forum_in_dubai_digital/" TargetMode="External"/><Relationship Id="rId882" Type="http://schemas.openxmlformats.org/officeDocument/2006/relationships/hyperlink" Target="http://www.khaleejtimes.com/biz/inside.asp?xfile=/data/bankingfinance/2015/April/bankingfinance_April3.xml&amp;section=bankingfinance" TargetMode="External"/><Relationship Id="rId881" Type="http://schemas.openxmlformats.org/officeDocument/2006/relationships/hyperlink" Target="http://www.reddit.com/r/Bitcoin/comments/31nstc/bitreserve_welcomes_anthony_watson_as_president/" TargetMode="External"/><Relationship Id="rId877" Type="http://schemas.openxmlformats.org/officeDocument/2006/relationships/hyperlink" Target="http://www.reddit.com/r/Bitcoin/comments/31noax/businesses_arent_giving_bitcoin_discounts_time/" TargetMode="External"/><Relationship Id="rId876" Type="http://schemas.openxmlformats.org/officeDocument/2006/relationships/hyperlink" Target="http://www.reddit.com/r/Bitcoin/comments/31np7g/use_your_bitcoin_builder_goxbtc_as_capital/" TargetMode="External"/><Relationship Id="rId875" Type="http://schemas.openxmlformats.org/officeDocument/2006/relationships/hyperlink" Target="http://www.reddit.com/r/Bitcoin/comments/31npyv/money_tech_silkroad_scandal_watch_full_video_at/" TargetMode="External"/><Relationship Id="rId874" Type="http://schemas.openxmlformats.org/officeDocument/2006/relationships/hyperlink" Target="https://youtu.be/Yo1IfsqEws0" TargetMode="External"/><Relationship Id="rId879" Type="http://schemas.openxmlformats.org/officeDocument/2006/relationships/hyperlink" Target="http://www.reddit.com/r/Bitcoin/comments/31ntc7/what_is_the_opposite_of_the_phrase_to_the_moon/" TargetMode="External"/><Relationship Id="rId878" Type="http://schemas.openxmlformats.org/officeDocument/2006/relationships/hyperlink" Target="http://www.reddit.com/r/Bitcoin/comments/31nnmh/i_work_for_a_large_sports_nutrition_company_im/" TargetMode="External"/><Relationship Id="rId873" Type="http://schemas.openxmlformats.org/officeDocument/2006/relationships/hyperlink" Target="http://www.reddit.com/r/Bitcoin/comments/31nqpe/wall_street_bank_bny_mellon_experimenting_with/" TargetMode="External"/><Relationship Id="rId872" Type="http://schemas.openxmlformats.org/officeDocument/2006/relationships/hyperlink" Target="http://www.coindesk.com/bny-mellon-wall-street-rewards-bitcoin/" TargetMode="External"/><Relationship Id="rId871" Type="http://schemas.openxmlformats.org/officeDocument/2006/relationships/hyperlink" Target="http://www.reddit.com/r/Bitcoin/comments/31nito/i_read_this_from_blockchaininfo_is_it_true/" TargetMode="External"/><Relationship Id="rId870" Type="http://schemas.openxmlformats.org/officeDocument/2006/relationships/hyperlink" Target="http://www.reddit.com/r/Bitcoin/comments/31nj91/shapeshiftios_newest_how_to_use_shapeshift_video/" TargetMode="External"/><Relationship Id="rId1653" Type="http://schemas.openxmlformats.org/officeDocument/2006/relationships/hyperlink" Target="http://www.theaustralian.com.au/business/latest/addca-launches-bitcoin-constitution/story-e6frg90f-1227295346970" TargetMode="External"/><Relationship Id="rId2984" Type="http://schemas.openxmlformats.org/officeDocument/2006/relationships/hyperlink" Target="http://www.reddit.com/r/Bitcoin/comments/32jpsm/case_study_using_bitcoin_derivatives_in_global/" TargetMode="External"/><Relationship Id="rId1654" Type="http://schemas.openxmlformats.org/officeDocument/2006/relationships/hyperlink" Target="http://www.reddit.com/r/Bitcoin/comments/31ye5p/addca_launches_bitcoin_constitution/" TargetMode="External"/><Relationship Id="rId2985" Type="http://schemas.openxmlformats.org/officeDocument/2006/relationships/hyperlink" Target="https://bitbay.net/news/41" TargetMode="External"/><Relationship Id="rId1655" Type="http://schemas.openxmlformats.org/officeDocument/2006/relationships/hyperlink" Target="http://www.prnewswire.com/news-releases/btcgaw-is-now-buying-bitcoins-with-11-more-than-blockchain-official-rate-300063216.html" TargetMode="External"/><Relationship Id="rId2986" Type="http://schemas.openxmlformats.org/officeDocument/2006/relationships/hyperlink" Target="http://www.reddit.com/r/Bitcoin/comments/32jp9d/bitbay_accounts_now_without_verification/" TargetMode="External"/><Relationship Id="rId1656" Type="http://schemas.openxmlformats.org/officeDocument/2006/relationships/hyperlink" Target="http://www.reddit.com/r/Bitcoin/comments/31ye1z/btcgaw_is_now_buying_bitcoins_with_11_more_than/" TargetMode="External"/><Relationship Id="rId2987" Type="http://schemas.openxmlformats.org/officeDocument/2006/relationships/hyperlink" Target="http://www.virgin.com/entrepreneur/why-the-uk-is-getting-it-right-with-bitcoin" TargetMode="External"/><Relationship Id="rId1657" Type="http://schemas.openxmlformats.org/officeDocument/2006/relationships/hyperlink" Target="http://www.reddit.com/r/Bitcoin/comments/31yg78/bitcoin_is_the_future_of_money_is_it/" TargetMode="External"/><Relationship Id="rId2988" Type="http://schemas.openxmlformats.org/officeDocument/2006/relationships/hyperlink" Target="http://www.reddit.com/r/Bitcoin/comments/32jqld/why_the_uk_is_getting_it_right_with_bitcoin/" TargetMode="External"/><Relationship Id="rId1658" Type="http://schemas.openxmlformats.org/officeDocument/2006/relationships/hyperlink" Target="https://twitter.com/shit_rbtc_says/status/585399811257401344" TargetMode="External"/><Relationship Id="rId2989" Type="http://schemas.openxmlformats.org/officeDocument/2006/relationships/hyperlink" Target="http://www.reddit.com/r/Bitcoin/comments/32jqkt/stressed_over_bitcoin_price_well_get_yourself_a/" TargetMode="External"/><Relationship Id="rId1659" Type="http://schemas.openxmlformats.org/officeDocument/2006/relationships/hyperlink" Target="http://www.reddit.com/r/Bitcoin/comments/31ykdb/how_are_you_teaching_your_kids_about/" TargetMode="External"/><Relationship Id="rId829" Type="http://schemas.openxmlformats.org/officeDocument/2006/relationships/hyperlink" Target="http://www.zerohedge.com/news/2015-04-06/skynet-almost-sentient-hfts-start-trading-bitcoin" TargetMode="External"/><Relationship Id="rId828" Type="http://schemas.openxmlformats.org/officeDocument/2006/relationships/hyperlink" Target="http://www.reddit.com/r/Bitcoin/comments/31n0xf/bitcoin_intel_the_nsa_and_real_politics_vinay/" TargetMode="External"/><Relationship Id="rId827" Type="http://schemas.openxmlformats.org/officeDocument/2006/relationships/hyperlink" Target="http://www.youtube.com/attribution_link?a=jTUHYrrTBK0&amp;u=%2Fwatch%3Fv%3DH-_KVkQfm-o%26feature%3Dshare" TargetMode="External"/><Relationship Id="rId822" Type="http://schemas.openxmlformats.org/officeDocument/2006/relationships/hyperlink" Target="http://www.reddit.com/r/Bitcoin/comments/31mrk5/lecture_8_alternative_mining_puzzles/" TargetMode="External"/><Relationship Id="rId821" Type="http://schemas.openxmlformats.org/officeDocument/2006/relationships/hyperlink" Target="https://www.youtube.com/watch?v=TipGy2bOVL4" TargetMode="External"/><Relationship Id="rId820" Type="http://schemas.openxmlformats.org/officeDocument/2006/relationships/hyperlink" Target="http://www.reddit.com/r/Bitcoin/comments/31ms3v/you_can_now_list_your_business_for_free_in_our/" TargetMode="External"/><Relationship Id="rId826" Type="http://schemas.openxmlformats.org/officeDocument/2006/relationships/hyperlink" Target="http://www.reddit.com/r/Bitcoin/comments/31mrge/bitstamp_hack_4_months_have_passed_no_news_from/" TargetMode="External"/><Relationship Id="rId825" Type="http://schemas.openxmlformats.org/officeDocument/2006/relationships/hyperlink" Target="http://www.coindesk.com/bitstamp-claims-roughly-19000-btc-lost-hot-wallet-hack/" TargetMode="External"/><Relationship Id="rId824" Type="http://schemas.openxmlformats.org/officeDocument/2006/relationships/hyperlink" Target="http://www.reddit.com/r/Bitcoin/comments/31mrj5/watch_bitcoin_poker_live/" TargetMode="External"/><Relationship Id="rId823" Type="http://schemas.openxmlformats.org/officeDocument/2006/relationships/hyperlink" Target="http://www.twitch.tv/elbiasto" TargetMode="External"/><Relationship Id="rId2980" Type="http://schemas.openxmlformats.org/officeDocument/2006/relationships/hyperlink" Target="http://www.reddit.com/r/Bitcoin/comments/32jmec/weekly_spend_thread/" TargetMode="External"/><Relationship Id="rId1650" Type="http://schemas.openxmlformats.org/officeDocument/2006/relationships/hyperlink" Target="http://www.reddit.com/r/Bitcoin/comments/31yepb/the_discount_needs_to_be_included_automatically/" TargetMode="External"/><Relationship Id="rId2981" Type="http://schemas.openxmlformats.org/officeDocument/2006/relationships/hyperlink" Target="https://coincheck.jp/exchange" TargetMode="External"/><Relationship Id="rId1651" Type="http://schemas.openxmlformats.org/officeDocument/2006/relationships/hyperlink" Target="http://www.infosecurity-magazine.com/news/bitcoin-flaws-beckon-hackers/" TargetMode="External"/><Relationship Id="rId2982" Type="http://schemas.openxmlformats.org/officeDocument/2006/relationships/hyperlink" Target="http://www.reddit.com/r/Bitcoin/comments/32jltw/japan_coincheckjp_exchange_accounts_frozen_by/" TargetMode="External"/><Relationship Id="rId1652" Type="http://schemas.openxmlformats.org/officeDocument/2006/relationships/hyperlink" Target="http://www.reddit.com/r/Bitcoin/comments/31ye7s/bitcoin_flaws_beckon_hackers/" TargetMode="External"/><Relationship Id="rId2983" Type="http://schemas.openxmlformats.org/officeDocument/2006/relationships/hyperlink" Target="https://blog.bitmex.com/case-study-using-bitcoin-derivatives-in-global-trade/" TargetMode="External"/><Relationship Id="rId1642" Type="http://schemas.openxmlformats.org/officeDocument/2006/relationships/hyperlink" Target="http://m.imgur.com/orK6Zsa" TargetMode="External"/><Relationship Id="rId2973" Type="http://schemas.openxmlformats.org/officeDocument/2006/relationships/hyperlink" Target="http://www.reddit.com/r/Bitcoin/comments/32jkob/ridiculous_bitcoin_story_in_uk_newspaper/" TargetMode="External"/><Relationship Id="rId1643" Type="http://schemas.openxmlformats.org/officeDocument/2006/relationships/hyperlink" Target="http://www.reddit.com/r/Bitcoin/comments/31yb6z/bitcoin_article_in_the_herald_sun_aus/" TargetMode="External"/><Relationship Id="rId2974" Type="http://schemas.openxmlformats.org/officeDocument/2006/relationships/hyperlink" Target="http://www.reddit.com/r/Bitcoin/comments/32jk8j/lets_reason_together_and_talk_about_the_elephant/" TargetMode="External"/><Relationship Id="rId1644" Type="http://schemas.openxmlformats.org/officeDocument/2006/relationships/hyperlink" Target="https://youtu.be/1eQvEdVBgrc?t=6s" TargetMode="External"/><Relationship Id="rId2975" Type="http://schemas.openxmlformats.org/officeDocument/2006/relationships/hyperlink" Target="http://btcvestor.com/2015/04/13/stemfund-review/" TargetMode="External"/><Relationship Id="rId1645" Type="http://schemas.openxmlformats.org/officeDocument/2006/relationships/hyperlink" Target="http://www.reddit.com/r/Bitcoin/comments/31y9oa/bitcoin/" TargetMode="External"/><Relationship Id="rId2976" Type="http://schemas.openxmlformats.org/officeDocument/2006/relationships/hyperlink" Target="http://www.reddit.com/r/Bitcoin/comments/32jni6/stemfund_review_p2p_bitcoin_lending_site/" TargetMode="External"/><Relationship Id="rId1646" Type="http://schemas.openxmlformats.org/officeDocument/2006/relationships/hyperlink" Target="http://www.reddit.com/r/Bitcoin/comments/31y9fi/banks_exploring_blockchain_technology_is_like/" TargetMode="External"/><Relationship Id="rId2977" Type="http://schemas.openxmlformats.org/officeDocument/2006/relationships/hyperlink" Target="https://beta.multibit.org/blog/2015/04/14/multibit-hd-beta-8.html" TargetMode="External"/><Relationship Id="rId1647" Type="http://schemas.openxmlformats.org/officeDocument/2006/relationships/hyperlink" Target="http://www.reddit.com/r/Bitcoin/comments/31ycqj/bring_back_purse_magic/" TargetMode="External"/><Relationship Id="rId2978" Type="http://schemas.openxmlformats.org/officeDocument/2006/relationships/hyperlink" Target="http://www.reddit.com/r/Bitcoin/comments/32jn8p/multibit_hd_beta_8_released_bitcoin_payment/" TargetMode="External"/><Relationship Id="rId1648" Type="http://schemas.openxmlformats.org/officeDocument/2006/relationships/hyperlink" Target="http://topfreebitcoins.com/" TargetMode="External"/><Relationship Id="rId2979" Type="http://schemas.openxmlformats.org/officeDocument/2006/relationships/hyperlink" Target="http://www.reddit.com/r/Bitcoin/comments/32jn5b/why_is_my_transaction_still_unconfirmed/" TargetMode="External"/><Relationship Id="rId1649" Type="http://schemas.openxmlformats.org/officeDocument/2006/relationships/hyperlink" Target="http://www.reddit.com/r/Bitcoin/comments/31ybmk/top_sites_to_get_free_bitcoins/" TargetMode="External"/><Relationship Id="rId819" Type="http://schemas.openxmlformats.org/officeDocument/2006/relationships/hyperlink" Target="http://bitcoinmerchant.com/list-your-business-for-free-in-our-bitcoin-directory/" TargetMode="External"/><Relationship Id="rId818" Type="http://schemas.openxmlformats.org/officeDocument/2006/relationships/hyperlink" Target="http://www.reddit.com/r/Bitcoin/comments/31mstl/will_write_for_bitcoin_6_per_500_words_i_take/" TargetMode="External"/><Relationship Id="rId817" Type="http://schemas.openxmlformats.org/officeDocument/2006/relationships/hyperlink" Target="http://ablogaboutnothinginparticular.com/?product_cat=services" TargetMode="External"/><Relationship Id="rId816" Type="http://schemas.openxmlformats.org/officeDocument/2006/relationships/hyperlink" Target="http://www.reddit.com/r/Bitcoin/comments/31mtet/i_am_an_audio_engineer_and_happily_accept_bitcoin/" TargetMode="External"/><Relationship Id="rId811" Type="http://schemas.openxmlformats.org/officeDocument/2006/relationships/hyperlink" Target="http://www.reddit.com/r/Bitcoin/comments/31mpqh/the_naturalness_of_bitcoin_genetic_code_analogy/" TargetMode="External"/><Relationship Id="rId810" Type="http://schemas.openxmlformats.org/officeDocument/2006/relationships/hyperlink" Target="http://bit-post.com/education/the-naturalness-of-bitcoin-genetic-code-analogy-5219" TargetMode="External"/><Relationship Id="rId815" Type="http://schemas.openxmlformats.org/officeDocument/2006/relationships/hyperlink" Target="http://www.reddit.com/r/Bitcoin/comments/31mujx/the_top_five_reasons_to_use_bitcoin/" TargetMode="External"/><Relationship Id="rId814" Type="http://schemas.openxmlformats.org/officeDocument/2006/relationships/hyperlink" Target="http://blog.blockchain.com/2015/04/06/the-top-5-reasons-to-use-bitcoin/" TargetMode="External"/><Relationship Id="rId813" Type="http://schemas.openxmlformats.org/officeDocument/2006/relationships/hyperlink" Target="http://www.reddit.com/r/Bitcoin/comments/31mpn3/new_trezor_hw_wallet_companion_app_dc_trezor_lite/" TargetMode="External"/><Relationship Id="rId812" Type="http://schemas.openxmlformats.org/officeDocument/2006/relationships/hyperlink" Target="http://www.reddit.com/r/Bitcoin/comments/31mpn8/give_me_technical_bitcoin_literature/" TargetMode="External"/><Relationship Id="rId2970" Type="http://schemas.openxmlformats.org/officeDocument/2006/relationships/hyperlink" Target="http://www.reddit.com/r/Bitcoin/comments/32ji4q/looking_for_information_about_a_post_dont_upvote/" TargetMode="External"/><Relationship Id="rId1640" Type="http://schemas.openxmlformats.org/officeDocument/2006/relationships/hyperlink" Target="http://www.digitalcurrencycouncil.com/professional/overstock-coms-judd-bagley-tells-the-dcc-there-will-soon-be-bitcoin-only-sales-and-discounts/" TargetMode="External"/><Relationship Id="rId2971" Type="http://schemas.openxmlformats.org/officeDocument/2006/relationships/hyperlink" Target="http://www.theguardian.com/technology/2015/apr/14/paedophiles-sell-child-abuse-images-for-bitcoin" TargetMode="External"/><Relationship Id="rId1641" Type="http://schemas.openxmlformats.org/officeDocument/2006/relationships/hyperlink" Target="http://www.reddit.com/r/Bitcoin/comments/31y62w/overstockcom_there_will_soon_be_bitcoinonly_sales/" TargetMode="External"/><Relationship Id="rId2972" Type="http://schemas.openxmlformats.org/officeDocument/2006/relationships/hyperlink" Target="http://www.reddit.com/r/Bitcoin/comments/32jio9/theguardian_technology_paedophiles_sell_child/" TargetMode="External"/><Relationship Id="rId1675" Type="http://schemas.openxmlformats.org/officeDocument/2006/relationships/hyperlink" Target="https://twitter.com/shit_rbtc_says/status/585399811257401344" TargetMode="External"/><Relationship Id="rId1676" Type="http://schemas.openxmlformats.org/officeDocument/2006/relationships/hyperlink" Target="http://www.reddit.com/r/Bitcoin/comments/31ykdb/how_are_you_teaching_your_kids_about/" TargetMode="External"/><Relationship Id="rId1677" Type="http://schemas.openxmlformats.org/officeDocument/2006/relationships/hyperlink" Target="http://www.reddit.com/r/Bitcoin/comments/31yjxf/how_i_used_my_sisters_seattle_trip_to_introduce/" TargetMode="External"/><Relationship Id="rId1678" Type="http://schemas.openxmlformats.org/officeDocument/2006/relationships/hyperlink" Target="https://www.youtube.com/watch?v=p40NrHsDoxk" TargetMode="External"/><Relationship Id="rId1679" Type="http://schemas.openxmlformats.org/officeDocument/2006/relationships/hyperlink" Target="http://www.reddit.com/r/Bitcoin/comments/31yjuy/awesome_simple_what_is_bitcoin_video/" TargetMode="External"/><Relationship Id="rId849" Type="http://schemas.openxmlformats.org/officeDocument/2006/relationships/hyperlink" Target="http://bitcoinsymbol-census.ca/" TargetMode="External"/><Relationship Id="rId844" Type="http://schemas.openxmlformats.org/officeDocument/2006/relationships/hyperlink" Target="http://www.reddit.com/r/Bitcoin/comments/31nfri/play_social_games_with_friends_and_win_amazon/" TargetMode="External"/><Relationship Id="rId843" Type="http://schemas.openxmlformats.org/officeDocument/2006/relationships/hyperlink" Target="https://bitgame.co/video-poker" TargetMode="External"/><Relationship Id="rId842" Type="http://schemas.openxmlformats.org/officeDocument/2006/relationships/hyperlink" Target="http://www.reddit.com/r/Bitcoin/comments/31nbt5/silk_road_is_a_blessing_in_disguise/" TargetMode="External"/><Relationship Id="rId841" Type="http://schemas.openxmlformats.org/officeDocument/2006/relationships/hyperlink" Target="http://news.diginomics.com/silk-road-is-a-blessing-in-disguise/" TargetMode="External"/><Relationship Id="rId848" Type="http://schemas.openxmlformats.org/officeDocument/2006/relationships/hyperlink" Target="http://www.reddit.com/r/Bitcoin/comments/31nfep/q1_2015_set_a_record_for_venture_capital/" TargetMode="External"/><Relationship Id="rId847" Type="http://schemas.openxmlformats.org/officeDocument/2006/relationships/hyperlink" Target="https://twitter.com/hashtag/StateOfBitcoin?src=hash" TargetMode="External"/><Relationship Id="rId846" Type="http://schemas.openxmlformats.org/officeDocument/2006/relationships/hyperlink" Target="http://www.reddit.com/r/Bitcoin/comments/31nfm8/is_margin_trading_possible_in_a_deflationary/" TargetMode="External"/><Relationship Id="rId845" Type="http://schemas.openxmlformats.org/officeDocument/2006/relationships/hyperlink" Target="http://www.reddit.com/r/Bitcoin/comments/31nfr0/betbtc_platformbetting_api_is_now_ready_to_use/" TargetMode="External"/><Relationship Id="rId1670" Type="http://schemas.openxmlformats.org/officeDocument/2006/relationships/hyperlink" Target="http://www.reddit.com/r/Bitcoin/comments/31yly0/food_final_came_for_the_bitcoin_meet_up/" TargetMode="External"/><Relationship Id="rId840" Type="http://schemas.openxmlformats.org/officeDocument/2006/relationships/hyperlink" Target="http://www.reddit.com/r/Bitcoin/comments/31n9hp/tewksbury_police_pay_bitcoin_ransom_to_hackers/" TargetMode="External"/><Relationship Id="rId1671" Type="http://schemas.openxmlformats.org/officeDocument/2006/relationships/hyperlink" Target="http://imgur.com/RCenOF1" TargetMode="External"/><Relationship Id="rId1672" Type="http://schemas.openxmlformats.org/officeDocument/2006/relationships/hyperlink" Target="http://www.reddit.com/r/Bitcoin/comments/31yl4w/this_is_what_we_need_for_average_joe_adaption/" TargetMode="External"/><Relationship Id="rId1673" Type="http://schemas.openxmlformats.org/officeDocument/2006/relationships/hyperlink" Target="http://www.forbes.com/sites/haydnshaughnessy/2011/03/24/solving-the-190-billion-annual-fraud-scam-more-on-jumio/" TargetMode="External"/><Relationship Id="rId1674" Type="http://schemas.openxmlformats.org/officeDocument/2006/relationships/hyperlink" Target="http://www.reddit.com/r/Bitcoin/comments/31ykqx/bitcoin_to_the_rescue/" TargetMode="External"/><Relationship Id="rId1664" Type="http://schemas.openxmlformats.org/officeDocument/2006/relationships/hyperlink" Target="http://www.reddit.com/r/Bitcoin/comments/31yjlx/living_room_of_satoshi_what_does_that_name_mean/" TargetMode="External"/><Relationship Id="rId2995" Type="http://schemas.openxmlformats.org/officeDocument/2006/relationships/hyperlink" Target="http://www.reddit.com/r/Bitcoin/comments/32jra2/please_help_a_bitcoin_beginner/" TargetMode="External"/><Relationship Id="rId1665" Type="http://schemas.openxmlformats.org/officeDocument/2006/relationships/hyperlink" Target="http://www.coindesk.com/cardinalcommerce-bitcoin-mass-adoption/" TargetMode="External"/><Relationship Id="rId2996" Type="http://schemas.openxmlformats.org/officeDocument/2006/relationships/hyperlink" Target="http://bit-post.com/featured/which-algorithm-can-you-mine-5466" TargetMode="External"/><Relationship Id="rId1666" Type="http://schemas.openxmlformats.org/officeDocument/2006/relationships/hyperlink" Target="http://www.reddit.com/r/Bitcoin/comments/31ymq1/payments_vp_one_thing_stands_between_bitcoin_and/" TargetMode="External"/><Relationship Id="rId2997" Type="http://schemas.openxmlformats.org/officeDocument/2006/relationships/hyperlink" Target="http://www.reddit.com/r/Bitcoin/comments/32jsni/which_algorithm_can_you_mine/" TargetMode="External"/><Relationship Id="rId1667" Type="http://schemas.openxmlformats.org/officeDocument/2006/relationships/hyperlink" Target="http://bensonsamuel.com/2015/04/09/the-rise-of-bitcoin-technology-in-india/" TargetMode="External"/><Relationship Id="rId2998" Type="http://schemas.openxmlformats.org/officeDocument/2006/relationships/hyperlink" Target="http://www.reddit.com/r/Bitcoin/comments/32jsik/21_inc_breaking_the_10_min_confirmation_barrier/" TargetMode="External"/><Relationship Id="rId1668" Type="http://schemas.openxmlformats.org/officeDocument/2006/relationships/hyperlink" Target="http://www.reddit.com/r/Bitcoin/comments/31ymni/the_rise_of_bitcoin_technology_in_india/" TargetMode="External"/><Relationship Id="rId2999" Type="http://schemas.openxmlformats.org/officeDocument/2006/relationships/hyperlink" Target="http://news.sky.com/story/1464453/paedophiles-using-bitcoins-to-buy-abuse-images" TargetMode="External"/><Relationship Id="rId1669" Type="http://schemas.openxmlformats.org/officeDocument/2006/relationships/hyperlink" Target="http://imgur.com/wjq0jNG" TargetMode="External"/><Relationship Id="rId839" Type="http://schemas.openxmlformats.org/officeDocument/2006/relationships/hyperlink" Target="http://www.bostonglobe.com/business/2015/04/06/tewksbury-police-pay-bitcoin-ransom-hackers/PkcE1GBTOfU52p31F9FM5L/story.html" TargetMode="External"/><Relationship Id="rId838" Type="http://schemas.openxmlformats.org/officeDocument/2006/relationships/hyperlink" Target="http://www.reddit.com/r/Bitcoin/comments/31n5ne/john_oliver_skewers_ed_snowden_patriot_act/" TargetMode="External"/><Relationship Id="rId833" Type="http://schemas.openxmlformats.org/officeDocument/2006/relationships/hyperlink" Target="http://www.reddit.com/r/Bitcoin/comments/31n0xf/bitcoin_intel_the_nsa_and_real_politics_vinay/" TargetMode="External"/><Relationship Id="rId832" Type="http://schemas.openxmlformats.org/officeDocument/2006/relationships/hyperlink" Target="http://www.youtube.com/attribution_link?a=jTUHYrrTBK0&amp;u=%2Fwatch%3Fv%3DH-_KVkQfm-o%26feature%3Dshare" TargetMode="External"/><Relationship Id="rId831" Type="http://schemas.openxmlformats.org/officeDocument/2006/relationships/hyperlink" Target="http://www.reddit.com/r/Bitcoin/comments/31n1hd/my_first_xapo_bitcoin_debit_card_purchase/" TargetMode="External"/><Relationship Id="rId830" Type="http://schemas.openxmlformats.org/officeDocument/2006/relationships/hyperlink" Target="http://www.reddit.com/r/Bitcoin/comments/31n0dr/skynet_is_almost_sentient_hfts_to_start_trading/" TargetMode="External"/><Relationship Id="rId837" Type="http://schemas.openxmlformats.org/officeDocument/2006/relationships/hyperlink" Target="http://www.theopenledger.com/john-oliver-skewers-ed-snowden-the-patriot-act/" TargetMode="External"/><Relationship Id="rId836" Type="http://schemas.openxmlformats.org/officeDocument/2006/relationships/hyperlink" Target="http://www.reddit.com/r/Bitcoin/comments/31n67d/a_persuasive_accept_my_bitcoin_pitch_to_vendors/" TargetMode="External"/><Relationship Id="rId835" Type="http://schemas.openxmlformats.org/officeDocument/2006/relationships/hyperlink" Target="http://www.reddit.com/r/Bitcoin/comments/31n6h6/where_to_buy_bitcoins_almost_instantly/" TargetMode="External"/><Relationship Id="rId834" Type="http://schemas.openxmlformats.org/officeDocument/2006/relationships/hyperlink" Target="http://www.reddit.com/r/Bitcoin/comments/31n4z4/just_moved_to_nyc_dont_know_anyone_what_kind_of/" TargetMode="External"/><Relationship Id="rId2990" Type="http://schemas.openxmlformats.org/officeDocument/2006/relationships/hyperlink" Target="https://www.youtube.com/watch?v=gBgrf_Yf5Jw" TargetMode="External"/><Relationship Id="rId1660" Type="http://schemas.openxmlformats.org/officeDocument/2006/relationships/hyperlink" Target="http://www.reddit.com/r/Bitcoin/comments/31yjxf/how_i_used_my_sisters_seattle_trip_to_introduce/" TargetMode="External"/><Relationship Id="rId2991" Type="http://schemas.openxmlformats.org/officeDocument/2006/relationships/hyperlink" Target="http://www.reddit.com/r/Bitcoin/comments/32jqi7/how_the_central_banking_system_is_used_to_fund_war/" TargetMode="External"/><Relationship Id="rId1661" Type="http://schemas.openxmlformats.org/officeDocument/2006/relationships/hyperlink" Target="https://www.youtube.com/watch?v=p40NrHsDoxk" TargetMode="External"/><Relationship Id="rId2992" Type="http://schemas.openxmlformats.org/officeDocument/2006/relationships/hyperlink" Target="https://blog.bitmex.com/case-study-using-bitcoin-derivatives-in-global-trade/" TargetMode="External"/><Relationship Id="rId1662" Type="http://schemas.openxmlformats.org/officeDocument/2006/relationships/hyperlink" Target="http://www.reddit.com/r/Bitcoin/comments/31yjuy/awesome_simple_what_is_bitcoin_video/" TargetMode="External"/><Relationship Id="rId2993" Type="http://schemas.openxmlformats.org/officeDocument/2006/relationships/hyperlink" Target="http://www.reddit.com/r/Bitcoin/comments/32jpsm/case_study_using_bitcoin_derivatives_in_global/" TargetMode="External"/><Relationship Id="rId1663" Type="http://schemas.openxmlformats.org/officeDocument/2006/relationships/hyperlink" Target="http://www.cio.com.au/article/572273/interview-daniel-alexiuc-living-room-satoshi/" TargetMode="External"/><Relationship Id="rId2994" Type="http://schemas.openxmlformats.org/officeDocument/2006/relationships/hyperlink" Target="http://www.reddit.com/r/Bitcoin/comments/32jrby/coinbase_should_set_up_booths_at_every_mlb_stadium/" TargetMode="External"/><Relationship Id="rId2148" Type="http://schemas.openxmlformats.org/officeDocument/2006/relationships/hyperlink" Target="http://www.pymnts.com/news/2015/new-jersey-wants-to-tax-bitcoin-transactions/?utm_content=buffer5a643&amp;utm_medium=social&amp;utm_source=twitter.com&amp;utm_campaign=buffer" TargetMode="External"/><Relationship Id="rId2149" Type="http://schemas.openxmlformats.org/officeDocument/2006/relationships/hyperlink" Target="http://www.reddit.com/r/Bitcoin/comments/325ivt/new_jersey_wants_to_tax_bitcoin_transactions/" TargetMode="External"/><Relationship Id="rId2140" Type="http://schemas.openxmlformats.org/officeDocument/2006/relationships/hyperlink" Target="http://www.xconomy.com/boston/2015/04/10/joi-ito-wants-mit-to-be-neutral-place-to-help-develop-bitcoin-standards/" TargetMode="External"/><Relationship Id="rId2141" Type="http://schemas.openxmlformats.org/officeDocument/2006/relationships/hyperlink" Target="http://www.reddit.com/r/Bitcoin/comments/325c9b/joi_ito_wants_mit_to_be_neutral_place_to_help/" TargetMode="External"/><Relationship Id="rId2142" Type="http://schemas.openxmlformats.org/officeDocument/2006/relationships/hyperlink" Target="http://i.imgur.com/yCH4YKJ.jpg" TargetMode="External"/><Relationship Id="rId2143" Type="http://schemas.openxmlformats.org/officeDocument/2006/relationships/hyperlink" Target="http://www.reddit.com/r/Bitcoin/comments/325bu9/ill_start_my_own_blockchain/" TargetMode="External"/><Relationship Id="rId2144" Type="http://schemas.openxmlformats.org/officeDocument/2006/relationships/hyperlink" Target="http://www.reddit.com/r/Bitcoin/comments/325ha4/bitcoin_foundation_attempted_to_release/" TargetMode="External"/><Relationship Id="rId2145" Type="http://schemas.openxmlformats.org/officeDocument/2006/relationships/hyperlink" Target="http://www.reddit.com/r/Bitcoin/comments/325h8b/purchase_iphone_mfi_certified_lightning_cables/" TargetMode="External"/><Relationship Id="rId2146" Type="http://schemas.openxmlformats.org/officeDocument/2006/relationships/hyperlink" Target="http://www.bitcoingroup.in/bitcoin/bitcoin-explained-in-a-simple-video/" TargetMode="External"/><Relationship Id="rId2147" Type="http://schemas.openxmlformats.org/officeDocument/2006/relationships/hyperlink" Target="http://www.reddit.com/r/Bitcoin/comments/325god/bitcoin_explained_in_a_simple_video/" TargetMode="External"/><Relationship Id="rId2137" Type="http://schemas.openxmlformats.org/officeDocument/2006/relationships/hyperlink" Target="http://www.reddit.com/r/Bitcoin/comments/325d9q/now_supporting_btc_payments/" TargetMode="External"/><Relationship Id="rId2138" Type="http://schemas.openxmlformats.org/officeDocument/2006/relationships/hyperlink" Target="http://www.sott.net/article/236218-Cash-Transactions-Banned-by-Louisiana-Government-Takes-Private-Property-Without-Due-Process" TargetMode="External"/><Relationship Id="rId2139" Type="http://schemas.openxmlformats.org/officeDocument/2006/relationships/hyperlink" Target="http://www.reddit.com/r/Bitcoin/comments/325ceh/cash_transactions_banned_in_louisiana_for_second/" TargetMode="External"/><Relationship Id="rId2130" Type="http://schemas.openxmlformats.org/officeDocument/2006/relationships/hyperlink" Target="http://www.reddit.com/r/Bitcoin/comments/325bu9/ill_start_my_own_blockchain/" TargetMode="External"/><Relationship Id="rId2131" Type="http://schemas.openxmlformats.org/officeDocument/2006/relationships/hyperlink" Target="http://www.reddit.com/r/Bitcoin/comments/325bot/print_money_with_us/" TargetMode="External"/><Relationship Id="rId2132" Type="http://schemas.openxmlformats.org/officeDocument/2006/relationships/hyperlink" Target="http://www.reddit.com/r/Bitcoin/comments/325ekp/welcome_to_bitcoin_club/" TargetMode="External"/><Relationship Id="rId2133" Type="http://schemas.openxmlformats.org/officeDocument/2006/relationships/hyperlink" Target="http://www.bloomberg.com/news/articles/2015-04-10/citi-economist-says-it-might-be-time-to-abolish-cash?cmpid=yhoo" TargetMode="External"/><Relationship Id="rId2134" Type="http://schemas.openxmlformats.org/officeDocument/2006/relationships/hyperlink" Target="http://www.reddit.com/r/Bitcoin/comments/325dy0/citi_bank_economist_recommends_abolishing_cash_in/" TargetMode="External"/><Relationship Id="rId2135" Type="http://schemas.openxmlformats.org/officeDocument/2006/relationships/hyperlink" Target="https://www.youtube.com/watch?v=xj3cYtnvtzg" TargetMode="External"/><Relationship Id="rId2136" Type="http://schemas.openxmlformats.org/officeDocument/2006/relationships/hyperlink" Target="http://www.reddit.com/r/Bitcoin/comments/325dby/israeli_bank_busters_start_accepting_bitcoin/" TargetMode="External"/><Relationship Id="rId2160" Type="http://schemas.openxmlformats.org/officeDocument/2006/relationships/hyperlink" Target="http://www.reddit.com/r/Bitcoin/comments/32610c/eli5_bitcoin_foundation_bankruptcy_how_does_it/" TargetMode="External"/><Relationship Id="rId2161" Type="http://schemas.openxmlformats.org/officeDocument/2006/relationships/hyperlink" Target="http://www.reddit.com/r/Bitcoin/comments/326013/question_to_all_of_the_vcs_investing_in_usbased/" TargetMode="External"/><Relationship Id="rId2162" Type="http://schemas.openxmlformats.org/officeDocument/2006/relationships/hyperlink" Target="http://cointelegraph.com/news/113927/rand-pauls-opponents-are-more-likely-to-join-him-on-bitcoin-than-attack" TargetMode="External"/><Relationship Id="rId2163" Type="http://schemas.openxmlformats.org/officeDocument/2006/relationships/hyperlink" Target="http://www.reddit.com/r/Bitcoin/comments/32654y/rand_pauls_opponents_are_more_likely_to_join_him/" TargetMode="External"/><Relationship Id="rId2164" Type="http://schemas.openxmlformats.org/officeDocument/2006/relationships/hyperlink" Target="http://www.reddit.com/r/Bitcoin/comments/3264qs/dimon_there_is_a_true_cost_to_allowing_people_to/" TargetMode="External"/><Relationship Id="rId2165" Type="http://schemas.openxmlformats.org/officeDocument/2006/relationships/hyperlink" Target="http://www.reddit.com/r/Bitcoin/comments/326881/crowdfunding_for_the_free_market_road_show/" TargetMode="External"/><Relationship Id="rId2166" Type="http://schemas.openxmlformats.org/officeDocument/2006/relationships/hyperlink" Target="https://youtu.be/OGggGQTYKXQ?t=5m29s" TargetMode="External"/><Relationship Id="rId2167" Type="http://schemas.openxmlformats.org/officeDocument/2006/relationships/hyperlink" Target="http://www.reddit.com/r/Bitcoin/comments/3267we/mises_institute_money_and_the_development_of/" TargetMode="External"/><Relationship Id="rId2168" Type="http://schemas.openxmlformats.org/officeDocument/2006/relationships/hyperlink" Target="http://www.reddit.com/r/Bitcoin/comments/3267ch/would_anyone_pass_out_marketing_flyers_to_earn/" TargetMode="External"/><Relationship Id="rId2169" Type="http://schemas.openxmlformats.org/officeDocument/2006/relationships/hyperlink" Target="http://www.reddit.com/r/Bitcoin/comments/32676d/noob_here_opened_my_first_bitcoin_wallet/" TargetMode="External"/><Relationship Id="rId2159" Type="http://schemas.openxmlformats.org/officeDocument/2006/relationships/hyperlink" Target="http://www.reddit.com/r/Bitcoin/comments/3261qz/my_business_teacher_laughed_at_me_today_for/" TargetMode="External"/><Relationship Id="rId2150" Type="http://schemas.openxmlformats.org/officeDocument/2006/relationships/hyperlink" Target="http://www.reddit.com/r/Bitcoin/comments/325itm/ive_given_away_139btc_32900_ama/" TargetMode="External"/><Relationship Id="rId2151" Type="http://schemas.openxmlformats.org/officeDocument/2006/relationships/hyperlink" Target="http://www.reddit.com/r/Bitcoin/comments/325hr2/my_bank_has_called_me_8_times_since_tuesday_to_do/" TargetMode="External"/><Relationship Id="rId2152" Type="http://schemas.openxmlformats.org/officeDocument/2006/relationships/hyperlink" Target="http://www.reddit.com/r/Bitcoin/comments/325ln8/chance_to_get_1000_in_bitcoin/" TargetMode="External"/><Relationship Id="rId2153" Type="http://schemas.openxmlformats.org/officeDocument/2006/relationships/hyperlink" Target="http://www.reddit.com/r/Bitcoin/comments/325kop/all_money_is_money_crack_this_brain_wallet/" TargetMode="External"/><Relationship Id="rId2154" Type="http://schemas.openxmlformats.org/officeDocument/2006/relationships/hyperlink" Target="http://imgur.com/n6fHI1M" TargetMode="External"/><Relationship Id="rId2155" Type="http://schemas.openxmlformats.org/officeDocument/2006/relationships/hyperlink" Target="http://www.reddit.com/r/Bitcoin/comments/325jvx/saw_this_license_plate_on_a_road_trip/" TargetMode="External"/><Relationship Id="rId2156" Type="http://schemas.openxmlformats.org/officeDocument/2006/relationships/hyperlink" Target="http://www.reddit.com/r/Bitcoin/comments/325xap/fastest_way_to_buy_btc_online/" TargetMode="External"/><Relationship Id="rId2157" Type="http://schemas.openxmlformats.org/officeDocument/2006/relationships/hyperlink" Target="http://www.reddit.com/r/Bitcoin/comments/325wzy/we_need_to_chill_out_with_the_infighting/" TargetMode="External"/><Relationship Id="rId2158" Type="http://schemas.openxmlformats.org/officeDocument/2006/relationships/hyperlink" Target="http://www.reddit.com/r/Bitcoin/comments/3261ty/is_bitcoin_the_germ_form/" TargetMode="External"/><Relationship Id="rId2104" Type="http://schemas.openxmlformats.org/officeDocument/2006/relationships/hyperlink" Target="http://mashable.com/2015/04/10/jp-morgan-ceo-letter/" TargetMode="External"/><Relationship Id="rId2105" Type="http://schemas.openxmlformats.org/officeDocument/2006/relationships/hyperlink" Target="http://www.reddit.com/r/Bitcoin/comments/324wxy/chase_ceo_worried_about_bitcoin_stealing_business/" TargetMode="External"/><Relationship Id="rId2106" Type="http://schemas.openxmlformats.org/officeDocument/2006/relationships/hyperlink" Target="http://p2sh.info/p2sh-amount" TargetMode="External"/><Relationship Id="rId2107" Type="http://schemas.openxmlformats.org/officeDocument/2006/relationships/hyperlink" Target="http://www.reddit.com/r/Bitcoin/comments/324uqv/average_transaction_amount_in_p2sh/" TargetMode="External"/><Relationship Id="rId2108" Type="http://schemas.openxmlformats.org/officeDocument/2006/relationships/hyperlink" Target="http://www.coindesk.com/state-of-bitcoin-q1-2015-record-investment-buoys-ecosystem/" TargetMode="External"/><Relationship Id="rId2109" Type="http://schemas.openxmlformats.org/officeDocument/2006/relationships/hyperlink" Target="http://www.reddit.com/r/Bitcoin/comments/32526h/state_of_bitcoin_q1_2015_record_investment_buoys/" TargetMode="External"/><Relationship Id="rId2100" Type="http://schemas.openxmlformats.org/officeDocument/2006/relationships/hyperlink" Target="https://twitter.com/nvk/status/586254556251717633" TargetMode="External"/><Relationship Id="rId2101" Type="http://schemas.openxmlformats.org/officeDocument/2006/relationships/hyperlink" Target="http://www.reddit.com/r/Bitcoin/comments/324ti0/nvk_time_to_stop_putting_bitcoin_in_a_single_key/" TargetMode="External"/><Relationship Id="rId2102" Type="http://schemas.openxmlformats.org/officeDocument/2006/relationships/hyperlink" Target="http://imgur.com/ODIyhOn" TargetMode="External"/><Relationship Id="rId2103" Type="http://schemas.openxmlformats.org/officeDocument/2006/relationships/hyperlink" Target="http://www.reddit.com/r/Bitcoin/comments/324xj9/embrace_the_power_of_crypto_or_embrace_your_own/" TargetMode="External"/><Relationship Id="rId899" Type="http://schemas.openxmlformats.org/officeDocument/2006/relationships/hyperlink" Target="http://meanblackfox.com/blogs/news/17985712-big-thank-you-to-bitcoin-comunity" TargetMode="External"/><Relationship Id="rId898" Type="http://schemas.openxmlformats.org/officeDocument/2006/relationships/hyperlink" Target="http://www.reddit.com/r/Bitcoin/comments/31ob4r/what_privacy/" TargetMode="External"/><Relationship Id="rId897" Type="http://schemas.openxmlformats.org/officeDocument/2006/relationships/hyperlink" Target="https://www.youtube.com/watch?feature=player_embedded&amp;v=0XdsaCVZ1ck" TargetMode="External"/><Relationship Id="rId896" Type="http://schemas.openxmlformats.org/officeDocument/2006/relationships/hyperlink" Target="http://www.reddit.com/r/Bitcoin/comments/31nzvz/deflation_vs_inflation/" TargetMode="External"/><Relationship Id="rId891" Type="http://schemas.openxmlformats.org/officeDocument/2006/relationships/hyperlink" Target="http://www.reddit.com/r/Bitcoin/comments/31o116/morgan_stanley_veteran_dienelt_joins_bitcoin_20/" TargetMode="External"/><Relationship Id="rId890" Type="http://schemas.openxmlformats.org/officeDocument/2006/relationships/hyperlink" Target="https://bitcoinmagazine.com/19889/morgan-stanley-veteran-dienelt-joins-bitcoin-2-0-startup/" TargetMode="External"/><Relationship Id="rId895" Type="http://schemas.openxmlformats.org/officeDocument/2006/relationships/hyperlink" Target="http://www.youtube.com/watch?v=G9O_RW44lys&amp;t=14m52s" TargetMode="External"/><Relationship Id="rId894" Type="http://schemas.openxmlformats.org/officeDocument/2006/relationships/hyperlink" Target="http://www.reddit.com/r/Bitcoin/comments/31o0b8/btce_is_a_joke_you_should_get_your_coins_off/" TargetMode="External"/><Relationship Id="rId893" Type="http://schemas.openxmlformats.org/officeDocument/2006/relationships/hyperlink" Target="http://www.reddit.com/r/Bitcoin/comments/31o0cy/australian_bitcoin_exchange_igot_has_launched_a/" TargetMode="External"/><Relationship Id="rId892" Type="http://schemas.openxmlformats.org/officeDocument/2006/relationships/hyperlink" Target="http://www.forexminute.com/bitcoin/igot-com-launches-cryptocurrency-payment-processing-services-in-40-countries-57059" TargetMode="External"/><Relationship Id="rId2126" Type="http://schemas.openxmlformats.org/officeDocument/2006/relationships/hyperlink" Target="http://www.reddit.com/r/Bitcoin/comments/3255ra/i_dont_know_what_it_is_but_i_want_to_invest/" TargetMode="External"/><Relationship Id="rId2127" Type="http://schemas.openxmlformats.org/officeDocument/2006/relationships/hyperlink" Target="http://cointelegraph.com/news/113926/kievs-economic-blockade-boosts-bitcoin-usage-in-separatist-east" TargetMode="External"/><Relationship Id="rId2128" Type="http://schemas.openxmlformats.org/officeDocument/2006/relationships/hyperlink" Target="http://www.reddit.com/r/Bitcoin/comments/3254hw/kievs_economic_blockade_boosts_bitcoin_usage_in/" TargetMode="External"/><Relationship Id="rId2129" Type="http://schemas.openxmlformats.org/officeDocument/2006/relationships/hyperlink" Target="http://i.imgur.com/yCH4YKJ.jpg" TargetMode="External"/><Relationship Id="rId2120" Type="http://schemas.openxmlformats.org/officeDocument/2006/relationships/hyperlink" Target="http://www.reddit.com/r/Bitcoin/comments/3257u2/coinbase_just_kicked_me_out_looking_for/" TargetMode="External"/><Relationship Id="rId2121" Type="http://schemas.openxmlformats.org/officeDocument/2006/relationships/hyperlink" Target="http://www.theopenledger.com/what-is-a-blockhead/" TargetMode="External"/><Relationship Id="rId2122" Type="http://schemas.openxmlformats.org/officeDocument/2006/relationships/hyperlink" Target="http://www.reddit.com/r/Bitcoin/comments/3256ip/what_is_a_blockhead/" TargetMode="External"/><Relationship Id="rId2123" Type="http://schemas.openxmlformats.org/officeDocument/2006/relationships/hyperlink" Target="http://www.reuters.com/article/2015/04/08/swiss-treasury-idUSL5N0X52TR20150408" TargetMode="External"/><Relationship Id="rId2124" Type="http://schemas.openxmlformats.org/officeDocument/2006/relationships/hyperlink" Target="http://www.reddit.com/r/Bitcoin/comments/32563f/switzerland_sells_10year_bonds_at_negative_yield/" TargetMode="External"/><Relationship Id="rId2125" Type="http://schemas.openxmlformats.org/officeDocument/2006/relationships/hyperlink" Target="http://i.imgur.com/TpCiikC.jpg" TargetMode="External"/><Relationship Id="rId2115" Type="http://schemas.openxmlformats.org/officeDocument/2006/relationships/hyperlink" Target="https://bitcointalk.org/index.php?topic=1019684.0" TargetMode="External"/><Relationship Id="rId2116" Type="http://schemas.openxmlformats.org/officeDocument/2006/relationships/hyperlink" Target="http://www.reddit.com/r/Bitcoin/comments/325389/ann_denarium_launches_the_next_generation/" TargetMode="External"/><Relationship Id="rId2117" Type="http://schemas.openxmlformats.org/officeDocument/2006/relationships/hyperlink" Target="http://imgur.com/FcTYt9k" TargetMode="External"/><Relationship Id="rId2118" Type="http://schemas.openxmlformats.org/officeDocument/2006/relationships/hyperlink" Target="http://www.reddit.com/r/Bitcoin/comments/3252ce/this_is_the_kind_of_entrepreneurship_i_like_to_see/" TargetMode="External"/><Relationship Id="rId2119" Type="http://schemas.openxmlformats.org/officeDocument/2006/relationships/hyperlink" Target="http://www.reddit.com/r/Bitcoin/comments/325823/negative_interest_rates_and_bitcoin/" TargetMode="External"/><Relationship Id="rId2110" Type="http://schemas.openxmlformats.org/officeDocument/2006/relationships/hyperlink" Target="http://www.reddit.com/r/Bitcoin/comments/3254gz/whats_the_update_on_facebook_payments/" TargetMode="External"/><Relationship Id="rId2111" Type="http://schemas.openxmlformats.org/officeDocument/2006/relationships/hyperlink" Target="http://www.reddit.com/r/Bitcoin/comments/32549r/idea_for_a_color_changing_paper_wallet/" TargetMode="External"/><Relationship Id="rId2112" Type="http://schemas.openxmlformats.org/officeDocument/2006/relationships/hyperlink" Target="http://bravenewcoin.com/news/dbs-bank-to-host-blockchain-hackathon/" TargetMode="External"/><Relationship Id="rId2113" Type="http://schemas.openxmlformats.org/officeDocument/2006/relationships/hyperlink" Target="http://www.reddit.com/r/Bitcoin/comments/32546z/dbs_bank_to_host_a_hackathon_with_the_help_of_ibm/" TargetMode="External"/><Relationship Id="rId2114" Type="http://schemas.openxmlformats.org/officeDocument/2006/relationships/hyperlink" Target="http://www.reddit.com/r/Bitcoin/comments/3253v4/can_you_guys_critique_my_example_a_sidecha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 t="shared" ref="E1:E2" si="1">IMAGE("http://ifttt.com/images/no_image_card.png",1)</f>
        <v/>
      </c>
      <c r="F1" s="1" t="s">
        <v>4</v>
      </c>
      <c r="G1" s="2" t="s">
        <v>5</v>
      </c>
    </row>
    <row r="2">
      <c r="A2" s="1" t="s">
        <v>6</v>
      </c>
      <c r="B2" s="1" t="s">
        <v>7</v>
      </c>
      <c r="C2" s="1" t="s">
        <v>8</v>
      </c>
      <c r="D2" s="2" t="s">
        <v>9</v>
      </c>
      <c r="E2" t="str">
        <f t="shared" si="1"/>
        <v/>
      </c>
      <c r="F2" s="1" t="s">
        <v>4</v>
      </c>
      <c r="G2" s="2" t="s">
        <v>10</v>
      </c>
    </row>
    <row r="3">
      <c r="A3" s="1" t="s">
        <v>11</v>
      </c>
      <c r="B3" s="1" t="s">
        <v>12</v>
      </c>
      <c r="C3" s="1" t="s">
        <v>13</v>
      </c>
      <c r="D3" s="2" t="s">
        <v>14</v>
      </c>
      <c r="E3" t="str">
        <f>IMAGE("https://i.ytimg.com/vi/lNL1a7aKThs/hqdefault.jpg",1)</f>
        <v/>
      </c>
      <c r="F3" s="1" t="s">
        <v>4</v>
      </c>
      <c r="G3" s="2" t="s">
        <v>15</v>
      </c>
    </row>
    <row r="4">
      <c r="A4" s="1" t="s">
        <v>16</v>
      </c>
      <c r="B4" s="1" t="s">
        <v>17</v>
      </c>
      <c r="C4" s="1" t="s">
        <v>18</v>
      </c>
      <c r="D4" s="2" t="s">
        <v>19</v>
      </c>
      <c r="E4" t="str">
        <f>IMAGE("http://bravenewcoin.com/assets/Uploads/_resampled/CroppedImage400400-Coinbase-Bits.png",1)</f>
        <v/>
      </c>
      <c r="F4" s="1" t="s">
        <v>4</v>
      </c>
      <c r="G4" s="2" t="s">
        <v>20</v>
      </c>
    </row>
    <row r="5">
      <c r="A5" s="1" t="s">
        <v>21</v>
      </c>
      <c r="B5" s="1" t="s">
        <v>22</v>
      </c>
      <c r="C5" s="1" t="s">
        <v>23</v>
      </c>
      <c r="D5" s="2" t="s">
        <v>24</v>
      </c>
      <c r="E5" t="str">
        <f>IMAGE("http://www.newsbtc.com/wp-content/uploads/2015/04/68.jpg",1)</f>
        <v/>
      </c>
      <c r="F5" s="1" t="s">
        <v>4</v>
      </c>
      <c r="G5" s="2" t="s">
        <v>25</v>
      </c>
    </row>
    <row r="6">
      <c r="A6" s="1" t="s">
        <v>26</v>
      </c>
      <c r="B6" s="1" t="s">
        <v>27</v>
      </c>
      <c r="C6" s="1" t="s">
        <v>28</v>
      </c>
      <c r="D6" s="1" t="s">
        <v>29</v>
      </c>
      <c r="E6" t="str">
        <f>IMAGE("http://ifttt.com/images/no_image_card.png",1)</f>
        <v/>
      </c>
      <c r="F6" s="1" t="s">
        <v>4</v>
      </c>
      <c r="G6" s="2" t="s">
        <v>30</v>
      </c>
    </row>
    <row r="7">
      <c r="A7" s="1" t="s">
        <v>31</v>
      </c>
      <c r="B7" s="1" t="s">
        <v>32</v>
      </c>
      <c r="C7" s="1" t="s">
        <v>33</v>
      </c>
      <c r="D7" s="2" t="s">
        <v>34</v>
      </c>
      <c r="E7" t="str">
        <f>IMAGE("http://i.forbesimg.com/media/video/2015/04/02/4150135264001_still.jpg",1)</f>
        <v/>
      </c>
      <c r="F7" s="1" t="s">
        <v>4</v>
      </c>
      <c r="G7" s="2" t="s">
        <v>35</v>
      </c>
    </row>
    <row r="8">
      <c r="A8" s="1" t="s">
        <v>36</v>
      </c>
      <c r="B8" s="1" t="s">
        <v>37</v>
      </c>
      <c r="C8" s="1" t="s">
        <v>38</v>
      </c>
      <c r="D8" s="2" t="s">
        <v>39</v>
      </c>
      <c r="E8" t="str">
        <f>IMAGE("http://ieet.org/images/transpolitica_book_cover_ebook.png",1)</f>
        <v/>
      </c>
      <c r="F8" s="1" t="s">
        <v>4</v>
      </c>
      <c r="G8" s="2" t="s">
        <v>40</v>
      </c>
    </row>
    <row r="9">
      <c r="A9" s="1" t="s">
        <v>41</v>
      </c>
      <c r="B9" s="1" t="s">
        <v>42</v>
      </c>
      <c r="C9" s="1" t="s">
        <v>43</v>
      </c>
      <c r="D9" s="2" t="s">
        <v>44</v>
      </c>
      <c r="E9" t="str">
        <f>IMAGE("http://i.imgur.com/65WfEcp.png",1)</f>
        <v/>
      </c>
      <c r="F9" s="1" t="s">
        <v>4</v>
      </c>
      <c r="G9" s="2" t="s">
        <v>45</v>
      </c>
    </row>
    <row r="10">
      <c r="A10" s="1" t="s">
        <v>46</v>
      </c>
      <c r="B10" s="1" t="s">
        <v>47</v>
      </c>
      <c r="C10" s="1" t="s">
        <v>48</v>
      </c>
      <c r="D10" s="1" t="s">
        <v>49</v>
      </c>
      <c r="E10" t="str">
        <f>IMAGE("http://ifttt.com/images/no_image_card.png",1)</f>
        <v/>
      </c>
      <c r="F10" s="1" t="s">
        <v>4</v>
      </c>
      <c r="G10" s="2" t="s">
        <v>50</v>
      </c>
    </row>
    <row r="11">
      <c r="A11" s="1" t="s">
        <v>51</v>
      </c>
      <c r="B11" s="1" t="s">
        <v>52</v>
      </c>
      <c r="C11" s="1" t="s">
        <v>53</v>
      </c>
      <c r="D11" s="2" t="s">
        <v>54</v>
      </c>
      <c r="E11" t="str">
        <f>IMAGE("http://www.libratax.com/wp-content/uploads/2015/04/exhibit-b-1024x791-1024x791.jpg",1)</f>
        <v/>
      </c>
      <c r="F11" s="1" t="s">
        <v>4</v>
      </c>
      <c r="G11" s="2" t="s">
        <v>55</v>
      </c>
    </row>
    <row r="12">
      <c r="A12" s="1" t="s">
        <v>56</v>
      </c>
      <c r="B12" s="1" t="s">
        <v>57</v>
      </c>
      <c r="C12" s="1" t="s">
        <v>58</v>
      </c>
      <c r="D12" s="1" t="s">
        <v>59</v>
      </c>
      <c r="E12" t="str">
        <f t="shared" ref="E12:E14" si="2">IMAGE("http://ifttt.com/images/no_image_card.png",1)</f>
        <v/>
      </c>
      <c r="F12" s="1" t="s">
        <v>4</v>
      </c>
      <c r="G12" s="2" t="s">
        <v>60</v>
      </c>
    </row>
    <row r="13">
      <c r="A13" s="1" t="s">
        <v>61</v>
      </c>
      <c r="B13" s="1" t="s">
        <v>62</v>
      </c>
      <c r="C13" s="1" t="s">
        <v>63</v>
      </c>
      <c r="D13" s="1" t="s">
        <v>64</v>
      </c>
      <c r="E13" t="str">
        <f t="shared" si="2"/>
        <v/>
      </c>
      <c r="F13" s="1" t="s">
        <v>4</v>
      </c>
      <c r="G13" s="2" t="s">
        <v>65</v>
      </c>
    </row>
    <row r="14">
      <c r="A14" s="1" t="s">
        <v>66</v>
      </c>
      <c r="B14" s="1" t="s">
        <v>67</v>
      </c>
      <c r="C14" s="1" t="s">
        <v>68</v>
      </c>
      <c r="D14" s="2" t="s">
        <v>69</v>
      </c>
      <c r="E14" t="str">
        <f t="shared" si="2"/>
        <v/>
      </c>
      <c r="F14" s="1" t="s">
        <v>4</v>
      </c>
      <c r="G14" s="2" t="s">
        <v>70</v>
      </c>
    </row>
    <row r="15">
      <c r="A15" s="1" t="s">
        <v>71</v>
      </c>
      <c r="B15" s="1" t="s">
        <v>17</v>
      </c>
      <c r="C15" s="1" t="s">
        <v>72</v>
      </c>
      <c r="D15" s="2" t="s">
        <v>73</v>
      </c>
      <c r="E15" t="str">
        <f>IMAGE("http://bravenewcoin.com/assets/Uploads/_resampled/CroppedImage400400-UBS-office.png",1)</f>
        <v/>
      </c>
      <c r="F15" s="1" t="s">
        <v>4</v>
      </c>
      <c r="G15" s="2" t="s">
        <v>74</v>
      </c>
    </row>
    <row r="16">
      <c r="A16" s="1" t="s">
        <v>75</v>
      </c>
      <c r="B16" s="1" t="s">
        <v>76</v>
      </c>
      <c r="C16" s="1" t="s">
        <v>77</v>
      </c>
      <c r="D16" s="2" t="s">
        <v>78</v>
      </c>
      <c r="E16" t="str">
        <f>IMAGE("http://siliconangle.com/files/2014/09/busy-business-businesspeople-businessman-businesswoman-company-corporate-bustle.jpg",1)</f>
        <v/>
      </c>
      <c r="F16" s="1" t="s">
        <v>4</v>
      </c>
      <c r="G16" s="2" t="s">
        <v>79</v>
      </c>
    </row>
    <row r="17">
      <c r="A17" s="1" t="s">
        <v>80</v>
      </c>
      <c r="B17" s="1" t="s">
        <v>81</v>
      </c>
      <c r="C17" s="1" t="s">
        <v>82</v>
      </c>
      <c r="D17" s="1" t="s">
        <v>83</v>
      </c>
      <c r="E17" t="str">
        <f>IMAGE("http://ifttt.com/images/no_image_card.png",1)</f>
        <v/>
      </c>
      <c r="F17" s="1" t="s">
        <v>4</v>
      </c>
      <c r="G17" s="2" t="s">
        <v>84</v>
      </c>
    </row>
    <row r="18">
      <c r="A18" s="1" t="s">
        <v>85</v>
      </c>
      <c r="B18" s="1" t="s">
        <v>86</v>
      </c>
      <c r="C18" s="1" t="s">
        <v>87</v>
      </c>
      <c r="D18" s="2" t="s">
        <v>88</v>
      </c>
      <c r="E18" t="str">
        <f>IMAGE("http://i.telegraph.co.uk/multimedia/archive/03255/drachma_3255449k.jpg",1)</f>
        <v/>
      </c>
      <c r="F18" s="1" t="s">
        <v>4</v>
      </c>
      <c r="G18" s="2" t="s">
        <v>89</v>
      </c>
    </row>
    <row r="19">
      <c r="A19" s="1" t="s">
        <v>90</v>
      </c>
      <c r="B19" s="1" t="s">
        <v>91</v>
      </c>
      <c r="C19" s="1" t="s">
        <v>92</v>
      </c>
      <c r="D19" s="2" t="s">
        <v>93</v>
      </c>
      <c r="E19" t="str">
        <f>IMAGE("https://pbs.twimg.com/media/CBi7gunUEAAzC6f.jpg:large",1)</f>
        <v/>
      </c>
      <c r="F19" s="1" t="s">
        <v>4</v>
      </c>
      <c r="G19" s="2" t="s">
        <v>94</v>
      </c>
    </row>
    <row r="20">
      <c r="A20" s="1" t="s">
        <v>95</v>
      </c>
      <c r="B20" s="1" t="s">
        <v>96</v>
      </c>
      <c r="C20" s="1" t="s">
        <v>97</v>
      </c>
      <c r="D20" s="2" t="s">
        <v>98</v>
      </c>
      <c r="E20" t="str">
        <f>IMAGE("https://fusiondotnet.files.wordpress.com/2015/04/screen-shot-2015-04-02-at-4-22-01-pm.jpg?quality=80&amp;amp;strip=all&amp;amp;w=519&amp;amp;h=630&amp;amp;crop=1",1)</f>
        <v/>
      </c>
      <c r="F20" s="1" t="s">
        <v>4</v>
      </c>
      <c r="G20" s="2" t="s">
        <v>99</v>
      </c>
    </row>
    <row r="21">
      <c r="A21" s="1" t="s">
        <v>100</v>
      </c>
      <c r="B21" s="1" t="s">
        <v>101</v>
      </c>
      <c r="C21" s="1" t="s">
        <v>102</v>
      </c>
      <c r="D21" s="1" t="s">
        <v>103</v>
      </c>
      <c r="E21" t="str">
        <f t="shared" ref="E21:E25" si="3">IMAGE("http://ifttt.com/images/no_image_card.png",1)</f>
        <v/>
      </c>
      <c r="F21" s="1" t="s">
        <v>4</v>
      </c>
      <c r="G21" s="2" t="s">
        <v>104</v>
      </c>
    </row>
    <row r="22">
      <c r="A22" s="1" t="s">
        <v>100</v>
      </c>
      <c r="B22" s="1" t="s">
        <v>105</v>
      </c>
      <c r="C22" s="1" t="s">
        <v>106</v>
      </c>
      <c r="D22" s="1" t="s">
        <v>107</v>
      </c>
      <c r="E22" t="str">
        <f t="shared" si="3"/>
        <v/>
      </c>
      <c r="F22" s="1" t="s">
        <v>4</v>
      </c>
      <c r="G22" s="2" t="s">
        <v>108</v>
      </c>
    </row>
    <row r="23">
      <c r="A23" s="1" t="s">
        <v>109</v>
      </c>
      <c r="B23" s="1" t="s">
        <v>110</v>
      </c>
      <c r="C23" s="1" t="s">
        <v>111</v>
      </c>
      <c r="D23" s="1" t="s">
        <v>107</v>
      </c>
      <c r="E23" t="str">
        <f t="shared" si="3"/>
        <v/>
      </c>
      <c r="F23" s="1" t="s">
        <v>4</v>
      </c>
      <c r="G23" s="2" t="s">
        <v>112</v>
      </c>
    </row>
    <row r="24">
      <c r="A24" s="1" t="s">
        <v>113</v>
      </c>
      <c r="B24" s="1" t="s">
        <v>114</v>
      </c>
      <c r="C24" s="1" t="s">
        <v>115</v>
      </c>
      <c r="D24" s="1" t="s">
        <v>116</v>
      </c>
      <c r="E24" t="str">
        <f t="shared" si="3"/>
        <v/>
      </c>
      <c r="F24" s="1" t="s">
        <v>4</v>
      </c>
      <c r="G24" s="2" t="s">
        <v>117</v>
      </c>
    </row>
    <row r="25">
      <c r="A25" s="1" t="s">
        <v>118</v>
      </c>
      <c r="B25" s="1" t="s">
        <v>119</v>
      </c>
      <c r="C25" s="1" t="s">
        <v>120</v>
      </c>
      <c r="D25" s="1" t="s">
        <v>121</v>
      </c>
      <c r="E25" t="str">
        <f t="shared" si="3"/>
        <v/>
      </c>
      <c r="F25" s="1" t="s">
        <v>4</v>
      </c>
      <c r="G25" s="2" t="s">
        <v>122</v>
      </c>
    </row>
    <row r="26">
      <c r="A26" s="1" t="s">
        <v>123</v>
      </c>
      <c r="B26" s="1" t="s">
        <v>124</v>
      </c>
      <c r="C26" s="1" t="s">
        <v>125</v>
      </c>
      <c r="D26" s="2" t="s">
        <v>126</v>
      </c>
      <c r="E26" t="str">
        <f>IMAGE("https://coinreport.net/wp-content/uploads/2015/04/BryceandGarrett-150x150.jpg",1)</f>
        <v/>
      </c>
      <c r="F26" s="1" t="s">
        <v>4</v>
      </c>
      <c r="G26" s="2" t="s">
        <v>127</v>
      </c>
    </row>
    <row r="27">
      <c r="A27" s="1" t="s">
        <v>128</v>
      </c>
      <c r="B27" s="1" t="s">
        <v>129</v>
      </c>
      <c r="C27" s="1" t="s">
        <v>130</v>
      </c>
      <c r="D27" s="2" t="s">
        <v>131</v>
      </c>
      <c r="E27" t="str">
        <f>IMAGE("https://i.ytimg.com/vi/CecpCepnkAU/hqdefault.jpg",1)</f>
        <v/>
      </c>
      <c r="F27" s="1" t="s">
        <v>4</v>
      </c>
      <c r="G27" s="2" t="s">
        <v>132</v>
      </c>
    </row>
    <row r="28">
      <c r="A28" s="1" t="s">
        <v>133</v>
      </c>
      <c r="B28" s="1" t="s">
        <v>134</v>
      </c>
      <c r="C28" s="1" t="s">
        <v>135</v>
      </c>
      <c r="D28" s="2" t="s">
        <v>136</v>
      </c>
      <c r="E28" t="str">
        <f>IMAGE("http://www.tampabay.com/resources/images/dti/rendered/2015/04/b4s_bitcoinbowl040315_14970752_4col.jpg",1)</f>
        <v/>
      </c>
      <c r="F28" s="1" t="s">
        <v>4</v>
      </c>
      <c r="G28" s="2" t="s">
        <v>137</v>
      </c>
    </row>
    <row r="29">
      <c r="A29" s="1" t="s">
        <v>138</v>
      </c>
      <c r="B29" s="1" t="s">
        <v>139</v>
      </c>
      <c r="C29" s="1" t="s">
        <v>140</v>
      </c>
      <c r="D29" s="2" t="s">
        <v>141</v>
      </c>
      <c r="E29" t="str">
        <f>IMAGE("https://i.ytimg.com/vi/pmU28mgihB4/maxresdefault.jpg",1)</f>
        <v/>
      </c>
      <c r="F29" s="1" t="s">
        <v>4</v>
      </c>
      <c r="G29" s="2" t="s">
        <v>142</v>
      </c>
    </row>
    <row r="30">
      <c r="A30" s="1" t="s">
        <v>143</v>
      </c>
      <c r="B30" s="1" t="s">
        <v>144</v>
      </c>
      <c r="C30" s="1" t="s">
        <v>145</v>
      </c>
      <c r="D30" s="1" t="s">
        <v>146</v>
      </c>
      <c r="E30" t="str">
        <f t="shared" ref="E30:E31" si="4">IMAGE("http://ifttt.com/images/no_image_card.png",1)</f>
        <v/>
      </c>
      <c r="F30" s="1" t="s">
        <v>4</v>
      </c>
      <c r="G30" s="2" t="s">
        <v>147</v>
      </c>
    </row>
    <row r="31">
      <c r="A31" s="1" t="s">
        <v>148</v>
      </c>
      <c r="B31" s="1" t="s">
        <v>149</v>
      </c>
      <c r="C31" s="1" t="s">
        <v>150</v>
      </c>
      <c r="D31" s="1" t="s">
        <v>151</v>
      </c>
      <c r="E31" t="str">
        <f t="shared" si="4"/>
        <v/>
      </c>
      <c r="F31" s="1" t="s">
        <v>4</v>
      </c>
      <c r="G31" s="2" t="s">
        <v>152</v>
      </c>
    </row>
    <row r="32">
      <c r="A32" s="1" t="s">
        <v>153</v>
      </c>
      <c r="B32" s="1" t="s">
        <v>154</v>
      </c>
      <c r="C32" s="1" t="s">
        <v>155</v>
      </c>
      <c r="D32" s="2" t="s">
        <v>156</v>
      </c>
      <c r="E32" t="str">
        <f>IMAGE("https://www.betcoin.ag/files/betcoin/assets/casino/casino-craps.jpg",1)</f>
        <v/>
      </c>
      <c r="F32" s="1" t="s">
        <v>4</v>
      </c>
      <c r="G32" s="2" t="s">
        <v>157</v>
      </c>
    </row>
    <row r="33">
      <c r="A33" s="1" t="s">
        <v>153</v>
      </c>
      <c r="B33" s="1" t="s">
        <v>158</v>
      </c>
      <c r="C33" s="1" t="s">
        <v>159</v>
      </c>
      <c r="D33" s="2" t="s">
        <v>160</v>
      </c>
      <c r="E33" t="str">
        <f>IMAGE("https://pbs.twimg.com/profile_images/476049306072276993/s9QMnPC5_400x400.jpeg",1)</f>
        <v/>
      </c>
      <c r="F33" s="1" t="s">
        <v>4</v>
      </c>
      <c r="G33" s="2" t="s">
        <v>161</v>
      </c>
    </row>
    <row r="34">
      <c r="A34" s="1" t="s">
        <v>153</v>
      </c>
      <c r="B34" s="1" t="s">
        <v>162</v>
      </c>
      <c r="C34" s="1" t="s">
        <v>163</v>
      </c>
      <c r="D34" s="2" t="s">
        <v>164</v>
      </c>
      <c r="E34" t="str">
        <f>IMAGE("http://qntra.net/qntra.jpg",1)</f>
        <v/>
      </c>
      <c r="F34" s="1" t="s">
        <v>4</v>
      </c>
      <c r="G34" s="2" t="s">
        <v>165</v>
      </c>
    </row>
    <row r="35">
      <c r="A35" s="1" t="s">
        <v>166</v>
      </c>
      <c r="B35" s="1" t="s">
        <v>167</v>
      </c>
      <c r="C35" s="1" t="s">
        <v>168</v>
      </c>
      <c r="D35" s="2" t="s">
        <v>169</v>
      </c>
      <c r="E35" t="str">
        <f>IMAGE("http://ifttt.com/images/no_image_card.png",1)</f>
        <v/>
      </c>
      <c r="F35" s="1" t="s">
        <v>4</v>
      </c>
      <c r="G35" s="2" t="s">
        <v>170</v>
      </c>
    </row>
    <row r="36">
      <c r="A36" s="1" t="s">
        <v>171</v>
      </c>
      <c r="B36" s="1" t="s">
        <v>172</v>
      </c>
      <c r="C36" s="1" t="s">
        <v>173</v>
      </c>
      <c r="D36" s="2" t="s">
        <v>174</v>
      </c>
      <c r="E36" t="str">
        <f>IMAGE("https://s0.wp.com/i/blank.jpg",1)</f>
        <v/>
      </c>
      <c r="F36" s="1" t="s">
        <v>4</v>
      </c>
      <c r="G36" s="2" t="s">
        <v>175</v>
      </c>
    </row>
    <row r="37">
      <c r="A37" s="1" t="s">
        <v>176</v>
      </c>
      <c r="B37" s="1" t="s">
        <v>96</v>
      </c>
      <c r="C37" s="1" t="s">
        <v>177</v>
      </c>
      <c r="D37" s="2" t="s">
        <v>178</v>
      </c>
      <c r="E37" t="str">
        <f>IMAGE("http://nebula.wsimg.com/f5f7109e0bd0b3cd81186c15b1f98c10?AccessKeyId=F506CC9470303156775B&amp;disposition=0&amp;alloworigin=1",1)</f>
        <v/>
      </c>
      <c r="F37" s="1" t="s">
        <v>4</v>
      </c>
      <c r="G37" s="2" t="s">
        <v>179</v>
      </c>
    </row>
    <row r="38">
      <c r="A38" s="1" t="s">
        <v>180</v>
      </c>
      <c r="B38" s="1" t="s">
        <v>37</v>
      </c>
      <c r="C38" s="1" t="s">
        <v>181</v>
      </c>
      <c r="D38" s="2" t="s">
        <v>182</v>
      </c>
      <c r="E38" t="str">
        <f>IMAGE("http://panampost.com/wp-content/uploads/ft-bitcoin-argentina.jpg",1)</f>
        <v/>
      </c>
      <c r="F38" s="1" t="s">
        <v>4</v>
      </c>
      <c r="G38" s="2" t="s">
        <v>183</v>
      </c>
    </row>
    <row r="39">
      <c r="A39" s="1" t="s">
        <v>184</v>
      </c>
      <c r="B39" s="1" t="s">
        <v>37</v>
      </c>
      <c r="C39" s="1" t="s">
        <v>185</v>
      </c>
      <c r="D39" s="2" t="s">
        <v>186</v>
      </c>
      <c r="E39" t="str">
        <f>IMAGE("http://media.coindesk.com/2015/04/money-funding.jpg",1)</f>
        <v/>
      </c>
      <c r="F39" s="1" t="s">
        <v>4</v>
      </c>
      <c r="G39" s="2" t="s">
        <v>187</v>
      </c>
    </row>
    <row r="40">
      <c r="A40" s="1" t="s">
        <v>188</v>
      </c>
      <c r="B40" s="1" t="s">
        <v>189</v>
      </c>
      <c r="C40" s="1" t="s">
        <v>190</v>
      </c>
      <c r="D40" s="1" t="s">
        <v>191</v>
      </c>
      <c r="E40" t="str">
        <f t="shared" ref="E40:E41" si="5">IMAGE("http://ifttt.com/images/no_image_card.png",1)</f>
        <v/>
      </c>
      <c r="F40" s="1" t="s">
        <v>4</v>
      </c>
      <c r="G40" s="2" t="s">
        <v>192</v>
      </c>
    </row>
    <row r="41">
      <c r="A41" s="1" t="s">
        <v>193</v>
      </c>
      <c r="B41" s="1" t="s">
        <v>194</v>
      </c>
      <c r="C41" s="1" t="s">
        <v>195</v>
      </c>
      <c r="D41" s="1" t="s">
        <v>196</v>
      </c>
      <c r="E41" t="str">
        <f t="shared" si="5"/>
        <v/>
      </c>
      <c r="F41" s="1" t="s">
        <v>4</v>
      </c>
      <c r="G41" s="2" t="s">
        <v>197</v>
      </c>
    </row>
    <row r="42">
      <c r="A42" s="1" t="s">
        <v>198</v>
      </c>
      <c r="B42" s="1" t="s">
        <v>199</v>
      </c>
      <c r="C42" s="1" t="s">
        <v>200</v>
      </c>
      <c r="D42" s="2" t="s">
        <v>201</v>
      </c>
      <c r="E42" t="str">
        <f>IMAGE("https://d1wst0behutosd.cloudfront.net/thumbnails/1494328.jpg?v1r1428023117",1)</f>
        <v/>
      </c>
      <c r="F42" s="1" t="s">
        <v>4</v>
      </c>
      <c r="G42" s="2" t="s">
        <v>202</v>
      </c>
    </row>
    <row r="43">
      <c r="A43" s="1" t="s">
        <v>203</v>
      </c>
      <c r="B43" s="1" t="s">
        <v>204</v>
      </c>
      <c r="C43" s="1" t="s">
        <v>205</v>
      </c>
      <c r="D43" s="2" t="s">
        <v>206</v>
      </c>
      <c r="E43" t="str">
        <f>IMAGE("https://aligncommerce.com/images/slider/goodbye.png",1)</f>
        <v/>
      </c>
      <c r="F43" s="1" t="s">
        <v>4</v>
      </c>
      <c r="G43" s="2" t="s">
        <v>207</v>
      </c>
    </row>
    <row r="44">
      <c r="A44" s="1" t="s">
        <v>208</v>
      </c>
      <c r="B44" s="1" t="s">
        <v>209</v>
      </c>
      <c r="C44" s="1" t="s">
        <v>210</v>
      </c>
      <c r="D44" s="1" t="s">
        <v>211</v>
      </c>
      <c r="E44" t="str">
        <f>IMAGE("http://ifttt.com/images/no_image_card.png",1)</f>
        <v/>
      </c>
      <c r="F44" s="1" t="s">
        <v>4</v>
      </c>
      <c r="G44" s="2" t="s">
        <v>212</v>
      </c>
    </row>
    <row r="45">
      <c r="A45" s="1" t="s">
        <v>213</v>
      </c>
      <c r="B45" s="1" t="s">
        <v>214</v>
      </c>
      <c r="C45" s="1" t="s">
        <v>215</v>
      </c>
      <c r="D45" s="2" t="s">
        <v>216</v>
      </c>
      <c r="E45" t="str">
        <f>IMAGE("http://ww2.hdnux.com/photos/35/45/72/7757457/9/rawImage.jpg",1)</f>
        <v/>
      </c>
      <c r="F45" s="1" t="s">
        <v>4</v>
      </c>
      <c r="G45" s="2" t="s">
        <v>217</v>
      </c>
    </row>
    <row r="46">
      <c r="A46" s="1" t="s">
        <v>218</v>
      </c>
      <c r="B46" s="1" t="s">
        <v>219</v>
      </c>
      <c r="C46" s="1" t="s">
        <v>220</v>
      </c>
      <c r="D46" s="2" t="s">
        <v>221</v>
      </c>
      <c r="E46" t="str">
        <f>IMAGE("https://d262ilb51hltx0.cloudfront.net/max/800/1*uUMqjxjARPa1-lKq2SCwsQ.jpeg",1)</f>
        <v/>
      </c>
      <c r="F46" s="1" t="s">
        <v>4</v>
      </c>
      <c r="G46" s="2" t="s">
        <v>222</v>
      </c>
    </row>
    <row r="47">
      <c r="A47" s="1" t="s">
        <v>223</v>
      </c>
      <c r="B47" s="1" t="s">
        <v>224</v>
      </c>
      <c r="C47" s="1" t="s">
        <v>225</v>
      </c>
      <c r="D47" s="1" t="s">
        <v>226</v>
      </c>
      <c r="E47" t="str">
        <f>IMAGE("http://ifttt.com/images/no_image_card.png",1)</f>
        <v/>
      </c>
      <c r="F47" s="1" t="s">
        <v>4</v>
      </c>
      <c r="G47" s="2" t="s">
        <v>227</v>
      </c>
    </row>
    <row r="48">
      <c r="A48" s="1" t="s">
        <v>228</v>
      </c>
      <c r="B48" s="1" t="s">
        <v>229</v>
      </c>
      <c r="C48" s="1" t="s">
        <v>230</v>
      </c>
      <c r="D48" s="2" t="s">
        <v>231</v>
      </c>
      <c r="E48" t="str">
        <f>IMAGE("http://www.bostonherald.com/sites/default/files/nt_cloudy_162.gif",1)</f>
        <v/>
      </c>
      <c r="F48" s="1" t="s">
        <v>4</v>
      </c>
      <c r="G48" s="2" t="s">
        <v>232</v>
      </c>
    </row>
    <row r="49">
      <c r="A49" s="1" t="s">
        <v>233</v>
      </c>
      <c r="B49" s="1" t="s">
        <v>234</v>
      </c>
      <c r="C49" s="1" t="s">
        <v>235</v>
      </c>
      <c r="D49" s="1" t="s">
        <v>236</v>
      </c>
      <c r="E49" t="str">
        <f>IMAGE("http://ifttt.com/images/no_image_card.png",1)</f>
        <v/>
      </c>
      <c r="F49" s="1" t="s">
        <v>4</v>
      </c>
      <c r="G49" s="2" t="s">
        <v>237</v>
      </c>
    </row>
    <row r="50">
      <c r="A50" s="1" t="s">
        <v>238</v>
      </c>
      <c r="B50" s="1" t="s">
        <v>239</v>
      </c>
      <c r="C50" s="1" t="s">
        <v>240</v>
      </c>
      <c r="D50" s="2" t="s">
        <v>241</v>
      </c>
      <c r="E50" t="str">
        <f>IMAGE("https://i1.sndcdn.com/avatars-000135606885-e5f7np-t500x500.jpg",1)</f>
        <v/>
      </c>
      <c r="F50" s="1" t="s">
        <v>4</v>
      </c>
      <c r="G50" s="2" t="s">
        <v>242</v>
      </c>
    </row>
    <row r="51">
      <c r="A51" s="1" t="s">
        <v>238</v>
      </c>
      <c r="B51" s="1" t="s">
        <v>243</v>
      </c>
      <c r="C51" s="1" t="s">
        <v>244</v>
      </c>
      <c r="D51" s="2" t="s">
        <v>245</v>
      </c>
      <c r="E51" t="str">
        <f>IMAGE("https://www.dxmarkets.com/gfx/home_screen_slide_03-cb61ab0d.png",1)</f>
        <v/>
      </c>
      <c r="F51" s="1" t="s">
        <v>4</v>
      </c>
      <c r="G51" s="2" t="s">
        <v>246</v>
      </c>
    </row>
    <row r="52">
      <c r="A52" s="1" t="s">
        <v>247</v>
      </c>
      <c r="B52" s="1" t="s">
        <v>248</v>
      </c>
      <c r="C52" s="1" t="s">
        <v>249</v>
      </c>
      <c r="D52" s="1" t="s">
        <v>250</v>
      </c>
      <c r="E52" t="str">
        <f t="shared" ref="E52:E57" si="6">IMAGE("http://ifttt.com/images/no_image_card.png",1)</f>
        <v/>
      </c>
      <c r="F52" s="1" t="s">
        <v>4</v>
      </c>
      <c r="G52" s="2" t="s">
        <v>251</v>
      </c>
    </row>
    <row r="53">
      <c r="A53" s="1" t="s">
        <v>252</v>
      </c>
      <c r="B53" s="1" t="s">
        <v>253</v>
      </c>
      <c r="C53" s="1" t="s">
        <v>254</v>
      </c>
      <c r="D53" s="1" t="s">
        <v>255</v>
      </c>
      <c r="E53" t="str">
        <f t="shared" si="6"/>
        <v/>
      </c>
      <c r="F53" s="1" t="s">
        <v>4</v>
      </c>
      <c r="G53" s="2" t="s">
        <v>256</v>
      </c>
    </row>
    <row r="54">
      <c r="A54" s="1" t="s">
        <v>257</v>
      </c>
      <c r="B54" s="1" t="s">
        <v>258</v>
      </c>
      <c r="C54" s="1" t="s">
        <v>259</v>
      </c>
      <c r="D54" s="1" t="s">
        <v>260</v>
      </c>
      <c r="E54" t="str">
        <f t="shared" si="6"/>
        <v/>
      </c>
      <c r="F54" s="1" t="s">
        <v>4</v>
      </c>
      <c r="G54" s="2" t="s">
        <v>261</v>
      </c>
    </row>
    <row r="55">
      <c r="A55" s="1" t="s">
        <v>262</v>
      </c>
      <c r="B55" s="1" t="s">
        <v>263</v>
      </c>
      <c r="C55" s="1" t="s">
        <v>264</v>
      </c>
      <c r="D55" s="1" t="s">
        <v>265</v>
      </c>
      <c r="E55" t="str">
        <f t="shared" si="6"/>
        <v/>
      </c>
      <c r="F55" s="1" t="s">
        <v>4</v>
      </c>
      <c r="G55" s="2" t="s">
        <v>266</v>
      </c>
    </row>
    <row r="56">
      <c r="A56" s="1" t="s">
        <v>267</v>
      </c>
      <c r="B56" s="1" t="s">
        <v>268</v>
      </c>
      <c r="C56" s="1" t="s">
        <v>269</v>
      </c>
      <c r="D56" s="1" t="s">
        <v>270</v>
      </c>
      <c r="E56" t="str">
        <f t="shared" si="6"/>
        <v/>
      </c>
      <c r="F56" s="1" t="s">
        <v>4</v>
      </c>
      <c r="G56" s="2" t="s">
        <v>271</v>
      </c>
    </row>
    <row r="57">
      <c r="A57" s="1" t="s">
        <v>272</v>
      </c>
      <c r="B57" s="1" t="s">
        <v>273</v>
      </c>
      <c r="C57" s="1" t="s">
        <v>274</v>
      </c>
      <c r="D57" s="1" t="s">
        <v>275</v>
      </c>
      <c r="E57" t="str">
        <f t="shared" si="6"/>
        <v/>
      </c>
      <c r="F57" s="1" t="s">
        <v>4</v>
      </c>
      <c r="G57" s="2" t="s">
        <v>276</v>
      </c>
    </row>
    <row r="58">
      <c r="A58" s="1" t="s">
        <v>277</v>
      </c>
      <c r="B58" s="1" t="s">
        <v>278</v>
      </c>
      <c r="C58" s="1" t="s">
        <v>279</v>
      </c>
      <c r="D58" s="2" t="s">
        <v>280</v>
      </c>
      <c r="E58" t="str">
        <f>IMAGE("http://www.theopenledger.com/wp-content/uploads/2015/04/AR-208030339-300x225.jpg",1)</f>
        <v/>
      </c>
      <c r="F58" s="1" t="s">
        <v>4</v>
      </c>
      <c r="G58" s="2" t="s">
        <v>281</v>
      </c>
    </row>
    <row r="59">
      <c r="A59" s="1" t="s">
        <v>282</v>
      </c>
      <c r="B59" s="1" t="s">
        <v>283</v>
      </c>
      <c r="C59" s="1" t="s">
        <v>284</v>
      </c>
      <c r="D59" s="1" t="s">
        <v>285</v>
      </c>
      <c r="E59" t="str">
        <f>IMAGE("http://ifttt.com/images/no_image_card.png",1)</f>
        <v/>
      </c>
      <c r="F59" s="1" t="s">
        <v>4</v>
      </c>
      <c r="G59" s="2" t="s">
        <v>286</v>
      </c>
    </row>
    <row r="60">
      <c r="A60" s="1" t="s">
        <v>287</v>
      </c>
      <c r="B60" s="1" t="s">
        <v>288</v>
      </c>
      <c r="C60" s="1" t="s">
        <v>289</v>
      </c>
      <c r="D60" s="2" t="s">
        <v>290</v>
      </c>
      <c r="E60" t="str">
        <f>IMAGE("http://i.imgur.com/hnH5u37.png",1)</f>
        <v/>
      </c>
      <c r="F60" s="1" t="s">
        <v>4</v>
      </c>
      <c r="G60" s="2" t="s">
        <v>291</v>
      </c>
    </row>
    <row r="61">
      <c r="A61" s="1" t="s">
        <v>292</v>
      </c>
      <c r="B61" s="1" t="s">
        <v>288</v>
      </c>
      <c r="C61" s="1" t="s">
        <v>293</v>
      </c>
      <c r="D61" s="2" t="s">
        <v>294</v>
      </c>
      <c r="E61" t="str">
        <f>IMAGE("https://www.redditstatic.com/icon.png",1)</f>
        <v/>
      </c>
      <c r="F61" s="1" t="s">
        <v>4</v>
      </c>
      <c r="G61" s="2" t="s">
        <v>295</v>
      </c>
    </row>
    <row r="62">
      <c r="A62" s="1" t="s">
        <v>296</v>
      </c>
      <c r="B62" s="1" t="s">
        <v>297</v>
      </c>
      <c r="C62" s="1" t="s">
        <v>298</v>
      </c>
      <c r="D62" s="1" t="s">
        <v>299</v>
      </c>
      <c r="E62" t="str">
        <f t="shared" ref="E62:E67" si="7">IMAGE("http://ifttt.com/images/no_image_card.png",1)</f>
        <v/>
      </c>
      <c r="F62" s="1" t="s">
        <v>4</v>
      </c>
      <c r="G62" s="2" t="s">
        <v>300</v>
      </c>
    </row>
    <row r="63">
      <c r="A63" s="1" t="s">
        <v>301</v>
      </c>
      <c r="B63" s="1" t="s">
        <v>283</v>
      </c>
      <c r="C63" s="1" t="s">
        <v>302</v>
      </c>
      <c r="D63" s="1" t="s">
        <v>303</v>
      </c>
      <c r="E63" t="str">
        <f t="shared" si="7"/>
        <v/>
      </c>
      <c r="F63" s="1" t="s">
        <v>4</v>
      </c>
      <c r="G63" s="2" t="s">
        <v>304</v>
      </c>
    </row>
    <row r="64">
      <c r="A64" s="1" t="s">
        <v>305</v>
      </c>
      <c r="B64" s="1" t="s">
        <v>306</v>
      </c>
      <c r="C64" s="1" t="s">
        <v>307</v>
      </c>
      <c r="D64" s="1" t="s">
        <v>308</v>
      </c>
      <c r="E64" t="str">
        <f t="shared" si="7"/>
        <v/>
      </c>
      <c r="F64" s="1" t="s">
        <v>4</v>
      </c>
      <c r="G64" s="2" t="s">
        <v>309</v>
      </c>
    </row>
    <row r="65">
      <c r="A65" s="1" t="s">
        <v>310</v>
      </c>
      <c r="B65" s="1" t="s">
        <v>311</v>
      </c>
      <c r="C65" s="1" t="s">
        <v>312</v>
      </c>
      <c r="D65" s="1" t="s">
        <v>313</v>
      </c>
      <c r="E65" t="str">
        <f t="shared" si="7"/>
        <v/>
      </c>
      <c r="F65" s="1" t="s">
        <v>4</v>
      </c>
      <c r="G65" s="2" t="s">
        <v>314</v>
      </c>
    </row>
    <row r="66">
      <c r="A66" s="1" t="s">
        <v>315</v>
      </c>
      <c r="B66" s="1" t="s">
        <v>316</v>
      </c>
      <c r="C66" s="1" t="s">
        <v>317</v>
      </c>
      <c r="D66" s="1" t="s">
        <v>318</v>
      </c>
      <c r="E66" t="str">
        <f t="shared" si="7"/>
        <v/>
      </c>
      <c r="F66" s="1" t="s">
        <v>4</v>
      </c>
      <c r="G66" s="2" t="s">
        <v>319</v>
      </c>
    </row>
    <row r="67">
      <c r="A67" s="1" t="s">
        <v>320</v>
      </c>
      <c r="B67" s="1" t="s">
        <v>321</v>
      </c>
      <c r="C67" s="1" t="s">
        <v>322</v>
      </c>
      <c r="D67" s="1" t="s">
        <v>323</v>
      </c>
      <c r="E67" t="str">
        <f t="shared" si="7"/>
        <v/>
      </c>
      <c r="F67" s="1" t="s">
        <v>4</v>
      </c>
      <c r="G67" s="2" t="s">
        <v>324</v>
      </c>
    </row>
    <row r="68">
      <c r="A68" s="1" t="s">
        <v>325</v>
      </c>
      <c r="B68" s="1" t="s">
        <v>326</v>
      </c>
      <c r="C68" s="1" t="s">
        <v>327</v>
      </c>
      <c r="D68" s="2" t="s">
        <v>328</v>
      </c>
      <c r="E68" t="str">
        <f>IMAGE("https://40.media.tumblr.com/8f710db7c7b7c7a024cd6d1ac86952e1/tumblr_inline_nm6b2uWYDJ1szgadm_540.jpg",1)</f>
        <v/>
      </c>
      <c r="F68" s="1" t="s">
        <v>4</v>
      </c>
      <c r="G68" s="2" t="s">
        <v>329</v>
      </c>
    </row>
    <row r="69">
      <c r="A69" s="1" t="s">
        <v>330</v>
      </c>
      <c r="B69" s="1" t="s">
        <v>331</v>
      </c>
      <c r="C69" s="1" t="s">
        <v>332</v>
      </c>
      <c r="D69" s="1" t="s">
        <v>333</v>
      </c>
      <c r="E69" t="str">
        <f>IMAGE("http://ifttt.com/images/no_image_card.png",1)</f>
        <v/>
      </c>
      <c r="F69" s="1" t="s">
        <v>4</v>
      </c>
      <c r="G69" s="2" t="s">
        <v>334</v>
      </c>
    </row>
    <row r="70">
      <c r="A70" s="1" t="s">
        <v>335</v>
      </c>
      <c r="B70" s="1" t="s">
        <v>336</v>
      </c>
      <c r="C70" s="1" t="s">
        <v>337</v>
      </c>
      <c r="D70" s="2" t="s">
        <v>338</v>
      </c>
      <c r="E70" t="str">
        <f>IMAGE("https://cbsdetroit.files.wordpress.com/2015/04/langton-unleashed-mcdonalds-employees-protest-over-wages-still005.jpg?w=1500",1)</f>
        <v/>
      </c>
      <c r="F70" s="1" t="s">
        <v>4</v>
      </c>
      <c r="G70" s="2" t="s">
        <v>339</v>
      </c>
    </row>
    <row r="71">
      <c r="A71" s="1" t="s">
        <v>340</v>
      </c>
      <c r="B71" s="1" t="s">
        <v>341</v>
      </c>
      <c r="C71" s="1" t="s">
        <v>342</v>
      </c>
      <c r="D71" s="2" t="s">
        <v>343</v>
      </c>
      <c r="E71" t="str">
        <f>IMAGE("http://assets.tumblr.com/images/default_avatar/octahedron_closed_128.png",1)</f>
        <v/>
      </c>
      <c r="F71" s="1" t="s">
        <v>4</v>
      </c>
      <c r="G71" s="2" t="s">
        <v>344</v>
      </c>
    </row>
    <row r="72">
      <c r="A72" s="1" t="s">
        <v>345</v>
      </c>
      <c r="B72" s="1" t="s">
        <v>346</v>
      </c>
      <c r="C72" s="1" t="s">
        <v>347</v>
      </c>
      <c r="D72" s="2" t="s">
        <v>348</v>
      </c>
      <c r="E72" t="str">
        <f>IMAGE("https://i.ytimg.com/vi/wYa1Wmb2f8Y/maxresdefault.jpg",1)</f>
        <v/>
      </c>
      <c r="F72" s="1" t="s">
        <v>4</v>
      </c>
      <c r="G72" s="2" t="s">
        <v>349</v>
      </c>
    </row>
    <row r="73">
      <c r="A73" s="1" t="s">
        <v>350</v>
      </c>
      <c r="B73" s="1" t="s">
        <v>351</v>
      </c>
      <c r="C73" s="1" t="s">
        <v>352</v>
      </c>
      <c r="D73" s="2" t="s">
        <v>353</v>
      </c>
      <c r="E73" t="str">
        <f>IMAGE("https://i.ytimg.com/vi/2iCljuZWvdE/hqdefault.jpg",1)</f>
        <v/>
      </c>
      <c r="F73" s="1" t="s">
        <v>4</v>
      </c>
      <c r="G73" s="2" t="s">
        <v>354</v>
      </c>
    </row>
    <row r="74">
      <c r="A74" s="1" t="s">
        <v>355</v>
      </c>
      <c r="B74" s="1" t="s">
        <v>356</v>
      </c>
      <c r="C74" s="1" t="s">
        <v>357</v>
      </c>
      <c r="D74" s="1" t="s">
        <v>358</v>
      </c>
      <c r="E74" t="str">
        <f>IMAGE("http://ifttt.com/images/no_image_card.png",1)</f>
        <v/>
      </c>
      <c r="F74" s="1" t="s">
        <v>4</v>
      </c>
      <c r="G74" s="2" t="s">
        <v>359</v>
      </c>
    </row>
    <row r="75">
      <c r="A75" s="1" t="s">
        <v>360</v>
      </c>
      <c r="B75" s="1" t="s">
        <v>361</v>
      </c>
      <c r="C75" s="1" t="s">
        <v>362</v>
      </c>
      <c r="D75" s="2" t="s">
        <v>363</v>
      </c>
      <c r="E75" t="str">
        <f>IMAGE("http://images.hanselminutes.com/images/469.jpg",1)</f>
        <v/>
      </c>
      <c r="F75" s="1" t="s">
        <v>4</v>
      </c>
      <c r="G75" s="2" t="s">
        <v>364</v>
      </c>
    </row>
    <row r="76">
      <c r="A76" s="1" t="s">
        <v>365</v>
      </c>
      <c r="B76" s="1" t="s">
        <v>162</v>
      </c>
      <c r="C76" s="1" t="s">
        <v>366</v>
      </c>
      <c r="D76" s="2" t="s">
        <v>367</v>
      </c>
      <c r="E76" t="str">
        <f>IMAGE("https://i.ytimg.com/vi/CTBvMHPLLiw/maxresdefault.jpg",1)</f>
        <v/>
      </c>
      <c r="F76" s="1" t="s">
        <v>4</v>
      </c>
      <c r="G76" s="2" t="s">
        <v>368</v>
      </c>
    </row>
    <row r="77">
      <c r="A77" s="1" t="s">
        <v>369</v>
      </c>
      <c r="B77" s="1" t="s">
        <v>370</v>
      </c>
      <c r="C77" s="1" t="s">
        <v>371</v>
      </c>
      <c r="D77" s="2" t="s">
        <v>372</v>
      </c>
      <c r="E77" t="str">
        <f>IMAGE("http://ifttt.com/images/no_image_card.png",1)</f>
        <v/>
      </c>
      <c r="F77" s="1" t="s">
        <v>4</v>
      </c>
      <c r="G77" s="2" t="s">
        <v>373</v>
      </c>
    </row>
    <row r="78">
      <c r="A78" s="1" t="s">
        <v>374</v>
      </c>
      <c r="B78" s="1" t="s">
        <v>346</v>
      </c>
      <c r="C78" s="1" t="s">
        <v>375</v>
      </c>
      <c r="D78" s="2" t="s">
        <v>376</v>
      </c>
      <c r="E78" t="str">
        <f>IMAGE("https://i.ytimg.com/vi/CecpCepnkAU/hqdefault.jpg",1)</f>
        <v/>
      </c>
      <c r="F78" s="1" t="s">
        <v>4</v>
      </c>
      <c r="G78" s="2" t="s">
        <v>377</v>
      </c>
    </row>
    <row r="79">
      <c r="A79" s="1" t="s">
        <v>378</v>
      </c>
      <c r="B79" s="1" t="s">
        <v>379</v>
      </c>
      <c r="C79" s="1" t="s">
        <v>380</v>
      </c>
      <c r="D79" s="2" t="s">
        <v>381</v>
      </c>
      <c r="E79" t="str">
        <f>IMAGE("https://d262ilb51hltx0.cloudfront.net/max/800/1*Gi39__cwA3pLfb1InSPY3g.jpeg",1)</f>
        <v/>
      </c>
      <c r="F79" s="1" t="s">
        <v>4</v>
      </c>
      <c r="G79" s="2" t="s">
        <v>382</v>
      </c>
    </row>
    <row r="80">
      <c r="A80" s="1" t="s">
        <v>383</v>
      </c>
      <c r="B80" s="1" t="s">
        <v>384</v>
      </c>
      <c r="C80" s="1" t="s">
        <v>385</v>
      </c>
      <c r="D80" s="2" t="s">
        <v>386</v>
      </c>
      <c r="E80" t="str">
        <f>IMAGE("http://moneymorning.com/wp-content/blogs.dir/1/files/2014/09/20140902-bitcoin-stock.jpg",1)</f>
        <v/>
      </c>
      <c r="F80" s="1" t="s">
        <v>4</v>
      </c>
      <c r="G80" s="2" t="s">
        <v>387</v>
      </c>
    </row>
    <row r="81">
      <c r="A81" s="1" t="s">
        <v>388</v>
      </c>
      <c r="B81" s="1" t="s">
        <v>389</v>
      </c>
      <c r="C81" s="1" t="s">
        <v>390</v>
      </c>
      <c r="D81" s="1" t="s">
        <v>391</v>
      </c>
      <c r="E81" t="str">
        <f t="shared" ref="E81:E85" si="8">IMAGE("http://ifttt.com/images/no_image_card.png",1)</f>
        <v/>
      </c>
      <c r="F81" s="1" t="s">
        <v>4</v>
      </c>
      <c r="G81" s="2" t="s">
        <v>392</v>
      </c>
    </row>
    <row r="82">
      <c r="A82" s="1" t="s">
        <v>388</v>
      </c>
      <c r="B82" s="1" t="s">
        <v>393</v>
      </c>
      <c r="C82" s="1" t="s">
        <v>394</v>
      </c>
      <c r="D82" s="1" t="s">
        <v>395</v>
      </c>
      <c r="E82" t="str">
        <f t="shared" si="8"/>
        <v/>
      </c>
      <c r="F82" s="1" t="s">
        <v>4</v>
      </c>
      <c r="G82" s="2" t="s">
        <v>396</v>
      </c>
    </row>
    <row r="83">
      <c r="A83" s="1" t="s">
        <v>397</v>
      </c>
      <c r="B83" s="1" t="s">
        <v>398</v>
      </c>
      <c r="C83" s="1" t="s">
        <v>399</v>
      </c>
      <c r="D83" s="1" t="s">
        <v>400</v>
      </c>
      <c r="E83" t="str">
        <f t="shared" si="8"/>
        <v/>
      </c>
      <c r="F83" s="1" t="s">
        <v>4</v>
      </c>
      <c r="G83" s="2" t="s">
        <v>401</v>
      </c>
    </row>
    <row r="84">
      <c r="A84" s="1" t="s">
        <v>402</v>
      </c>
      <c r="B84" s="1" t="s">
        <v>403</v>
      </c>
      <c r="C84" s="1" t="s">
        <v>404</v>
      </c>
      <c r="D84" s="1" t="s">
        <v>405</v>
      </c>
      <c r="E84" t="str">
        <f t="shared" si="8"/>
        <v/>
      </c>
      <c r="F84" s="1" t="s">
        <v>4</v>
      </c>
      <c r="G84" s="2" t="s">
        <v>406</v>
      </c>
    </row>
    <row r="85">
      <c r="A85" s="1" t="s">
        <v>407</v>
      </c>
      <c r="B85" s="1" t="s">
        <v>408</v>
      </c>
      <c r="C85" s="1" t="s">
        <v>409</v>
      </c>
      <c r="D85" s="1" t="s">
        <v>410</v>
      </c>
      <c r="E85" t="str">
        <f t="shared" si="8"/>
        <v/>
      </c>
      <c r="F85" s="1" t="s">
        <v>4</v>
      </c>
      <c r="G85" s="2" t="s">
        <v>411</v>
      </c>
    </row>
    <row r="86">
      <c r="A86" s="1" t="s">
        <v>412</v>
      </c>
      <c r="B86" s="1" t="s">
        <v>413</v>
      </c>
      <c r="C86" s="1" t="s">
        <v>414</v>
      </c>
      <c r="D86" s="2" t="s">
        <v>415</v>
      </c>
      <c r="E86" t="str">
        <f>IMAGE("http://images1.sw-cdn.net/model/picture/674x501_3284548_9814034_1428063363.jpg",1)</f>
        <v/>
      </c>
      <c r="F86" s="1" t="s">
        <v>4</v>
      </c>
      <c r="G86" s="2" t="s">
        <v>416</v>
      </c>
    </row>
    <row r="87">
      <c r="A87" s="1" t="s">
        <v>417</v>
      </c>
      <c r="B87" s="1" t="s">
        <v>418</v>
      </c>
      <c r="C87" s="1" t="s">
        <v>419</v>
      </c>
      <c r="D87" s="1" t="s">
        <v>420</v>
      </c>
      <c r="E87" t="str">
        <f t="shared" ref="E87:E88" si="9">IMAGE("http://ifttt.com/images/no_image_card.png",1)</f>
        <v/>
      </c>
      <c r="F87" s="1" t="s">
        <v>4</v>
      </c>
      <c r="G87" s="2" t="s">
        <v>421</v>
      </c>
    </row>
    <row r="88">
      <c r="A88" s="1" t="s">
        <v>422</v>
      </c>
      <c r="B88" s="1" t="s">
        <v>423</v>
      </c>
      <c r="C88" s="1" t="s">
        <v>424</v>
      </c>
      <c r="D88" s="1" t="s">
        <v>425</v>
      </c>
      <c r="E88" t="str">
        <f t="shared" si="9"/>
        <v/>
      </c>
      <c r="F88" s="1" t="s">
        <v>4</v>
      </c>
      <c r="G88" s="2" t="s">
        <v>426</v>
      </c>
    </row>
    <row r="89">
      <c r="A89" s="1" t="s">
        <v>427</v>
      </c>
      <c r="B89" s="1" t="s">
        <v>428</v>
      </c>
      <c r="C89" s="1" t="s">
        <v>429</v>
      </c>
      <c r="D89" s="2" t="s">
        <v>430</v>
      </c>
      <c r="E89" t="str">
        <f>IMAGE("https://www.BitGamer.TV/website_thumbnail.jpg",1)</f>
        <v/>
      </c>
      <c r="F89" s="1" t="s">
        <v>4</v>
      </c>
      <c r="G89" s="2" t="s">
        <v>431</v>
      </c>
    </row>
    <row r="90">
      <c r="A90" s="1" t="s">
        <v>432</v>
      </c>
      <c r="B90" s="1" t="s">
        <v>433</v>
      </c>
      <c r="C90" s="1" t="s">
        <v>434</v>
      </c>
      <c r="D90" s="1" t="s">
        <v>435</v>
      </c>
      <c r="E90" t="str">
        <f t="shared" ref="E90:E91" si="10">IMAGE("http://ifttt.com/images/no_image_card.png",1)</f>
        <v/>
      </c>
      <c r="F90" s="1" t="s">
        <v>4</v>
      </c>
      <c r="G90" s="2" t="s">
        <v>436</v>
      </c>
    </row>
    <row r="91">
      <c r="A91" s="1" t="s">
        <v>437</v>
      </c>
      <c r="B91" s="1" t="s">
        <v>438</v>
      </c>
      <c r="C91" s="1" t="s">
        <v>439</v>
      </c>
      <c r="D91" s="1" t="s">
        <v>440</v>
      </c>
      <c r="E91" t="str">
        <f t="shared" si="10"/>
        <v/>
      </c>
      <c r="F91" s="1" t="s">
        <v>4</v>
      </c>
      <c r="G91" s="2" t="s">
        <v>441</v>
      </c>
    </row>
    <row r="92">
      <c r="A92" s="1" t="s">
        <v>442</v>
      </c>
      <c r="B92" s="1" t="s">
        <v>443</v>
      </c>
      <c r="C92" s="1" t="s">
        <v>444</v>
      </c>
      <c r="D92" s="2" t="s">
        <v>445</v>
      </c>
      <c r="E92" t="str">
        <f>IMAGE("http://www.gannett-cdn.com/-mm-/d422f21e60f9a795f0b1132a76fab4674eebd473/c=0-29-3995-2286&amp;amp;r=x1683&amp;amp;c=3200x1680/local/-/media/2015/03/13/USATODAY/USATODAY/635618572541332674-AP-US-VENEZUELA-71465876.JPG",1)</f>
        <v/>
      </c>
      <c r="F92" s="1" t="s">
        <v>4</v>
      </c>
      <c r="G92" s="2" t="s">
        <v>446</v>
      </c>
    </row>
    <row r="93">
      <c r="A93" s="1" t="s">
        <v>447</v>
      </c>
      <c r="B93" s="1" t="s">
        <v>448</v>
      </c>
      <c r="C93" s="1" t="s">
        <v>449</v>
      </c>
      <c r="D93" s="1" t="s">
        <v>450</v>
      </c>
      <c r="E93" t="str">
        <f t="shared" ref="E93:E95" si="11">IMAGE("http://ifttt.com/images/no_image_card.png",1)</f>
        <v/>
      </c>
      <c r="F93" s="1" t="s">
        <v>4</v>
      </c>
      <c r="G93" s="2" t="s">
        <v>451</v>
      </c>
    </row>
    <row r="94">
      <c r="A94" s="1" t="s">
        <v>452</v>
      </c>
      <c r="B94" s="1" t="s">
        <v>453</v>
      </c>
      <c r="C94" s="1" t="s">
        <v>454</v>
      </c>
      <c r="D94" s="2" t="s">
        <v>455</v>
      </c>
      <c r="E94" t="str">
        <f t="shared" si="11"/>
        <v/>
      </c>
      <c r="F94" s="1" t="s">
        <v>4</v>
      </c>
      <c r="G94" s="2" t="s">
        <v>456</v>
      </c>
    </row>
    <row r="95">
      <c r="A95" s="1" t="s">
        <v>452</v>
      </c>
      <c r="B95" s="1" t="s">
        <v>457</v>
      </c>
      <c r="C95" s="1" t="s">
        <v>458</v>
      </c>
      <c r="D95" s="1" t="s">
        <v>459</v>
      </c>
      <c r="E95" t="str">
        <f t="shared" si="11"/>
        <v/>
      </c>
      <c r="F95" s="1" t="s">
        <v>4</v>
      </c>
      <c r="G95" s="2" t="s">
        <v>460</v>
      </c>
    </row>
    <row r="96">
      <c r="A96" s="1" t="s">
        <v>461</v>
      </c>
      <c r="B96" s="1" t="s">
        <v>462</v>
      </c>
      <c r="C96" s="1" t="s">
        <v>463</v>
      </c>
      <c r="D96" s="2" t="s">
        <v>464</v>
      </c>
      <c r="E96" t="str">
        <f>IMAGE("https://i.vimeocdn.com/video/496381334_1280x720.jpg",1)</f>
        <v/>
      </c>
      <c r="F96" s="1" t="s">
        <v>4</v>
      </c>
      <c r="G96" s="2" t="s">
        <v>465</v>
      </c>
    </row>
    <row r="97">
      <c r="A97" s="1" t="s">
        <v>466</v>
      </c>
      <c r="B97" s="1" t="s">
        <v>418</v>
      </c>
      <c r="C97" s="1" t="s">
        <v>467</v>
      </c>
      <c r="D97" s="1" t="s">
        <v>468</v>
      </c>
      <c r="E97" t="str">
        <f>IMAGE("http://ifttt.com/images/no_image_card.png",1)</f>
        <v/>
      </c>
      <c r="F97" s="1" t="s">
        <v>4</v>
      </c>
      <c r="G97" s="2" t="s">
        <v>469</v>
      </c>
    </row>
    <row r="98">
      <c r="A98" s="1" t="s">
        <v>470</v>
      </c>
      <c r="B98" s="1" t="s">
        <v>471</v>
      </c>
      <c r="C98" s="1" t="s">
        <v>472</v>
      </c>
      <c r="D98" s="2" t="s">
        <v>473</v>
      </c>
      <c r="E98" t="str">
        <f>IMAGE("http://247cryptonews.com/wp-content/uploads/2015/04/Aurum-Xaurum-Project1.png",1)</f>
        <v/>
      </c>
      <c r="F98" s="1" t="s">
        <v>4</v>
      </c>
      <c r="G98" s="2" t="s">
        <v>474</v>
      </c>
    </row>
    <row r="99">
      <c r="A99" s="1" t="s">
        <v>475</v>
      </c>
      <c r="B99" s="1" t="s">
        <v>476</v>
      </c>
      <c r="C99" s="1" t="s">
        <v>477</v>
      </c>
      <c r="D99" s="1" t="s">
        <v>478</v>
      </c>
      <c r="E99" t="str">
        <f t="shared" ref="E99:E101" si="12">IMAGE("http://ifttt.com/images/no_image_card.png",1)</f>
        <v/>
      </c>
      <c r="F99" s="1" t="s">
        <v>4</v>
      </c>
      <c r="G99" s="2" t="s">
        <v>479</v>
      </c>
    </row>
    <row r="100">
      <c r="A100" s="1" t="s">
        <v>480</v>
      </c>
      <c r="B100" s="1" t="s">
        <v>336</v>
      </c>
      <c r="C100" s="1" t="s">
        <v>481</v>
      </c>
      <c r="D100" s="1" t="s">
        <v>482</v>
      </c>
      <c r="E100" t="str">
        <f t="shared" si="12"/>
        <v/>
      </c>
      <c r="F100" s="1" t="s">
        <v>4</v>
      </c>
      <c r="G100" s="2" t="s">
        <v>483</v>
      </c>
    </row>
    <row r="101">
      <c r="A101" s="1" t="s">
        <v>484</v>
      </c>
      <c r="B101" s="1" t="s">
        <v>485</v>
      </c>
      <c r="C101" s="1" t="s">
        <v>486</v>
      </c>
      <c r="D101" s="1" t="s">
        <v>487</v>
      </c>
      <c r="E101" t="str">
        <f t="shared" si="12"/>
        <v/>
      </c>
      <c r="F101" s="1" t="s">
        <v>4</v>
      </c>
      <c r="G101" s="2" t="s">
        <v>488</v>
      </c>
    </row>
    <row r="102">
      <c r="A102" s="1" t="s">
        <v>489</v>
      </c>
      <c r="B102" s="1" t="s">
        <v>490</v>
      </c>
      <c r="C102" s="1" t="s">
        <v>491</v>
      </c>
      <c r="D102" s="2" t="s">
        <v>492</v>
      </c>
      <c r="E102" t="str">
        <f>IMAGE("https://i.ytimg.com/vi/Bhe61JaNFLU/maxresdefault.jpg",1)</f>
        <v/>
      </c>
      <c r="F102" s="1" t="s">
        <v>4</v>
      </c>
      <c r="G102" s="2" t="s">
        <v>493</v>
      </c>
    </row>
    <row r="103">
      <c r="A103" s="1" t="s">
        <v>494</v>
      </c>
      <c r="B103" s="1" t="s">
        <v>495</v>
      </c>
      <c r="C103" s="1" t="s">
        <v>496</v>
      </c>
      <c r="D103" s="2" t="s">
        <v>497</v>
      </c>
      <c r="E103" t="str">
        <f>IMAGE("http://altoz.liberty.me/wp-content/uploads/sites/56/2015/04/law-150x150.png",1)</f>
        <v/>
      </c>
      <c r="F103" s="1" t="s">
        <v>4</v>
      </c>
      <c r="G103" s="2" t="s">
        <v>498</v>
      </c>
    </row>
    <row r="104">
      <c r="A104" s="1" t="s">
        <v>499</v>
      </c>
      <c r="B104" s="1" t="s">
        <v>500</v>
      </c>
      <c r="C104" s="1" t="s">
        <v>501</v>
      </c>
      <c r="D104" s="2" t="s">
        <v>502</v>
      </c>
      <c r="E104" t="str">
        <f>IMAGE("https://i.ytimg.com/vi/BD73lzxrmwk/maxresdefault.jpg",1)</f>
        <v/>
      </c>
      <c r="F104" s="1" t="s">
        <v>4</v>
      </c>
      <c r="G104" s="2" t="s">
        <v>503</v>
      </c>
    </row>
    <row r="105">
      <c r="A105" s="1" t="s">
        <v>504</v>
      </c>
      <c r="B105" s="1" t="s">
        <v>418</v>
      </c>
      <c r="C105" s="1" t="s">
        <v>505</v>
      </c>
      <c r="D105" s="1" t="s">
        <v>506</v>
      </c>
      <c r="E105" t="str">
        <f>IMAGE("http://ifttt.com/images/no_image_card.png",1)</f>
        <v/>
      </c>
      <c r="F105" s="1" t="s">
        <v>4</v>
      </c>
      <c r="G105" s="2" t="s">
        <v>507</v>
      </c>
    </row>
    <row r="106">
      <c r="A106" s="1" t="s">
        <v>508</v>
      </c>
      <c r="B106" s="1" t="s">
        <v>509</v>
      </c>
      <c r="C106" s="1" t="s">
        <v>510</v>
      </c>
      <c r="D106" s="2" t="s">
        <v>511</v>
      </c>
      <c r="E106" t="str">
        <f>IMAGE("http://www.miningpool.co.uk/wp-content/uploads/2015/02/Paycoinbanner.jpg",1)</f>
        <v/>
      </c>
      <c r="F106" s="1" t="s">
        <v>4</v>
      </c>
      <c r="G106" s="2" t="s">
        <v>512</v>
      </c>
    </row>
    <row r="107">
      <c r="A107" s="1" t="s">
        <v>513</v>
      </c>
      <c r="B107" s="1" t="s">
        <v>418</v>
      </c>
      <c r="C107" s="1" t="s">
        <v>514</v>
      </c>
      <c r="D107" s="1" t="s">
        <v>515</v>
      </c>
      <c r="E107" t="str">
        <f>IMAGE("http://ifttt.com/images/no_image_card.png",1)</f>
        <v/>
      </c>
      <c r="F107" s="1" t="s">
        <v>4</v>
      </c>
      <c r="G107" s="2" t="s">
        <v>516</v>
      </c>
    </row>
    <row r="108">
      <c r="A108" s="1" t="s">
        <v>517</v>
      </c>
      <c r="B108" s="1" t="s">
        <v>518</v>
      </c>
      <c r="C108" s="1" t="s">
        <v>519</v>
      </c>
      <c r="D108" s="2" t="s">
        <v>520</v>
      </c>
      <c r="E108" t="str">
        <f>IMAGE("http://www.vegasnews.com//wp-content/banners/Elvis%20Street%20Poster-Final-588.jpg",1)</f>
        <v/>
      </c>
      <c r="F108" s="1" t="s">
        <v>4</v>
      </c>
      <c r="G108" s="2" t="s">
        <v>521</v>
      </c>
    </row>
    <row r="109">
      <c r="A109" s="1" t="s">
        <v>522</v>
      </c>
      <c r="B109" s="1" t="s">
        <v>523</v>
      </c>
      <c r="C109" s="1" t="s">
        <v>524</v>
      </c>
      <c r="D109" s="1" t="s">
        <v>107</v>
      </c>
      <c r="E109" t="str">
        <f t="shared" ref="E109:E113" si="13">IMAGE("http://ifttt.com/images/no_image_card.png",1)</f>
        <v/>
      </c>
      <c r="F109" s="1" t="s">
        <v>4</v>
      </c>
      <c r="G109" s="2" t="s">
        <v>525</v>
      </c>
    </row>
    <row r="110">
      <c r="A110" s="1" t="s">
        <v>522</v>
      </c>
      <c r="B110" s="1" t="s">
        <v>526</v>
      </c>
      <c r="C110" s="1" t="s">
        <v>527</v>
      </c>
      <c r="D110" s="1" t="s">
        <v>528</v>
      </c>
      <c r="E110" t="str">
        <f t="shared" si="13"/>
        <v/>
      </c>
      <c r="F110" s="1" t="s">
        <v>4</v>
      </c>
      <c r="G110" s="2" t="s">
        <v>529</v>
      </c>
    </row>
    <row r="111">
      <c r="A111" s="1" t="s">
        <v>530</v>
      </c>
      <c r="B111" s="1" t="s">
        <v>531</v>
      </c>
      <c r="C111" s="1" t="s">
        <v>532</v>
      </c>
      <c r="D111" s="1" t="s">
        <v>533</v>
      </c>
      <c r="E111" t="str">
        <f t="shared" si="13"/>
        <v/>
      </c>
      <c r="F111" s="1" t="s">
        <v>4</v>
      </c>
      <c r="G111" s="2" t="s">
        <v>534</v>
      </c>
    </row>
    <row r="112">
      <c r="A112" s="1" t="s">
        <v>535</v>
      </c>
      <c r="B112" s="1" t="s">
        <v>536</v>
      </c>
      <c r="C112" s="1" t="s">
        <v>537</v>
      </c>
      <c r="D112" s="1" t="s">
        <v>538</v>
      </c>
      <c r="E112" t="str">
        <f t="shared" si="13"/>
        <v/>
      </c>
      <c r="F112" s="1" t="s">
        <v>4</v>
      </c>
      <c r="G112" s="2" t="s">
        <v>539</v>
      </c>
    </row>
    <row r="113">
      <c r="A113" s="1" t="s">
        <v>540</v>
      </c>
      <c r="B113" s="1" t="s">
        <v>541</v>
      </c>
      <c r="C113" s="1" t="s">
        <v>542</v>
      </c>
      <c r="D113" s="1" t="s">
        <v>543</v>
      </c>
      <c r="E113" t="str">
        <f t="shared" si="13"/>
        <v/>
      </c>
      <c r="F113" s="1" t="s">
        <v>4</v>
      </c>
      <c r="G113" s="2" t="s">
        <v>544</v>
      </c>
    </row>
    <row r="114">
      <c r="A114" s="1" t="s">
        <v>545</v>
      </c>
      <c r="B114" s="1" t="s">
        <v>546</v>
      </c>
      <c r="C114" s="1" t="s">
        <v>547</v>
      </c>
      <c r="D114" s="2" t="s">
        <v>548</v>
      </c>
      <c r="E114" t="str">
        <f>IMAGE("http://cointelegraph.com/images/725_aHR0cDovL2NvaW50ZWxlZ3JhcGguY29tL3N0b3JhZ2UvdXBsb2Fkcy92aWV3Lzk1ZjM4YTAyYjgzNmZlNGJlM2VhMzhlMTY3NGY1MDQyLnBuZw==.jpg",1)</f>
        <v/>
      </c>
      <c r="F114" s="1" t="s">
        <v>4</v>
      </c>
      <c r="G114" s="2" t="s">
        <v>549</v>
      </c>
    </row>
    <row r="115">
      <c r="A115" s="1" t="s">
        <v>550</v>
      </c>
      <c r="B115" s="1" t="s">
        <v>551</v>
      </c>
      <c r="C115" s="1" t="s">
        <v>552</v>
      </c>
      <c r="D115" s="1" t="s">
        <v>553</v>
      </c>
      <c r="E115" t="str">
        <f t="shared" ref="E115:E117" si="14">IMAGE("http://ifttt.com/images/no_image_card.png",1)</f>
        <v/>
      </c>
      <c r="F115" s="1" t="s">
        <v>4</v>
      </c>
      <c r="G115" s="2" t="s">
        <v>554</v>
      </c>
    </row>
    <row r="116">
      <c r="A116" s="1" t="s">
        <v>555</v>
      </c>
      <c r="B116" s="1" t="s">
        <v>556</v>
      </c>
      <c r="C116" s="1" t="s">
        <v>557</v>
      </c>
      <c r="D116" s="1" t="s">
        <v>558</v>
      </c>
      <c r="E116" t="str">
        <f t="shared" si="14"/>
        <v/>
      </c>
      <c r="F116" s="1" t="s">
        <v>4</v>
      </c>
      <c r="G116" s="2" t="s">
        <v>559</v>
      </c>
    </row>
    <row r="117">
      <c r="A117" s="1" t="s">
        <v>560</v>
      </c>
      <c r="B117" s="1" t="s">
        <v>561</v>
      </c>
      <c r="C117" s="1" t="s">
        <v>562</v>
      </c>
      <c r="D117" s="1" t="s">
        <v>563</v>
      </c>
      <c r="E117" t="str">
        <f t="shared" si="14"/>
        <v/>
      </c>
      <c r="F117" s="1" t="s">
        <v>4</v>
      </c>
      <c r="G117" s="2" t="s">
        <v>564</v>
      </c>
    </row>
    <row r="118">
      <c r="A118" s="1" t="s">
        <v>565</v>
      </c>
      <c r="B118" s="1" t="s">
        <v>566</v>
      </c>
      <c r="C118" s="1" t="s">
        <v>567</v>
      </c>
      <c r="D118" s="2" t="s">
        <v>568</v>
      </c>
      <c r="E118" t="str">
        <f>IMAGE("http://www.futurism.co/wp-content/uploads/2015/04/Bitcoin_April-3rd_15.jpg",1)</f>
        <v/>
      </c>
      <c r="F118" s="1" t="s">
        <v>4</v>
      </c>
      <c r="G118" s="2" t="s">
        <v>569</v>
      </c>
    </row>
    <row r="119">
      <c r="A119" s="1" t="s">
        <v>570</v>
      </c>
      <c r="B119" s="1" t="s">
        <v>571</v>
      </c>
      <c r="C119" s="1" t="s">
        <v>572</v>
      </c>
      <c r="D119" s="2" t="s">
        <v>573</v>
      </c>
      <c r="E119" t="str">
        <f>IMAGE("http://moneyandtech.com/moneyandtech/wp-content/uploads/2015/04/Silk-Road-Scandal.jpg",1)</f>
        <v/>
      </c>
      <c r="F119" s="1" t="s">
        <v>4</v>
      </c>
      <c r="G119" s="2" t="s">
        <v>574</v>
      </c>
    </row>
    <row r="120">
      <c r="A120" s="1" t="s">
        <v>570</v>
      </c>
      <c r="B120" s="1" t="s">
        <v>575</v>
      </c>
      <c r="C120" s="1" t="s">
        <v>576</v>
      </c>
      <c r="D120" s="1" t="s">
        <v>577</v>
      </c>
      <c r="E120" t="str">
        <f t="shared" ref="E120:E123" si="15">IMAGE("http://ifttt.com/images/no_image_card.png",1)</f>
        <v/>
      </c>
      <c r="F120" s="1" t="s">
        <v>4</v>
      </c>
      <c r="G120" s="2" t="s">
        <v>578</v>
      </c>
    </row>
    <row r="121">
      <c r="A121" s="1" t="s">
        <v>579</v>
      </c>
      <c r="B121" s="1" t="s">
        <v>580</v>
      </c>
      <c r="C121" s="1" t="s">
        <v>581</v>
      </c>
      <c r="D121" s="1" t="s">
        <v>582</v>
      </c>
      <c r="E121" t="str">
        <f t="shared" si="15"/>
        <v/>
      </c>
      <c r="F121" s="1" t="s">
        <v>4</v>
      </c>
      <c r="G121" s="2" t="s">
        <v>583</v>
      </c>
    </row>
    <row r="122">
      <c r="A122" s="1" t="s">
        <v>584</v>
      </c>
      <c r="B122" s="1" t="s">
        <v>585</v>
      </c>
      <c r="C122" s="1" t="s">
        <v>586</v>
      </c>
      <c r="D122" s="1" t="s">
        <v>587</v>
      </c>
      <c r="E122" t="str">
        <f t="shared" si="15"/>
        <v/>
      </c>
      <c r="F122" s="1" t="s">
        <v>4</v>
      </c>
      <c r="G122" s="2" t="s">
        <v>588</v>
      </c>
    </row>
    <row r="123">
      <c r="A123" s="1" t="s">
        <v>589</v>
      </c>
      <c r="B123" s="1" t="s">
        <v>590</v>
      </c>
      <c r="C123" s="1" t="s">
        <v>591</v>
      </c>
      <c r="D123" s="2" t="s">
        <v>592</v>
      </c>
      <c r="E123" t="str">
        <f t="shared" si="15"/>
        <v/>
      </c>
      <c r="F123" s="1" t="s">
        <v>4</v>
      </c>
      <c r="G123" s="2" t="s">
        <v>593</v>
      </c>
    </row>
    <row r="124">
      <c r="A124" s="1" t="s">
        <v>594</v>
      </c>
      <c r="B124" s="1" t="s">
        <v>595</v>
      </c>
      <c r="C124" s="1" t="s">
        <v>596</v>
      </c>
      <c r="D124" s="2" t="s">
        <v>597</v>
      </c>
      <c r="E124" t="str">
        <f>IMAGE("http://swanseabtc.co.uk/wp-content/uploads/2014/12/Bitcoin-Logo.jpg",1)</f>
        <v/>
      </c>
      <c r="F124" s="1" t="s">
        <v>4</v>
      </c>
      <c r="G124" s="2" t="s">
        <v>598</v>
      </c>
    </row>
    <row r="125">
      <c r="A125" s="1" t="s">
        <v>599</v>
      </c>
      <c r="B125" s="1" t="s">
        <v>600</v>
      </c>
      <c r="C125" s="1" t="s">
        <v>601</v>
      </c>
      <c r="D125" s="2" t="s">
        <v>602</v>
      </c>
      <c r="E125" t="str">
        <f>IMAGE("http://o.aolcdn.com/hss/storage/midas/a46e184f872f3cc211e233022702da2f/201782185/bitcoin-bowl-2.jpg",1)</f>
        <v/>
      </c>
      <c r="F125" s="1" t="s">
        <v>4</v>
      </c>
      <c r="G125" s="2" t="s">
        <v>603</v>
      </c>
    </row>
    <row r="126">
      <c r="A126" s="1" t="s">
        <v>604</v>
      </c>
      <c r="B126" s="1" t="s">
        <v>42</v>
      </c>
      <c r="C126" s="1" t="s">
        <v>605</v>
      </c>
      <c r="D126" s="1" t="s">
        <v>606</v>
      </c>
      <c r="E126" t="str">
        <f t="shared" ref="E126:E127" si="16">IMAGE("http://ifttt.com/images/no_image_card.png",1)</f>
        <v/>
      </c>
      <c r="F126" s="1" t="s">
        <v>4</v>
      </c>
      <c r="G126" s="2" t="s">
        <v>607</v>
      </c>
    </row>
    <row r="127">
      <c r="A127" s="1" t="s">
        <v>608</v>
      </c>
      <c r="B127" s="1" t="s">
        <v>609</v>
      </c>
      <c r="C127" s="1" t="s">
        <v>610</v>
      </c>
      <c r="D127" s="1" t="s">
        <v>611</v>
      </c>
      <c r="E127" t="str">
        <f t="shared" si="16"/>
        <v/>
      </c>
      <c r="F127" s="1" t="s">
        <v>4</v>
      </c>
      <c r="G127" s="2" t="s">
        <v>612</v>
      </c>
    </row>
    <row r="128">
      <c r="A128" s="1" t="s">
        <v>613</v>
      </c>
      <c r="B128" s="1" t="s">
        <v>614</v>
      </c>
      <c r="C128" s="1" t="s">
        <v>615</v>
      </c>
      <c r="D128" s="2" t="s">
        <v>616</v>
      </c>
      <c r="E128" t="str">
        <f>IMAGE("http://i.imgur.com/8GEw2eg.jpg?fb",1)</f>
        <v/>
      </c>
      <c r="F128" s="1" t="s">
        <v>4</v>
      </c>
      <c r="G128" s="2" t="s">
        <v>617</v>
      </c>
    </row>
    <row r="129">
      <c r="A129" s="1" t="s">
        <v>584</v>
      </c>
      <c r="B129" s="1" t="s">
        <v>585</v>
      </c>
      <c r="C129" s="1" t="s">
        <v>586</v>
      </c>
      <c r="D129" s="1" t="s">
        <v>587</v>
      </c>
      <c r="E129" t="str">
        <f t="shared" ref="E129:E130" si="17">IMAGE("http://ifttt.com/images/no_image_card.png",1)</f>
        <v/>
      </c>
      <c r="F129" s="1" t="s">
        <v>4</v>
      </c>
      <c r="G129" s="2" t="s">
        <v>588</v>
      </c>
    </row>
    <row r="130">
      <c r="A130" s="1" t="s">
        <v>589</v>
      </c>
      <c r="B130" s="1" t="s">
        <v>590</v>
      </c>
      <c r="C130" s="1" t="s">
        <v>591</v>
      </c>
      <c r="D130" s="2" t="s">
        <v>592</v>
      </c>
      <c r="E130" t="str">
        <f t="shared" si="17"/>
        <v/>
      </c>
      <c r="F130" s="1" t="s">
        <v>4</v>
      </c>
      <c r="G130" s="2" t="s">
        <v>593</v>
      </c>
    </row>
    <row r="131">
      <c r="A131" s="1" t="s">
        <v>618</v>
      </c>
      <c r="B131" s="1" t="s">
        <v>619</v>
      </c>
      <c r="C131" s="1" t="s">
        <v>620</v>
      </c>
      <c r="D131" s="2" t="s">
        <v>621</v>
      </c>
      <c r="E131" t="str">
        <f>IMAGE("http://www.nibletz.com/wp-content/uploads/2015/03/Factom-Logo.png",1)</f>
        <v/>
      </c>
      <c r="F131" s="1" t="s">
        <v>4</v>
      </c>
      <c r="G131" s="2" t="s">
        <v>622</v>
      </c>
    </row>
    <row r="132">
      <c r="A132" s="1" t="s">
        <v>623</v>
      </c>
      <c r="B132" s="1" t="s">
        <v>624</v>
      </c>
      <c r="C132" s="1" t="s">
        <v>625</v>
      </c>
      <c r="D132" s="2" t="s">
        <v>626</v>
      </c>
      <c r="E132" t="str">
        <f>IMAGE("http://veritaseum.com/images/Coins/Danish_Central_Bank_prints_risk_into_its_economy.png",1)</f>
        <v/>
      </c>
      <c r="F132" s="1" t="s">
        <v>4</v>
      </c>
      <c r="G132" s="2" t="s">
        <v>627</v>
      </c>
    </row>
    <row r="133">
      <c r="A133" s="1" t="s">
        <v>628</v>
      </c>
      <c r="B133" s="1" t="s">
        <v>629</v>
      </c>
      <c r="C133" s="1" t="s">
        <v>630</v>
      </c>
      <c r="D133" s="2" t="s">
        <v>631</v>
      </c>
      <c r="E133" t="str">
        <f>IMAGE("http://i.imgur.com/JHeabsQ.jpg?fb",1)</f>
        <v/>
      </c>
      <c r="F133" s="1" t="s">
        <v>4</v>
      </c>
      <c r="G133" s="2" t="s">
        <v>632</v>
      </c>
    </row>
    <row r="134">
      <c r="A134" s="1" t="s">
        <v>633</v>
      </c>
      <c r="B134" s="1" t="s">
        <v>634</v>
      </c>
      <c r="C134" s="1" t="s">
        <v>635</v>
      </c>
      <c r="D134" s="1" t="s">
        <v>636</v>
      </c>
      <c r="E134" t="str">
        <f t="shared" ref="E134:E138" si="18">IMAGE("http://ifttt.com/images/no_image_card.png",1)</f>
        <v/>
      </c>
      <c r="F134" s="1" t="s">
        <v>4</v>
      </c>
      <c r="G134" s="2" t="s">
        <v>637</v>
      </c>
    </row>
    <row r="135">
      <c r="A135" s="1" t="s">
        <v>638</v>
      </c>
      <c r="B135" s="1" t="s">
        <v>639</v>
      </c>
      <c r="C135" s="1" t="s">
        <v>640</v>
      </c>
      <c r="D135" s="1" t="s">
        <v>641</v>
      </c>
      <c r="E135" t="str">
        <f t="shared" si="18"/>
        <v/>
      </c>
      <c r="F135" s="1" t="s">
        <v>4</v>
      </c>
      <c r="G135" s="2" t="s">
        <v>642</v>
      </c>
    </row>
    <row r="136">
      <c r="A136" s="1" t="s">
        <v>643</v>
      </c>
      <c r="B136" s="1" t="s">
        <v>644</v>
      </c>
      <c r="C136" s="1" t="s">
        <v>645</v>
      </c>
      <c r="D136" s="1" t="s">
        <v>646</v>
      </c>
      <c r="E136" t="str">
        <f t="shared" si="18"/>
        <v/>
      </c>
      <c r="F136" s="1" t="s">
        <v>4</v>
      </c>
      <c r="G136" s="2" t="s">
        <v>647</v>
      </c>
    </row>
    <row r="137">
      <c r="A137" s="1" t="s">
        <v>648</v>
      </c>
      <c r="B137" s="1" t="s">
        <v>649</v>
      </c>
      <c r="C137" s="1" t="s">
        <v>650</v>
      </c>
      <c r="D137" s="1" t="s">
        <v>107</v>
      </c>
      <c r="E137" t="str">
        <f t="shared" si="18"/>
        <v/>
      </c>
      <c r="F137" s="1" t="s">
        <v>4</v>
      </c>
      <c r="G137" s="2" t="s">
        <v>651</v>
      </c>
    </row>
    <row r="138">
      <c r="A138" s="1" t="s">
        <v>652</v>
      </c>
      <c r="B138" s="1" t="s">
        <v>634</v>
      </c>
      <c r="C138" s="1" t="s">
        <v>653</v>
      </c>
      <c r="D138" s="1" t="s">
        <v>636</v>
      </c>
      <c r="E138" t="str">
        <f t="shared" si="18"/>
        <v/>
      </c>
      <c r="F138" s="1" t="s">
        <v>4</v>
      </c>
      <c r="G138" s="2" t="s">
        <v>654</v>
      </c>
    </row>
    <row r="139">
      <c r="A139" s="1" t="s">
        <v>655</v>
      </c>
      <c r="B139" s="1" t="s">
        <v>656</v>
      </c>
      <c r="C139" s="1" t="s">
        <v>657</v>
      </c>
      <c r="D139" s="2" t="s">
        <v>658</v>
      </c>
      <c r="E139" t="str">
        <f>IMAGE("https://i.ytimg.com/vi/6Q6r0pJiRQA/maxresdefault.jpg",1)</f>
        <v/>
      </c>
      <c r="F139" s="1" t="s">
        <v>4</v>
      </c>
      <c r="G139" s="2" t="s">
        <v>659</v>
      </c>
    </row>
    <row r="140">
      <c r="A140" s="1" t="s">
        <v>660</v>
      </c>
      <c r="B140" s="1" t="s">
        <v>661</v>
      </c>
      <c r="C140" s="1" t="s">
        <v>662</v>
      </c>
      <c r="D140" s="1" t="s">
        <v>663</v>
      </c>
      <c r="E140" t="str">
        <f>IMAGE("http://ifttt.com/images/no_image_card.png",1)</f>
        <v/>
      </c>
      <c r="F140" s="1" t="s">
        <v>4</v>
      </c>
      <c r="G140" s="2" t="s">
        <v>664</v>
      </c>
    </row>
    <row r="141">
      <c r="A141" s="1" t="s">
        <v>665</v>
      </c>
      <c r="B141" s="1" t="s">
        <v>666</v>
      </c>
      <c r="C141" s="1" t="s">
        <v>667</v>
      </c>
      <c r="D141" s="2" t="s">
        <v>668</v>
      </c>
      <c r="E141" t="str">
        <f>IMAGE("https://tctechcrunch2011.files.wordpress.com/2015/04/bitcoinpiggy.png?w=680",1)</f>
        <v/>
      </c>
      <c r="F141" s="1" t="s">
        <v>4</v>
      </c>
      <c r="G141" s="2" t="s">
        <v>669</v>
      </c>
    </row>
    <row r="142">
      <c r="A142" s="1" t="s">
        <v>670</v>
      </c>
      <c r="B142" s="1" t="s">
        <v>671</v>
      </c>
      <c r="C142" s="1" t="s">
        <v>672</v>
      </c>
      <c r="D142" s="1" t="s">
        <v>673</v>
      </c>
      <c r="E142" t="str">
        <f>IMAGE("http://ifttt.com/images/no_image_card.png",1)</f>
        <v/>
      </c>
      <c r="F142" s="1" t="s">
        <v>4</v>
      </c>
      <c r="G142" s="2" t="s">
        <v>674</v>
      </c>
    </row>
    <row r="143">
      <c r="A143" s="1" t="s">
        <v>675</v>
      </c>
      <c r="B143" s="1" t="s">
        <v>676</v>
      </c>
      <c r="C143" s="1" t="s">
        <v>677</v>
      </c>
      <c r="D143" s="2" t="s">
        <v>678</v>
      </c>
      <c r="E143" t="str">
        <f>IMAGE("http://www.mexresorts.com/images/mex-resorts-logo.png",1)</f>
        <v/>
      </c>
      <c r="F143" s="1" t="s">
        <v>4</v>
      </c>
      <c r="G143" s="2" t="s">
        <v>679</v>
      </c>
    </row>
    <row r="144">
      <c r="A144" s="1" t="s">
        <v>680</v>
      </c>
      <c r="B144" s="1" t="s">
        <v>681</v>
      </c>
      <c r="C144" s="1" t="s">
        <v>682</v>
      </c>
      <c r="D144" s="2" t="s">
        <v>683</v>
      </c>
      <c r="E144" t="str">
        <f>IMAGE("http://cdn.arstechnica.net/wp-content/uploads/2015/04/glum-640x427.jpg",1)</f>
        <v/>
      </c>
      <c r="F144" s="1" t="s">
        <v>4</v>
      </c>
      <c r="G144" s="2" t="s">
        <v>684</v>
      </c>
    </row>
    <row r="145">
      <c r="A145" s="1" t="s">
        <v>685</v>
      </c>
      <c r="B145" s="1" t="s">
        <v>686</v>
      </c>
      <c r="C145" s="1" t="s">
        <v>687</v>
      </c>
      <c r="D145" s="1" t="s">
        <v>688</v>
      </c>
      <c r="E145" t="str">
        <f t="shared" ref="E145:E146" si="19">IMAGE("http://ifttt.com/images/no_image_card.png",1)</f>
        <v/>
      </c>
      <c r="F145" s="1" t="s">
        <v>4</v>
      </c>
      <c r="G145" s="2" t="s">
        <v>689</v>
      </c>
    </row>
    <row r="146">
      <c r="A146" s="1" t="s">
        <v>690</v>
      </c>
      <c r="B146" s="1" t="s">
        <v>691</v>
      </c>
      <c r="C146" s="1" t="s">
        <v>692</v>
      </c>
      <c r="D146" s="1" t="s">
        <v>693</v>
      </c>
      <c r="E146" t="str">
        <f t="shared" si="19"/>
        <v/>
      </c>
      <c r="F146" s="1" t="s">
        <v>4</v>
      </c>
      <c r="G146" s="2" t="s">
        <v>694</v>
      </c>
    </row>
    <row r="147">
      <c r="A147" s="1" t="s">
        <v>695</v>
      </c>
      <c r="B147" s="1" t="s">
        <v>696</v>
      </c>
      <c r="C147" s="1" t="s">
        <v>697</v>
      </c>
      <c r="D147" s="2" t="s">
        <v>698</v>
      </c>
      <c r="E147" t="str">
        <f>IMAGE("https://i.ytimg.com/vi/s8w0wEJkEFg/hqdefault.jpg",1)</f>
        <v/>
      </c>
      <c r="F147" s="1" t="s">
        <v>4</v>
      </c>
      <c r="G147" s="2" t="s">
        <v>699</v>
      </c>
    </row>
    <row r="148">
      <c r="A148" s="1" t="s">
        <v>700</v>
      </c>
      <c r="B148" s="1" t="s">
        <v>701</v>
      </c>
      <c r="C148" s="1" t="s">
        <v>702</v>
      </c>
      <c r="D148" s="1" t="s">
        <v>107</v>
      </c>
      <c r="E148" t="str">
        <f>IMAGE("http://ifttt.com/images/no_image_card.png",1)</f>
        <v/>
      </c>
      <c r="F148" s="1" t="s">
        <v>4</v>
      </c>
      <c r="G148" s="2" t="s">
        <v>703</v>
      </c>
    </row>
    <row r="149">
      <c r="A149" s="1" t="s">
        <v>704</v>
      </c>
      <c r="B149" s="1" t="s">
        <v>705</v>
      </c>
      <c r="C149" s="1" t="s">
        <v>706</v>
      </c>
      <c r="D149" s="2" t="s">
        <v>707</v>
      </c>
      <c r="E149" t="str">
        <f>IMAGE("http://i.imgur.com/Un2iHNW.gif",1)</f>
        <v/>
      </c>
      <c r="F149" s="1" t="s">
        <v>4</v>
      </c>
      <c r="G149" s="2" t="s">
        <v>708</v>
      </c>
    </row>
    <row r="150">
      <c r="A150" s="1" t="s">
        <v>709</v>
      </c>
      <c r="B150" s="1" t="s">
        <v>710</v>
      </c>
      <c r="C150" s="1" t="s">
        <v>711</v>
      </c>
      <c r="D150" s="2" t="s">
        <v>712</v>
      </c>
      <c r="E150" t="str">
        <f>IMAGE("http://bitcoin-poker-guide.com/wp-content/uploads/2014/12/swcpoker-home.png",1)</f>
        <v/>
      </c>
      <c r="F150" s="1" t="s">
        <v>4</v>
      </c>
      <c r="G150" s="2" t="s">
        <v>713</v>
      </c>
    </row>
    <row r="151">
      <c r="A151" s="1" t="s">
        <v>714</v>
      </c>
      <c r="B151" s="1" t="s">
        <v>715</v>
      </c>
      <c r="C151" s="1" t="s">
        <v>716</v>
      </c>
      <c r="D151" s="1" t="s">
        <v>717</v>
      </c>
      <c r="E151" t="str">
        <f>IMAGE("http://ifttt.com/images/no_image_card.png",1)</f>
        <v/>
      </c>
      <c r="F151" s="1" t="s">
        <v>4</v>
      </c>
      <c r="G151" s="2" t="s">
        <v>718</v>
      </c>
    </row>
    <row r="152">
      <c r="A152" s="1" t="s">
        <v>719</v>
      </c>
      <c r="B152" s="1" t="s">
        <v>720</v>
      </c>
      <c r="C152" s="1" t="s">
        <v>721</v>
      </c>
      <c r="D152" s="2" t="s">
        <v>722</v>
      </c>
      <c r="E152" t="str">
        <f>IMAGE("https://d262ilb51hltx0.cloudfront.net/max/800/1*6iqUbvIS-r7PZ_hRemRS9Q.jpeg",1)</f>
        <v/>
      </c>
      <c r="F152" s="1" t="s">
        <v>4</v>
      </c>
      <c r="G152" s="2" t="s">
        <v>723</v>
      </c>
    </row>
    <row r="153">
      <c r="A153" s="1" t="s">
        <v>724</v>
      </c>
      <c r="B153" s="1" t="s">
        <v>42</v>
      </c>
      <c r="C153" s="1" t="s">
        <v>725</v>
      </c>
      <c r="D153" s="1" t="s">
        <v>726</v>
      </c>
      <c r="E153" t="str">
        <f>IMAGE("http://ifttt.com/images/no_image_card.png",1)</f>
        <v/>
      </c>
      <c r="F153" s="1" t="s">
        <v>4</v>
      </c>
      <c r="G153" s="2" t="s">
        <v>727</v>
      </c>
    </row>
    <row r="154">
      <c r="A154" s="1" t="s">
        <v>728</v>
      </c>
      <c r="B154" s="1" t="s">
        <v>729</v>
      </c>
      <c r="C154" s="1" t="s">
        <v>730</v>
      </c>
      <c r="D154" s="2" t="s">
        <v>731</v>
      </c>
      <c r="E154" t="str">
        <f>IMAGE("http://media.coindesk.com/2015/04/golden-gate.jpg",1)</f>
        <v/>
      </c>
      <c r="F154" s="1" t="s">
        <v>4</v>
      </c>
      <c r="G154" s="2" t="s">
        <v>732</v>
      </c>
    </row>
    <row r="155">
      <c r="A155" s="1" t="s">
        <v>733</v>
      </c>
      <c r="B155" s="1" t="s">
        <v>590</v>
      </c>
      <c r="C155" s="1" t="s">
        <v>734</v>
      </c>
      <c r="D155" s="2" t="s">
        <v>735</v>
      </c>
      <c r="E155" t="str">
        <f>IMAGE("http://petitions.whitehouse.gov/profiles/petitions/themes/petitions44/img/fb_share_we_the_people.png",1)</f>
        <v/>
      </c>
      <c r="F155" s="1" t="s">
        <v>4</v>
      </c>
      <c r="G155" s="2" t="s">
        <v>736</v>
      </c>
    </row>
    <row r="156">
      <c r="A156" s="1" t="s">
        <v>737</v>
      </c>
      <c r="B156" s="1" t="s">
        <v>738</v>
      </c>
      <c r="C156" s="1" t="s">
        <v>739</v>
      </c>
      <c r="D156" s="2" t="s">
        <v>740</v>
      </c>
      <c r="E156" t="str">
        <f>IMAGE("http://zdnet4.cbsistatic.com/hub/i/r/2015/04/03/cbea6a77-5538-4bbe-a9d5-286fcba205df/thumbnail/770x578/e9aebfc85121b964a768e4a05e165444/snowden-hero.jpg",1)</f>
        <v/>
      </c>
      <c r="F156" s="1" t="s">
        <v>4</v>
      </c>
      <c r="G156" s="2" t="s">
        <v>741</v>
      </c>
    </row>
    <row r="157">
      <c r="A157" s="1" t="s">
        <v>742</v>
      </c>
      <c r="B157" s="1" t="s">
        <v>518</v>
      </c>
      <c r="C157" s="1" t="s">
        <v>743</v>
      </c>
      <c r="D157" s="2" t="s">
        <v>744</v>
      </c>
      <c r="E157" t="str">
        <f>IMAGE("http://www.pymnts.com/wp-content/themes/sixspokemedia/images/xs/side_bar_logo.png",1)</f>
        <v/>
      </c>
      <c r="F157" s="1" t="s">
        <v>4</v>
      </c>
      <c r="G157" s="2" t="s">
        <v>745</v>
      </c>
    </row>
    <row r="158">
      <c r="A158" s="1" t="s">
        <v>746</v>
      </c>
      <c r="B158" s="1" t="s">
        <v>747</v>
      </c>
      <c r="C158" s="1" t="s">
        <v>748</v>
      </c>
      <c r="D158" s="2" t="s">
        <v>749</v>
      </c>
      <c r="E158" t="str">
        <f>IMAGE("//motherboard-images.vice.com/content-images/article/no-id/1428088167159570.jpg?crop=0.6669921875xw:1xh;*,*&amp;amp;resize=500:*&amp;amp;output-format=jpeg&amp;amp;output-quality=90",1)</f>
        <v/>
      </c>
      <c r="F158" s="1" t="s">
        <v>4</v>
      </c>
      <c r="G158" s="2" t="s">
        <v>750</v>
      </c>
    </row>
    <row r="159">
      <c r="A159" s="1" t="s">
        <v>751</v>
      </c>
      <c r="B159" s="1" t="s">
        <v>752</v>
      </c>
      <c r="C159" s="1" t="s">
        <v>753</v>
      </c>
      <c r="D159" s="1" t="s">
        <v>754</v>
      </c>
      <c r="E159" t="str">
        <f t="shared" ref="E159:E161" si="20">IMAGE("http://ifttt.com/images/no_image_card.png",1)</f>
        <v/>
      </c>
      <c r="F159" s="1" t="s">
        <v>4</v>
      </c>
      <c r="G159" s="2" t="s">
        <v>755</v>
      </c>
    </row>
    <row r="160">
      <c r="A160" s="1" t="s">
        <v>756</v>
      </c>
      <c r="B160" s="1" t="s">
        <v>757</v>
      </c>
      <c r="C160" s="1" t="s">
        <v>758</v>
      </c>
      <c r="D160" s="2" t="s">
        <v>759</v>
      </c>
      <c r="E160" t="str">
        <f t="shared" si="20"/>
        <v/>
      </c>
      <c r="F160" s="1" t="s">
        <v>4</v>
      </c>
      <c r="G160" s="2" t="s">
        <v>760</v>
      </c>
    </row>
    <row r="161">
      <c r="A161" s="1" t="s">
        <v>761</v>
      </c>
      <c r="B161" s="1" t="s">
        <v>762</v>
      </c>
      <c r="C161" s="1" t="s">
        <v>763</v>
      </c>
      <c r="D161" s="2" t="s">
        <v>764</v>
      </c>
      <c r="E161" t="str">
        <f t="shared" si="20"/>
        <v/>
      </c>
      <c r="F161" s="1" t="s">
        <v>4</v>
      </c>
      <c r="G161" s="2" t="s">
        <v>765</v>
      </c>
    </row>
    <row r="162">
      <c r="A162" s="1" t="s">
        <v>766</v>
      </c>
      <c r="B162" s="1" t="s">
        <v>767</v>
      </c>
      <c r="C162" s="1" t="s">
        <v>768</v>
      </c>
      <c r="D162" s="2" t="s">
        <v>769</v>
      </c>
      <c r="E162" t="str">
        <f>IMAGE("https://i.ytimg.com/vi/57MZxCa6hrE/maxresdefault.jpg",1)</f>
        <v/>
      </c>
      <c r="F162" s="1" t="s">
        <v>4</v>
      </c>
      <c r="G162" s="2" t="s">
        <v>770</v>
      </c>
    </row>
    <row r="163">
      <c r="A163" s="1" t="s">
        <v>771</v>
      </c>
      <c r="B163" s="1" t="s">
        <v>772</v>
      </c>
      <c r="C163" s="1" t="s">
        <v>773</v>
      </c>
      <c r="D163" s="1" t="s">
        <v>774</v>
      </c>
      <c r="E163" t="str">
        <f>IMAGE("http://ifttt.com/images/no_image_card.png",1)</f>
        <v/>
      </c>
      <c r="F163" s="1" t="s">
        <v>4</v>
      </c>
      <c r="G163" s="2" t="s">
        <v>775</v>
      </c>
    </row>
    <row r="164">
      <c r="A164" s="1" t="s">
        <v>776</v>
      </c>
      <c r="B164" s="1" t="s">
        <v>17</v>
      </c>
      <c r="C164" s="1" t="s">
        <v>777</v>
      </c>
      <c r="D164" s="2" t="s">
        <v>778</v>
      </c>
      <c r="E164" t="str">
        <f>IMAGE("http://bravenewcoin.com/assets/Uploads/_resampled/CroppedImage400400-Selection-047.png",1)</f>
        <v/>
      </c>
      <c r="F164" s="1" t="s">
        <v>4</v>
      </c>
      <c r="G164" s="2" t="s">
        <v>779</v>
      </c>
    </row>
    <row r="165">
      <c r="A165" s="1" t="s">
        <v>780</v>
      </c>
      <c r="B165" s="1" t="s">
        <v>52</v>
      </c>
      <c r="C165" s="1" t="s">
        <v>781</v>
      </c>
      <c r="D165" s="2" t="s">
        <v>782</v>
      </c>
      <c r="E165" t="str">
        <f>IMAGE("http://www.libratax.com/wp-content/uploads/2015/04/Screenshot-2015-04-03-14.28.23-1024x531.png",1)</f>
        <v/>
      </c>
      <c r="F165" s="1" t="s">
        <v>4</v>
      </c>
      <c r="G165" s="2" t="s">
        <v>783</v>
      </c>
    </row>
    <row r="166">
      <c r="A166" s="1" t="s">
        <v>784</v>
      </c>
      <c r="B166" s="1" t="s">
        <v>306</v>
      </c>
      <c r="C166" s="1" t="s">
        <v>785</v>
      </c>
      <c r="D166" s="1" t="s">
        <v>107</v>
      </c>
      <c r="E166" t="str">
        <f>IMAGE("http://ifttt.com/images/no_image_card.png",1)</f>
        <v/>
      </c>
      <c r="F166" s="1" t="s">
        <v>4</v>
      </c>
      <c r="G166" s="2" t="s">
        <v>786</v>
      </c>
    </row>
    <row r="167">
      <c r="A167" s="1" t="s">
        <v>787</v>
      </c>
      <c r="B167" s="1" t="s">
        <v>788</v>
      </c>
      <c r="C167" s="1" t="s">
        <v>789</v>
      </c>
      <c r="D167" s="2" t="s">
        <v>790</v>
      </c>
      <c r="E167" t="str">
        <f>IMAGE("http://i.imgur.com/3iKbMbN.jpg?fb",1)</f>
        <v/>
      </c>
      <c r="F167" s="1" t="s">
        <v>4</v>
      </c>
      <c r="G167" s="2" t="s">
        <v>791</v>
      </c>
    </row>
    <row r="168">
      <c r="A168" s="1" t="s">
        <v>792</v>
      </c>
      <c r="B168" s="1" t="s">
        <v>793</v>
      </c>
      <c r="C168" s="1" t="s">
        <v>794</v>
      </c>
      <c r="D168" s="1" t="s">
        <v>795</v>
      </c>
      <c r="E168" t="str">
        <f t="shared" ref="E168:E169" si="21">IMAGE("http://ifttt.com/images/no_image_card.png",1)</f>
        <v/>
      </c>
      <c r="F168" s="1" t="s">
        <v>4</v>
      </c>
      <c r="G168" s="2" t="s">
        <v>796</v>
      </c>
    </row>
    <row r="169">
      <c r="A169" s="1" t="s">
        <v>797</v>
      </c>
      <c r="B169" s="1" t="s">
        <v>798</v>
      </c>
      <c r="C169" s="1" t="s">
        <v>799</v>
      </c>
      <c r="D169" s="1" t="s">
        <v>800</v>
      </c>
      <c r="E169" t="str">
        <f t="shared" si="21"/>
        <v/>
      </c>
      <c r="F169" s="1" t="s">
        <v>4</v>
      </c>
      <c r="G169" s="2" t="s">
        <v>801</v>
      </c>
    </row>
    <row r="170">
      <c r="A170" s="1" t="s">
        <v>797</v>
      </c>
      <c r="B170" s="1" t="s">
        <v>288</v>
      </c>
      <c r="C170" s="1" t="s">
        <v>802</v>
      </c>
      <c r="D170" s="2" t="s">
        <v>803</v>
      </c>
      <c r="E170" t="str">
        <f>IMAGE("http://imgick.oregonlive.com/home/olive-media/width620/img/pacific-northwest-news/photo/17427345-standard.jpg",1)</f>
        <v/>
      </c>
      <c r="F170" s="1" t="s">
        <v>4</v>
      </c>
      <c r="G170" s="2" t="s">
        <v>804</v>
      </c>
    </row>
    <row r="171">
      <c r="A171" s="1" t="s">
        <v>805</v>
      </c>
      <c r="B171" s="1" t="s">
        <v>806</v>
      </c>
      <c r="C171" s="1" t="s">
        <v>807</v>
      </c>
      <c r="D171" s="2" t="s">
        <v>808</v>
      </c>
      <c r="E171" t="str">
        <f>IMAGE("http://g-ecx.images-amazon.com/images/G/01/gno/sprites/global-sprite_bluebeacon-32-v1._V327533540_.png",1)</f>
        <v/>
      </c>
      <c r="F171" s="1" t="s">
        <v>4</v>
      </c>
      <c r="G171" s="2" t="s">
        <v>809</v>
      </c>
    </row>
    <row r="172">
      <c r="A172" s="1" t="s">
        <v>805</v>
      </c>
      <c r="B172" s="1" t="s">
        <v>810</v>
      </c>
      <c r="C172" s="1" t="s">
        <v>811</v>
      </c>
      <c r="D172" s="2" t="s">
        <v>812</v>
      </c>
      <c r="E172" t="str">
        <f>IMAGE("https://i.ytimg.com/vi/WhvtZYiGP5E/maxresdefault.jpg",1)</f>
        <v/>
      </c>
      <c r="F172" s="1" t="s">
        <v>4</v>
      </c>
      <c r="G172" s="2" t="s">
        <v>813</v>
      </c>
    </row>
    <row r="173">
      <c r="A173" s="1" t="s">
        <v>814</v>
      </c>
      <c r="B173" s="1" t="s">
        <v>336</v>
      </c>
      <c r="C173" s="1" t="s">
        <v>815</v>
      </c>
      <c r="D173" s="1" t="s">
        <v>816</v>
      </c>
      <c r="E173" t="str">
        <f>IMAGE("http://ifttt.com/images/no_image_card.png",1)</f>
        <v/>
      </c>
      <c r="F173" s="1" t="s">
        <v>4</v>
      </c>
      <c r="G173" s="2" t="s">
        <v>817</v>
      </c>
    </row>
    <row r="174">
      <c r="A174" s="1" t="s">
        <v>818</v>
      </c>
      <c r="B174" s="1" t="s">
        <v>819</v>
      </c>
      <c r="C174" s="1" t="s">
        <v>820</v>
      </c>
      <c r="D174" s="2" t="s">
        <v>821</v>
      </c>
      <c r="E174" t="str">
        <f>IMAGE("https://i.ytimg.com/vi/d3ujzcR9B_c/maxresdefault.jpg",1)</f>
        <v/>
      </c>
      <c r="F174" s="1" t="s">
        <v>4</v>
      </c>
      <c r="G174" s="2" t="s">
        <v>822</v>
      </c>
    </row>
    <row r="175">
      <c r="A175" s="1" t="s">
        <v>823</v>
      </c>
      <c r="B175" s="1" t="s">
        <v>824</v>
      </c>
      <c r="C175" s="1" t="s">
        <v>825</v>
      </c>
      <c r="D175" s="2" t="s">
        <v>826</v>
      </c>
      <c r="E175" t="str">
        <f>IMAGE("https://i.imgflip.com/jpu4z.jpg",1)</f>
        <v/>
      </c>
      <c r="F175" s="1" t="s">
        <v>4</v>
      </c>
      <c r="G175" s="2" t="s">
        <v>827</v>
      </c>
    </row>
    <row r="176">
      <c r="A176" s="1" t="s">
        <v>828</v>
      </c>
      <c r="B176" s="1" t="s">
        <v>829</v>
      </c>
      <c r="C176" s="1" t="s">
        <v>830</v>
      </c>
      <c r="D176" s="2" t="s">
        <v>831</v>
      </c>
      <c r="E176" t="str">
        <f>IMAGE("http://i.imgur.com/hRMMY7j.png?fb",1)</f>
        <v/>
      </c>
      <c r="F176" s="1" t="s">
        <v>4</v>
      </c>
      <c r="G176" s="2" t="s">
        <v>832</v>
      </c>
    </row>
    <row r="177">
      <c r="A177" s="1" t="s">
        <v>833</v>
      </c>
      <c r="B177" s="1" t="s">
        <v>834</v>
      </c>
      <c r="C177" s="1" t="s">
        <v>835</v>
      </c>
      <c r="D177" s="1" t="s">
        <v>836</v>
      </c>
      <c r="E177" t="str">
        <f>IMAGE("http://ifttt.com/images/no_image_card.png",1)</f>
        <v/>
      </c>
      <c r="F177" s="1" t="s">
        <v>4</v>
      </c>
      <c r="G177" s="2" t="s">
        <v>837</v>
      </c>
    </row>
    <row r="178">
      <c r="A178" s="1" t="s">
        <v>838</v>
      </c>
      <c r="B178" s="1" t="s">
        <v>839</v>
      </c>
      <c r="C178" s="1" t="s">
        <v>840</v>
      </c>
      <c r="D178" s="2" t="s">
        <v>841</v>
      </c>
      <c r="E178" t="str">
        <f>IMAGE("http://media.coindesk.com/2015/03/Screen-Shot-2015-03-29-at-2.34.13-PM.png",1)</f>
        <v/>
      </c>
      <c r="F178" s="1" t="s">
        <v>4</v>
      </c>
      <c r="G178" s="2" t="s">
        <v>842</v>
      </c>
    </row>
    <row r="179">
      <c r="A179" s="1" t="s">
        <v>843</v>
      </c>
      <c r="B179" s="1" t="s">
        <v>844</v>
      </c>
      <c r="C179" s="1" t="s">
        <v>845</v>
      </c>
      <c r="D179" s="2" t="s">
        <v>846</v>
      </c>
      <c r="E179" t="str">
        <f>IMAGE("http://cointelegraph.com/images/725_aHR0cDovL2NvaW50ZWxlZ3JhcGguY29tL3N0b3JhZ2UvdXBsb2Fkcy92aWV3L2NkYzUyOWZhOTZiMjk2NDEwOGFiYWY2OWEyZDljOTE5LnBuZw==.jpg",1)</f>
        <v/>
      </c>
      <c r="F179" s="1" t="s">
        <v>4</v>
      </c>
      <c r="G179" s="2" t="s">
        <v>847</v>
      </c>
    </row>
    <row r="180">
      <c r="A180" s="1" t="s">
        <v>848</v>
      </c>
      <c r="B180" s="1" t="s">
        <v>849</v>
      </c>
      <c r="C180" s="1" t="s">
        <v>850</v>
      </c>
      <c r="D180" s="1" t="s">
        <v>851</v>
      </c>
      <c r="E180" t="str">
        <f>IMAGE("http://ifttt.com/images/no_image_card.png",1)</f>
        <v/>
      </c>
      <c r="F180" s="1" t="s">
        <v>4</v>
      </c>
      <c r="G180" s="2" t="s">
        <v>852</v>
      </c>
    </row>
    <row r="181">
      <c r="A181" s="1" t="s">
        <v>853</v>
      </c>
      <c r="B181" s="1" t="s">
        <v>854</v>
      </c>
      <c r="C181" s="1" t="s">
        <v>855</v>
      </c>
      <c r="D181" s="2" t="s">
        <v>856</v>
      </c>
      <c r="E181" t="str">
        <f>IMAGE("http://www.coinfox.info/images/cache/c184fad7e97fad79d4d1f0b423c1ad12_w400_h300_cp_sc.jpg",1)</f>
        <v/>
      </c>
      <c r="F181" s="1" t="s">
        <v>4</v>
      </c>
      <c r="G181" s="2" t="s">
        <v>857</v>
      </c>
    </row>
    <row r="182">
      <c r="A182" s="1" t="s">
        <v>858</v>
      </c>
      <c r="B182" s="1" t="s">
        <v>859</v>
      </c>
      <c r="C182" s="1" t="s">
        <v>860</v>
      </c>
      <c r="D182" s="2" t="s">
        <v>861</v>
      </c>
      <c r="E182" t="str">
        <f>IMAGE("http://i.kinja-img.com/gawker-media/image/upload/s--D6cP20Uq--/yt67rp0y3jcywoxnuqla.jpg",1)</f>
        <v/>
      </c>
      <c r="F182" s="1" t="s">
        <v>4</v>
      </c>
      <c r="G182" s="2" t="s">
        <v>862</v>
      </c>
    </row>
    <row r="183">
      <c r="A183" s="1" t="s">
        <v>863</v>
      </c>
      <c r="B183" s="1" t="s">
        <v>864</v>
      </c>
      <c r="C183" s="1" t="s">
        <v>865</v>
      </c>
      <c r="D183" s="2" t="s">
        <v>866</v>
      </c>
      <c r="E183" t="str">
        <f>IMAGE("https://i.ytimg.com/vi/ceOAdAURxBk/hqdefault.jpg",1)</f>
        <v/>
      </c>
      <c r="F183" s="1" t="s">
        <v>4</v>
      </c>
      <c r="G183" s="2" t="s">
        <v>867</v>
      </c>
    </row>
    <row r="184">
      <c r="A184" s="1" t="s">
        <v>868</v>
      </c>
      <c r="B184" s="1" t="s">
        <v>869</v>
      </c>
      <c r="C184" s="1" t="s">
        <v>870</v>
      </c>
      <c r="D184" s="2" t="s">
        <v>871</v>
      </c>
      <c r="E184" t="str">
        <f>IMAGE("http://d2p4va2bfxy5el.cloudfront.net/wp-content/uploads/2015/01/flamethrower1.png",1)</f>
        <v/>
      </c>
      <c r="F184" s="1" t="s">
        <v>4</v>
      </c>
      <c r="G184" s="2" t="s">
        <v>872</v>
      </c>
    </row>
    <row r="185">
      <c r="A185" s="1" t="s">
        <v>873</v>
      </c>
      <c r="B185" s="1" t="s">
        <v>428</v>
      </c>
      <c r="C185" s="1" t="s">
        <v>429</v>
      </c>
      <c r="D185" s="2" t="s">
        <v>430</v>
      </c>
      <c r="E185" t="str">
        <f>IMAGE("https://www.BitGamer.TV/website_thumbnail.jpg",1)</f>
        <v/>
      </c>
      <c r="F185" s="1" t="s">
        <v>4</v>
      </c>
      <c r="G185" s="2" t="s">
        <v>874</v>
      </c>
    </row>
    <row r="186">
      <c r="A186" s="1" t="s">
        <v>875</v>
      </c>
      <c r="B186" s="1" t="s">
        <v>12</v>
      </c>
      <c r="C186" s="1" t="s">
        <v>876</v>
      </c>
      <c r="D186" s="2" t="s">
        <v>877</v>
      </c>
      <c r="E186" t="str">
        <f>IMAGE("https://i.ytimg.com/vi/hHg5uEwIFWc/hqdefault.jpg",1)</f>
        <v/>
      </c>
      <c r="F186" s="1" t="s">
        <v>4</v>
      </c>
      <c r="G186" s="2" t="s">
        <v>878</v>
      </c>
    </row>
    <row r="187">
      <c r="A187" s="1" t="s">
        <v>879</v>
      </c>
      <c r="B187" s="1" t="s">
        <v>880</v>
      </c>
      <c r="C187" s="1" t="s">
        <v>881</v>
      </c>
      <c r="D187" s="1" t="s">
        <v>882</v>
      </c>
      <c r="E187" t="str">
        <f t="shared" ref="E187:E189" si="22">IMAGE("http://ifttt.com/images/no_image_card.png",1)</f>
        <v/>
      </c>
      <c r="F187" s="1" t="s">
        <v>4</v>
      </c>
      <c r="G187" s="2" t="s">
        <v>883</v>
      </c>
    </row>
    <row r="188">
      <c r="A188" s="1" t="s">
        <v>884</v>
      </c>
      <c r="B188" s="1" t="s">
        <v>885</v>
      </c>
      <c r="C188" s="1" t="s">
        <v>886</v>
      </c>
      <c r="D188" s="1" t="s">
        <v>887</v>
      </c>
      <c r="E188" t="str">
        <f t="shared" si="22"/>
        <v/>
      </c>
      <c r="F188" s="1" t="s">
        <v>4</v>
      </c>
      <c r="G188" s="2" t="s">
        <v>888</v>
      </c>
    </row>
    <row r="189">
      <c r="A189" s="1" t="s">
        <v>889</v>
      </c>
      <c r="B189" s="1" t="s">
        <v>890</v>
      </c>
      <c r="C189" s="1" t="s">
        <v>891</v>
      </c>
      <c r="D189" s="1" t="s">
        <v>892</v>
      </c>
      <c r="E189" t="str">
        <f t="shared" si="22"/>
        <v/>
      </c>
      <c r="F189" s="1" t="s">
        <v>4</v>
      </c>
      <c r="G189" s="2" t="s">
        <v>893</v>
      </c>
    </row>
    <row r="190">
      <c r="A190" s="1" t="s">
        <v>894</v>
      </c>
      <c r="B190" s="1" t="s">
        <v>895</v>
      </c>
      <c r="C190" s="1" t="s">
        <v>896</v>
      </c>
      <c r="D190" s="2" t="s">
        <v>897</v>
      </c>
      <c r="E190" t="str">
        <f>IMAGE("http://blog.coinpunk.com/heartbleed.png",1)</f>
        <v/>
      </c>
      <c r="F190" s="1" t="s">
        <v>4</v>
      </c>
      <c r="G190" s="2" t="s">
        <v>898</v>
      </c>
    </row>
    <row r="191">
      <c r="A191" s="1" t="s">
        <v>899</v>
      </c>
      <c r="B191" s="1" t="s">
        <v>900</v>
      </c>
      <c r="C191" s="1" t="s">
        <v>901</v>
      </c>
      <c r="D191" s="2" t="s">
        <v>902</v>
      </c>
      <c r="E191" t="str">
        <f>IMAGE("http://i.ebayimg.com/images/i/161661953703-0-1/s-l1000.jpg",1)</f>
        <v/>
      </c>
      <c r="F191" s="1" t="s">
        <v>4</v>
      </c>
      <c r="G191" s="2" t="s">
        <v>903</v>
      </c>
    </row>
    <row r="192">
      <c r="A192" s="1" t="s">
        <v>904</v>
      </c>
      <c r="B192" s="1" t="s">
        <v>96</v>
      </c>
      <c r="C192" s="1" t="s">
        <v>905</v>
      </c>
      <c r="D192" s="2" t="s">
        <v>906</v>
      </c>
      <c r="E192" t="str">
        <f>IMAGE("https://pbs.twimg.com/profile_images/512138307870785536/Fe00yVS2_400x400.png",1)</f>
        <v/>
      </c>
      <c r="F192" s="1" t="s">
        <v>4</v>
      </c>
      <c r="G192" s="2" t="s">
        <v>907</v>
      </c>
    </row>
    <row r="193">
      <c r="A193" s="1" t="s">
        <v>908</v>
      </c>
      <c r="B193" s="1" t="s">
        <v>909</v>
      </c>
      <c r="C193" s="1" t="s">
        <v>910</v>
      </c>
      <c r="D193" s="2" t="s">
        <v>911</v>
      </c>
      <c r="E193" t="str">
        <f>IMAGE("http://i.imgur.com/c4e1v3J.png?fb",1)</f>
        <v/>
      </c>
      <c r="F193" s="1" t="s">
        <v>4</v>
      </c>
      <c r="G193" s="2" t="s">
        <v>912</v>
      </c>
    </row>
    <row r="194">
      <c r="A194" s="1" t="s">
        <v>908</v>
      </c>
      <c r="B194" s="1" t="s">
        <v>913</v>
      </c>
      <c r="C194" s="1" t="s">
        <v>914</v>
      </c>
      <c r="D194" s="1" t="s">
        <v>915</v>
      </c>
      <c r="E194" t="str">
        <f t="shared" ref="E194:E195" si="23">IMAGE("http://ifttt.com/images/no_image_card.png",1)</f>
        <v/>
      </c>
      <c r="F194" s="1" t="s">
        <v>4</v>
      </c>
      <c r="G194" s="2" t="s">
        <v>916</v>
      </c>
    </row>
    <row r="195">
      <c r="A195" s="1" t="s">
        <v>917</v>
      </c>
      <c r="B195" s="1" t="s">
        <v>918</v>
      </c>
      <c r="C195" s="1" t="s">
        <v>919</v>
      </c>
      <c r="D195" s="2" t="s">
        <v>920</v>
      </c>
      <c r="E195" t="str">
        <f t="shared" si="23"/>
        <v/>
      </c>
      <c r="F195" s="1" t="s">
        <v>4</v>
      </c>
      <c r="G195" s="2" t="s">
        <v>921</v>
      </c>
    </row>
    <row r="196">
      <c r="A196" s="1" t="s">
        <v>922</v>
      </c>
      <c r="B196" s="1" t="s">
        <v>923</v>
      </c>
      <c r="C196" s="1" t="s">
        <v>924</v>
      </c>
      <c r="D196" s="2" t="s">
        <v>925</v>
      </c>
      <c r="E196" t="str">
        <f>IMAGE("http://btcfeed.net/wp-content/uploads/2015/04/shutterstock_149656622.jpg",1)</f>
        <v/>
      </c>
      <c r="F196" s="1" t="s">
        <v>4</v>
      </c>
      <c r="G196" s="2" t="s">
        <v>926</v>
      </c>
    </row>
    <row r="197">
      <c r="A197" s="1" t="s">
        <v>927</v>
      </c>
      <c r="B197" s="1" t="s">
        <v>124</v>
      </c>
      <c r="C197" s="1" t="s">
        <v>928</v>
      </c>
      <c r="D197" s="2" t="s">
        <v>929</v>
      </c>
      <c r="E197" t="str">
        <f>IMAGE("http://cdn.oreillystatic.com/radar/images/people/photo_jennw_m.jpg",1)</f>
        <v/>
      </c>
      <c r="F197" s="1" t="s">
        <v>4</v>
      </c>
      <c r="G197" s="2" t="s">
        <v>930</v>
      </c>
    </row>
    <row r="198">
      <c r="A198" s="1" t="s">
        <v>931</v>
      </c>
      <c r="B198" s="1" t="s">
        <v>932</v>
      </c>
      <c r="C198" s="1" t="s">
        <v>933</v>
      </c>
      <c r="D198" s="1" t="s">
        <v>933</v>
      </c>
      <c r="E198" t="str">
        <f>IMAGE("http://ifttt.com/images/no_image_card.png",1)</f>
        <v/>
      </c>
      <c r="F198" s="1" t="s">
        <v>4</v>
      </c>
      <c r="G198" s="2" t="s">
        <v>934</v>
      </c>
    </row>
    <row r="199">
      <c r="A199" s="1" t="s">
        <v>922</v>
      </c>
      <c r="B199" s="1" t="s">
        <v>923</v>
      </c>
      <c r="C199" s="1" t="s">
        <v>924</v>
      </c>
      <c r="D199" s="2" t="s">
        <v>925</v>
      </c>
      <c r="E199" t="str">
        <f>IMAGE("http://btcfeed.net/wp-content/uploads/2015/04/shutterstock_149656622.jpg",1)</f>
        <v/>
      </c>
      <c r="F199" s="1" t="s">
        <v>4</v>
      </c>
      <c r="G199" s="2" t="s">
        <v>926</v>
      </c>
    </row>
    <row r="200">
      <c r="A200" s="1" t="s">
        <v>935</v>
      </c>
      <c r="B200" s="1" t="s">
        <v>306</v>
      </c>
      <c r="C200" s="1" t="s">
        <v>936</v>
      </c>
      <c r="D200" s="1" t="s">
        <v>937</v>
      </c>
      <c r="E200" t="str">
        <f t="shared" ref="E200:E201" si="24">IMAGE("http://ifttt.com/images/no_image_card.png",1)</f>
        <v/>
      </c>
      <c r="F200" s="1" t="s">
        <v>4</v>
      </c>
      <c r="G200" s="2" t="s">
        <v>938</v>
      </c>
    </row>
    <row r="201">
      <c r="A201" s="1" t="s">
        <v>939</v>
      </c>
      <c r="B201" s="1" t="s">
        <v>940</v>
      </c>
      <c r="C201" s="1" t="s">
        <v>941</v>
      </c>
      <c r="D201" s="1" t="s">
        <v>942</v>
      </c>
      <c r="E201" t="str">
        <f t="shared" si="24"/>
        <v/>
      </c>
      <c r="F201" s="1" t="s">
        <v>4</v>
      </c>
      <c r="G201" s="2" t="s">
        <v>943</v>
      </c>
    </row>
    <row r="202">
      <c r="A202" s="1" t="s">
        <v>944</v>
      </c>
      <c r="B202" s="1" t="s">
        <v>945</v>
      </c>
      <c r="C202" s="1" t="s">
        <v>946</v>
      </c>
      <c r="D202" s="2" t="s">
        <v>947</v>
      </c>
      <c r="E202" t="str">
        <f>IMAGE("http://media.breitbart.com/media/2015/04/Greek-Protesters-AP-Photo.jpg",1)</f>
        <v/>
      </c>
      <c r="F202" s="1" t="s">
        <v>4</v>
      </c>
      <c r="G202" s="2" t="s">
        <v>948</v>
      </c>
    </row>
    <row r="203">
      <c r="A203" s="1" t="s">
        <v>949</v>
      </c>
      <c r="B203" s="1" t="s">
        <v>950</v>
      </c>
      <c r="C203" s="1" t="s">
        <v>951</v>
      </c>
      <c r="D203" s="1" t="s">
        <v>952</v>
      </c>
      <c r="E203" t="str">
        <f t="shared" ref="E203:E209" si="25">IMAGE("http://ifttt.com/images/no_image_card.png",1)</f>
        <v/>
      </c>
      <c r="F203" s="1" t="s">
        <v>4</v>
      </c>
      <c r="G203" s="2" t="s">
        <v>953</v>
      </c>
    </row>
    <row r="204">
      <c r="A204" s="1" t="s">
        <v>954</v>
      </c>
      <c r="B204" s="1" t="s">
        <v>306</v>
      </c>
      <c r="C204" s="1" t="s">
        <v>955</v>
      </c>
      <c r="D204" s="1" t="s">
        <v>956</v>
      </c>
      <c r="E204" t="str">
        <f t="shared" si="25"/>
        <v/>
      </c>
      <c r="F204" s="1" t="s">
        <v>4</v>
      </c>
      <c r="G204" s="2" t="s">
        <v>957</v>
      </c>
    </row>
    <row r="205">
      <c r="A205" s="1" t="s">
        <v>958</v>
      </c>
      <c r="B205" s="1" t="s">
        <v>234</v>
      </c>
      <c r="C205" s="1" t="s">
        <v>959</v>
      </c>
      <c r="D205" s="1" t="s">
        <v>960</v>
      </c>
      <c r="E205" t="str">
        <f t="shared" si="25"/>
        <v/>
      </c>
      <c r="F205" s="1" t="s">
        <v>4</v>
      </c>
      <c r="G205" s="2" t="s">
        <v>961</v>
      </c>
    </row>
    <row r="206">
      <c r="A206" s="1" t="s">
        <v>962</v>
      </c>
      <c r="B206" s="1" t="s">
        <v>963</v>
      </c>
      <c r="C206" s="1" t="s">
        <v>964</v>
      </c>
      <c r="D206" s="1" t="s">
        <v>107</v>
      </c>
      <c r="E206" t="str">
        <f t="shared" si="25"/>
        <v/>
      </c>
      <c r="F206" s="1" t="s">
        <v>4</v>
      </c>
      <c r="G206" s="2" t="s">
        <v>965</v>
      </c>
    </row>
    <row r="207">
      <c r="A207" s="1" t="s">
        <v>966</v>
      </c>
      <c r="B207" s="1" t="s">
        <v>967</v>
      </c>
      <c r="C207" s="1" t="s">
        <v>968</v>
      </c>
      <c r="D207" s="1" t="s">
        <v>969</v>
      </c>
      <c r="E207" t="str">
        <f t="shared" si="25"/>
        <v/>
      </c>
      <c r="F207" s="1" t="s">
        <v>4</v>
      </c>
      <c r="G207" s="2" t="s">
        <v>970</v>
      </c>
    </row>
    <row r="208">
      <c r="A208" s="1" t="s">
        <v>971</v>
      </c>
      <c r="B208" s="1" t="s">
        <v>972</v>
      </c>
      <c r="C208" s="1" t="s">
        <v>973</v>
      </c>
      <c r="D208" s="1" t="s">
        <v>974</v>
      </c>
      <c r="E208" t="str">
        <f t="shared" si="25"/>
        <v/>
      </c>
      <c r="F208" s="1" t="s">
        <v>4</v>
      </c>
      <c r="G208" s="2" t="s">
        <v>975</v>
      </c>
    </row>
    <row r="209">
      <c r="A209" s="1" t="s">
        <v>976</v>
      </c>
      <c r="B209" s="1" t="s">
        <v>977</v>
      </c>
      <c r="C209" s="1" t="s">
        <v>978</v>
      </c>
      <c r="D209" s="1" t="s">
        <v>979</v>
      </c>
      <c r="E209" t="str">
        <f t="shared" si="25"/>
        <v/>
      </c>
      <c r="F209" s="1" t="s">
        <v>4</v>
      </c>
      <c r="G209" s="2" t="s">
        <v>980</v>
      </c>
    </row>
    <row r="210">
      <c r="A210" s="1" t="s">
        <v>981</v>
      </c>
      <c r="B210" s="1" t="s">
        <v>982</v>
      </c>
      <c r="C210" s="1" t="s">
        <v>983</v>
      </c>
      <c r="D210" s="2" t="s">
        <v>984</v>
      </c>
      <c r="E210" t="str">
        <f>IMAGE("http://edgar.sec.gov/ostklogoa02.jpg",1)</f>
        <v/>
      </c>
      <c r="F210" s="1" t="s">
        <v>4</v>
      </c>
      <c r="G210" s="2" t="s">
        <v>985</v>
      </c>
    </row>
    <row r="211">
      <c r="A211" s="1" t="s">
        <v>986</v>
      </c>
      <c r="B211" s="1" t="s">
        <v>987</v>
      </c>
      <c r="C211" s="1" t="s">
        <v>988</v>
      </c>
      <c r="D211" s="1" t="s">
        <v>989</v>
      </c>
      <c r="E211" t="str">
        <f>IMAGE("http://ifttt.com/images/no_image_card.png",1)</f>
        <v/>
      </c>
      <c r="F211" s="1" t="s">
        <v>4</v>
      </c>
      <c r="G211" s="2" t="s">
        <v>990</v>
      </c>
    </row>
    <row r="212">
      <c r="A212" s="1" t="s">
        <v>991</v>
      </c>
      <c r="B212" s="1" t="s">
        <v>992</v>
      </c>
      <c r="C212" s="1" t="s">
        <v>993</v>
      </c>
      <c r="D212" s="2" t="s">
        <v>994</v>
      </c>
      <c r="E212" t="str">
        <f>IMAGE("http://btcrumor.com/wp-content/uploads/2015/02/coinjar-btcrumor-e1426862729976.jpg",1)</f>
        <v/>
      </c>
      <c r="F212" s="1" t="s">
        <v>4</v>
      </c>
      <c r="G212" s="2" t="s">
        <v>995</v>
      </c>
    </row>
    <row r="213">
      <c r="A213" s="1" t="s">
        <v>996</v>
      </c>
      <c r="B213" s="1" t="s">
        <v>997</v>
      </c>
      <c r="C213" s="1" t="s">
        <v>998</v>
      </c>
      <c r="D213" s="1" t="s">
        <v>999</v>
      </c>
      <c r="E213" t="str">
        <f t="shared" ref="E213:E219" si="26">IMAGE("http://ifttt.com/images/no_image_card.png",1)</f>
        <v/>
      </c>
      <c r="F213" s="1" t="s">
        <v>4</v>
      </c>
      <c r="G213" s="2" t="s">
        <v>1000</v>
      </c>
    </row>
    <row r="214">
      <c r="A214" s="1" t="s">
        <v>1001</v>
      </c>
      <c r="B214" s="1" t="s">
        <v>1002</v>
      </c>
      <c r="C214" s="1" t="s">
        <v>1003</v>
      </c>
      <c r="D214" s="1" t="s">
        <v>1004</v>
      </c>
      <c r="E214" t="str">
        <f t="shared" si="26"/>
        <v/>
      </c>
      <c r="F214" s="1" t="s">
        <v>4</v>
      </c>
      <c r="G214" s="2" t="s">
        <v>1005</v>
      </c>
    </row>
    <row r="215">
      <c r="A215" s="1" t="s">
        <v>1006</v>
      </c>
      <c r="B215" s="1" t="s">
        <v>1007</v>
      </c>
      <c r="C215" s="1" t="s">
        <v>1008</v>
      </c>
      <c r="D215" s="1" t="s">
        <v>1009</v>
      </c>
      <c r="E215" t="str">
        <f t="shared" si="26"/>
        <v/>
      </c>
      <c r="F215" s="1" t="s">
        <v>4</v>
      </c>
      <c r="G215" s="2" t="s">
        <v>1010</v>
      </c>
    </row>
    <row r="216">
      <c r="A216" s="1" t="s">
        <v>1011</v>
      </c>
      <c r="B216" s="1" t="s">
        <v>1012</v>
      </c>
      <c r="C216" s="1" t="s">
        <v>1013</v>
      </c>
      <c r="D216" s="1" t="s">
        <v>1014</v>
      </c>
      <c r="E216" t="str">
        <f t="shared" si="26"/>
        <v/>
      </c>
      <c r="F216" s="1" t="s">
        <v>4</v>
      </c>
      <c r="G216" s="2" t="s">
        <v>1015</v>
      </c>
    </row>
    <row r="217">
      <c r="A217" s="1" t="s">
        <v>1016</v>
      </c>
      <c r="B217" s="1" t="s">
        <v>1017</v>
      </c>
      <c r="C217" s="1" t="s">
        <v>1018</v>
      </c>
      <c r="D217" s="1" t="s">
        <v>1019</v>
      </c>
      <c r="E217" t="str">
        <f t="shared" si="26"/>
        <v/>
      </c>
      <c r="F217" s="1" t="s">
        <v>4</v>
      </c>
      <c r="G217" s="2" t="s">
        <v>1020</v>
      </c>
    </row>
    <row r="218">
      <c r="A218" s="1" t="s">
        <v>1021</v>
      </c>
      <c r="B218" s="1" t="s">
        <v>1022</v>
      </c>
      <c r="C218" s="1" t="s">
        <v>1023</v>
      </c>
      <c r="D218" s="1" t="s">
        <v>1024</v>
      </c>
      <c r="E218" t="str">
        <f t="shared" si="26"/>
        <v/>
      </c>
      <c r="F218" s="1" t="s">
        <v>4</v>
      </c>
      <c r="G218" s="2" t="s">
        <v>1025</v>
      </c>
    </row>
    <row r="219">
      <c r="A219" s="1" t="s">
        <v>1026</v>
      </c>
      <c r="B219" s="1" t="s">
        <v>1027</v>
      </c>
      <c r="C219" s="1" t="s">
        <v>1028</v>
      </c>
      <c r="D219" s="1" t="s">
        <v>1029</v>
      </c>
      <c r="E219" t="str">
        <f t="shared" si="26"/>
        <v/>
      </c>
      <c r="F219" s="1" t="s">
        <v>4</v>
      </c>
      <c r="G219" s="2" t="s">
        <v>1030</v>
      </c>
    </row>
    <row r="220">
      <c r="A220" s="1" t="s">
        <v>1031</v>
      </c>
      <c r="B220" s="1" t="s">
        <v>1032</v>
      </c>
      <c r="C220" s="1" t="s">
        <v>1033</v>
      </c>
      <c r="D220" s="2" t="s">
        <v>1034</v>
      </c>
      <c r="E220" t="str">
        <f>IMAGE("https://www.redditstatic.com/icon.png",1)</f>
        <v/>
      </c>
      <c r="F220" s="1" t="s">
        <v>4</v>
      </c>
      <c r="G220" s="2" t="s">
        <v>1035</v>
      </c>
    </row>
    <row r="221">
      <c r="A221" s="1" t="s">
        <v>1036</v>
      </c>
      <c r="B221" s="1" t="s">
        <v>1037</v>
      </c>
      <c r="C221" s="1" t="s">
        <v>1038</v>
      </c>
      <c r="D221" s="2" t="s">
        <v>1039</v>
      </c>
      <c r="E221" t="str">
        <f>IMAGE("//nebula.wsimg.com/ed2212e17f498ac5154e2e73d7d7b5df?AccessKeyId=9ACF7ED465049E6CB882&amp;amp;disposition=0&amp;amp;alloworigin=1",1)</f>
        <v/>
      </c>
      <c r="F221" s="1" t="s">
        <v>4</v>
      </c>
      <c r="G221" s="2" t="s">
        <v>1040</v>
      </c>
    </row>
    <row r="222">
      <c r="A222" s="1" t="s">
        <v>1041</v>
      </c>
      <c r="B222" s="1" t="s">
        <v>1042</v>
      </c>
      <c r="C222" s="1" t="s">
        <v>1043</v>
      </c>
      <c r="D222" s="1" t="s">
        <v>1044</v>
      </c>
      <c r="E222" t="str">
        <f t="shared" ref="E222:E224" si="27">IMAGE("http://ifttt.com/images/no_image_card.png",1)</f>
        <v/>
      </c>
      <c r="F222" s="1" t="s">
        <v>4</v>
      </c>
      <c r="G222" s="2" t="s">
        <v>1045</v>
      </c>
    </row>
    <row r="223">
      <c r="A223" s="1" t="s">
        <v>1046</v>
      </c>
      <c r="B223" s="1" t="s">
        <v>1047</v>
      </c>
      <c r="C223" s="1" t="s">
        <v>1048</v>
      </c>
      <c r="D223" s="1" t="s">
        <v>1049</v>
      </c>
      <c r="E223" t="str">
        <f t="shared" si="27"/>
        <v/>
      </c>
      <c r="F223" s="1" t="s">
        <v>4</v>
      </c>
      <c r="G223" s="2" t="s">
        <v>1050</v>
      </c>
    </row>
    <row r="224">
      <c r="A224" s="1" t="s">
        <v>1051</v>
      </c>
      <c r="B224" s="1" t="s">
        <v>321</v>
      </c>
      <c r="C224" s="1" t="s">
        <v>1052</v>
      </c>
      <c r="D224" s="1" t="s">
        <v>323</v>
      </c>
      <c r="E224" t="str">
        <f t="shared" si="27"/>
        <v/>
      </c>
      <c r="F224" s="1" t="s">
        <v>4</v>
      </c>
      <c r="G224" s="2" t="s">
        <v>1053</v>
      </c>
    </row>
    <row r="225">
      <c r="A225" s="1" t="s">
        <v>1054</v>
      </c>
      <c r="B225" s="1" t="s">
        <v>139</v>
      </c>
      <c r="C225" s="1" t="s">
        <v>1055</v>
      </c>
      <c r="D225" s="2" t="s">
        <v>1056</v>
      </c>
      <c r="E225" t="str">
        <f>IMAGE("https://i.ytimg.com/vi/bCNX3rEIuqU/hqdefault.jpg",1)</f>
        <v/>
      </c>
      <c r="F225" s="1" t="s">
        <v>4</v>
      </c>
      <c r="G225" s="2" t="s">
        <v>1057</v>
      </c>
    </row>
    <row r="226">
      <c r="A226" s="1" t="s">
        <v>1058</v>
      </c>
      <c r="B226" s="1" t="s">
        <v>1059</v>
      </c>
      <c r="C226" s="1" t="s">
        <v>1060</v>
      </c>
      <c r="D226" s="2" t="s">
        <v>1061</v>
      </c>
      <c r="E226" t="str">
        <f>IMAGE("http://www.bitcoinallstars.com/wp-content/uploads/2015/04/physicalbitcoins.jpg",1)</f>
        <v/>
      </c>
      <c r="F226" s="1" t="s">
        <v>4</v>
      </c>
      <c r="G226" s="2" t="s">
        <v>1062</v>
      </c>
    </row>
    <row r="227">
      <c r="A227" s="1" t="s">
        <v>1063</v>
      </c>
      <c r="B227" s="1" t="s">
        <v>1064</v>
      </c>
      <c r="C227" s="1" t="s">
        <v>1065</v>
      </c>
      <c r="D227" s="2" t="s">
        <v>1066</v>
      </c>
      <c r="E227" t="str">
        <f>IMAGE("https://nathalieandkyoko.files.wordpress.com/2015/04/wizsec1.jpeg?w=1200",1)</f>
        <v/>
      </c>
      <c r="F227" s="1" t="s">
        <v>4</v>
      </c>
      <c r="G227" s="2" t="s">
        <v>1067</v>
      </c>
    </row>
    <row r="228">
      <c r="A228" s="1" t="s">
        <v>1068</v>
      </c>
      <c r="B228" s="1" t="s">
        <v>1069</v>
      </c>
      <c r="C228" s="1" t="s">
        <v>1070</v>
      </c>
      <c r="D228" s="2" t="s">
        <v>1071</v>
      </c>
      <c r="E228" t="str">
        <f>IMAGE("https://i.ytimg.com/vi/ZtxkkrumcwQ/hqdefault.jpg",1)</f>
        <v/>
      </c>
      <c r="F228" s="1" t="s">
        <v>4</v>
      </c>
      <c r="G228" s="2" t="s">
        <v>1072</v>
      </c>
    </row>
    <row r="229">
      <c r="A229" s="1" t="s">
        <v>1073</v>
      </c>
      <c r="B229" s="1" t="s">
        <v>1074</v>
      </c>
      <c r="C229" s="1" t="s">
        <v>1003</v>
      </c>
      <c r="D229" s="2" t="s">
        <v>1075</v>
      </c>
      <c r="E229" t="str">
        <f>IMAGE("https://bitcoinfoundation.org/forum/public/style_images/master/meta_image.png",1)</f>
        <v/>
      </c>
      <c r="F229" s="1" t="s">
        <v>4</v>
      </c>
      <c r="G229" s="2" t="s">
        <v>1076</v>
      </c>
    </row>
    <row r="230">
      <c r="A230" s="1" t="s">
        <v>1077</v>
      </c>
      <c r="B230" s="1" t="s">
        <v>124</v>
      </c>
      <c r="C230" s="1" t="s">
        <v>1078</v>
      </c>
      <c r="D230" s="2" t="s">
        <v>1079</v>
      </c>
      <c r="E230" t="str">
        <f>IMAGE("http://www.mobilepaymentstoday.com/static_media/filer_public_thumbnails/filer_public/4e/b5/4eb5b84c-d1dd-40db-a7e9-5b32d8b1ee61/bitcoin-101-640.jpg__300x170_q85_crop.jpg",1)</f>
        <v/>
      </c>
      <c r="F230" s="1" t="s">
        <v>4</v>
      </c>
      <c r="G230" s="2" t="s">
        <v>1080</v>
      </c>
    </row>
    <row r="231">
      <c r="A231" s="1" t="s">
        <v>1081</v>
      </c>
      <c r="B231" s="1" t="s">
        <v>124</v>
      </c>
      <c r="C231" s="1" t="s">
        <v>1082</v>
      </c>
      <c r="D231" s="2" t="s">
        <v>1083</v>
      </c>
      <c r="E231" t="str">
        <f>IMAGE("http://www.newsbtc.com/wp-content/uploads/2015/03/bitcoin-india-newsbtc.png",1)</f>
        <v/>
      </c>
      <c r="F231" s="1" t="s">
        <v>4</v>
      </c>
      <c r="G231" s="2" t="s">
        <v>1084</v>
      </c>
    </row>
    <row r="232">
      <c r="A232" s="1" t="s">
        <v>1085</v>
      </c>
      <c r="B232" s="1" t="s">
        <v>1086</v>
      </c>
      <c r="C232" s="1" t="s">
        <v>1087</v>
      </c>
      <c r="D232" s="2" t="s">
        <v>1088</v>
      </c>
      <c r="E232" t="str">
        <f>IMAGE("http://spottedmarley.com/thinkabout/mark-of-the-bitcoin.jpg",1)</f>
        <v/>
      </c>
      <c r="F232" s="1" t="s">
        <v>4</v>
      </c>
      <c r="G232" s="2" t="s">
        <v>1089</v>
      </c>
    </row>
    <row r="233">
      <c r="A233" s="1" t="s">
        <v>1085</v>
      </c>
      <c r="B233" s="1" t="s">
        <v>124</v>
      </c>
      <c r="C233" s="1" t="s">
        <v>1090</v>
      </c>
      <c r="D233" s="2" t="s">
        <v>1091</v>
      </c>
      <c r="E233" t="str">
        <f>IMAGE("https://www.cryptocoinsnews.com/wp-content/uploads/2015/04/board-game.jpg",1)</f>
        <v/>
      </c>
      <c r="F233" s="1" t="s">
        <v>4</v>
      </c>
      <c r="G233" s="2" t="s">
        <v>1092</v>
      </c>
    </row>
    <row r="234">
      <c r="A234" s="1" t="s">
        <v>1093</v>
      </c>
      <c r="B234" s="1" t="s">
        <v>124</v>
      </c>
      <c r="C234" s="1" t="s">
        <v>1094</v>
      </c>
      <c r="D234" s="2" t="s">
        <v>1095</v>
      </c>
      <c r="E234" t="str">
        <f>IMAGE("http://jto.s3.amazonaws.com/wp-content/uploads/2015/04/b-bitcoin-a-20150404.jpg",1)</f>
        <v/>
      </c>
      <c r="F234" s="1" t="s">
        <v>4</v>
      </c>
      <c r="G234" s="2" t="s">
        <v>1096</v>
      </c>
    </row>
    <row r="235">
      <c r="A235" s="1" t="s">
        <v>1077</v>
      </c>
      <c r="B235" s="1" t="s">
        <v>124</v>
      </c>
      <c r="C235" s="1" t="s">
        <v>1078</v>
      </c>
      <c r="D235" s="2" t="s">
        <v>1079</v>
      </c>
      <c r="E235" t="str">
        <f>IMAGE("http://www.mobilepaymentstoday.com/static_media/filer_public_thumbnails/filer_public/4e/b5/4eb5b84c-d1dd-40db-a7e9-5b32d8b1ee61/bitcoin-101-640.jpg__300x170_q85_crop.jpg",1)</f>
        <v/>
      </c>
      <c r="F235" s="1" t="s">
        <v>4</v>
      </c>
      <c r="G235" s="2" t="s">
        <v>1080</v>
      </c>
    </row>
    <row r="236">
      <c r="A236" s="1" t="s">
        <v>1097</v>
      </c>
      <c r="B236" s="1" t="s">
        <v>1098</v>
      </c>
      <c r="C236" s="1" t="s">
        <v>1099</v>
      </c>
      <c r="D236" s="1" t="s">
        <v>1100</v>
      </c>
      <c r="E236" t="str">
        <f t="shared" ref="E236:E239" si="28">IMAGE("http://ifttt.com/images/no_image_card.png",1)</f>
        <v/>
      </c>
      <c r="F236" s="1" t="s">
        <v>4</v>
      </c>
      <c r="G236" s="2" t="s">
        <v>1101</v>
      </c>
    </row>
    <row r="237">
      <c r="A237" s="1" t="s">
        <v>1102</v>
      </c>
      <c r="B237" s="1" t="s">
        <v>124</v>
      </c>
      <c r="C237" s="1" t="s">
        <v>1103</v>
      </c>
      <c r="D237" s="2" t="s">
        <v>1104</v>
      </c>
      <c r="E237" t="str">
        <f t="shared" si="28"/>
        <v/>
      </c>
      <c r="F237" s="1" t="s">
        <v>4</v>
      </c>
      <c r="G237" s="2" t="s">
        <v>1105</v>
      </c>
    </row>
    <row r="238">
      <c r="A238" s="1" t="s">
        <v>1106</v>
      </c>
      <c r="B238" s="1" t="s">
        <v>1107</v>
      </c>
      <c r="C238" s="1" t="s">
        <v>1108</v>
      </c>
      <c r="D238" s="1" t="s">
        <v>1109</v>
      </c>
      <c r="E238" t="str">
        <f t="shared" si="28"/>
        <v/>
      </c>
      <c r="F238" s="1" t="s">
        <v>4</v>
      </c>
      <c r="G238" s="2" t="s">
        <v>1110</v>
      </c>
    </row>
    <row r="239">
      <c r="A239" s="1" t="s">
        <v>1111</v>
      </c>
      <c r="B239" s="1" t="s">
        <v>1112</v>
      </c>
      <c r="C239" s="1" t="s">
        <v>1113</v>
      </c>
      <c r="D239" s="1" t="s">
        <v>1114</v>
      </c>
      <c r="E239" t="str">
        <f t="shared" si="28"/>
        <v/>
      </c>
      <c r="F239" s="1" t="s">
        <v>4</v>
      </c>
      <c r="G239" s="2" t="s">
        <v>1115</v>
      </c>
    </row>
    <row r="240">
      <c r="A240" s="1" t="s">
        <v>1116</v>
      </c>
      <c r="B240" s="1" t="s">
        <v>1117</v>
      </c>
      <c r="C240" s="1" t="s">
        <v>1118</v>
      </c>
      <c r="D240" s="2" t="s">
        <v>1119</v>
      </c>
      <c r="E240" t="str">
        <f>IMAGE("https://pbs.twimg.com/profile_images/446060781780484096/wOGcqZcZ_400x400.jpeg",1)</f>
        <v/>
      </c>
      <c r="F240" s="1" t="s">
        <v>4</v>
      </c>
      <c r="G240" s="2" t="s">
        <v>1120</v>
      </c>
    </row>
    <row r="241">
      <c r="A241" s="1" t="s">
        <v>1121</v>
      </c>
      <c r="B241" s="1" t="s">
        <v>1122</v>
      </c>
      <c r="C241" s="1" t="s">
        <v>1123</v>
      </c>
      <c r="D241" s="2" t="s">
        <v>1124</v>
      </c>
      <c r="E241" t="str">
        <f>IMAGE("https://bitcoins.uk/wp-content/uploads/2015/03/uk-e1425720801784.jpg",1)</f>
        <v/>
      </c>
      <c r="F241" s="1" t="s">
        <v>4</v>
      </c>
      <c r="G241" s="2" t="s">
        <v>1125</v>
      </c>
    </row>
    <row r="242">
      <c r="A242" s="1" t="s">
        <v>1126</v>
      </c>
      <c r="B242" s="1" t="s">
        <v>1127</v>
      </c>
      <c r="C242" s="1" t="s">
        <v>1128</v>
      </c>
      <c r="D242" s="2" t="s">
        <v>1129</v>
      </c>
      <c r="E242" t="str">
        <f t="shared" ref="E242:E243" si="29">IMAGE("http://ifttt.com/images/no_image_card.png",1)</f>
        <v/>
      </c>
      <c r="F242" s="1" t="s">
        <v>4</v>
      </c>
      <c r="G242" s="2" t="s">
        <v>1130</v>
      </c>
    </row>
    <row r="243">
      <c r="A243" s="1" t="s">
        <v>1131</v>
      </c>
      <c r="B243" s="1" t="s">
        <v>1132</v>
      </c>
      <c r="C243" s="1" t="s">
        <v>1133</v>
      </c>
      <c r="D243" s="1" t="s">
        <v>1134</v>
      </c>
      <c r="E243" t="str">
        <f t="shared" si="29"/>
        <v/>
      </c>
      <c r="F243" s="1" t="s">
        <v>4</v>
      </c>
      <c r="G243" s="2" t="s">
        <v>1135</v>
      </c>
    </row>
    <row r="244">
      <c r="A244" s="1" t="s">
        <v>1136</v>
      </c>
      <c r="B244" s="1" t="s">
        <v>1137</v>
      </c>
      <c r="C244" s="1" t="s">
        <v>1138</v>
      </c>
      <c r="D244" s="2" t="s">
        <v>1139</v>
      </c>
      <c r="E244" t="str">
        <f>IMAGE("http://i.imgur.com/y71mwI0.jpg?fb",1)</f>
        <v/>
      </c>
      <c r="F244" s="1" t="s">
        <v>4</v>
      </c>
      <c r="G244" s="2" t="s">
        <v>1140</v>
      </c>
    </row>
    <row r="245">
      <c r="A245" s="1" t="s">
        <v>1141</v>
      </c>
      <c r="B245" s="1" t="s">
        <v>1142</v>
      </c>
      <c r="C245" s="1" t="s">
        <v>1143</v>
      </c>
      <c r="D245" s="1" t="s">
        <v>1144</v>
      </c>
      <c r="E245" t="str">
        <f t="shared" ref="E245:E247" si="30">IMAGE("http://ifttt.com/images/no_image_card.png",1)</f>
        <v/>
      </c>
      <c r="F245" s="1" t="s">
        <v>4</v>
      </c>
      <c r="G245" s="2" t="s">
        <v>1145</v>
      </c>
    </row>
    <row r="246">
      <c r="A246" s="1" t="s">
        <v>1146</v>
      </c>
      <c r="B246" s="1" t="s">
        <v>1147</v>
      </c>
      <c r="C246" s="1" t="s">
        <v>1148</v>
      </c>
      <c r="D246" s="1" t="s">
        <v>1149</v>
      </c>
      <c r="E246" t="str">
        <f t="shared" si="30"/>
        <v/>
      </c>
      <c r="F246" s="1" t="s">
        <v>4</v>
      </c>
      <c r="G246" s="2" t="s">
        <v>1150</v>
      </c>
    </row>
    <row r="247">
      <c r="A247" s="1" t="s">
        <v>1151</v>
      </c>
      <c r="B247" s="1" t="s">
        <v>1152</v>
      </c>
      <c r="C247" s="1" t="s">
        <v>1153</v>
      </c>
      <c r="D247" s="1" t="s">
        <v>1154</v>
      </c>
      <c r="E247" t="str">
        <f t="shared" si="30"/>
        <v/>
      </c>
      <c r="F247" s="1" t="s">
        <v>4</v>
      </c>
      <c r="G247" s="2" t="s">
        <v>1155</v>
      </c>
    </row>
    <row r="248">
      <c r="A248" s="1" t="s">
        <v>1156</v>
      </c>
      <c r="B248" s="1" t="s">
        <v>379</v>
      </c>
      <c r="C248" s="1" t="s">
        <v>1157</v>
      </c>
      <c r="D248" s="2" t="s">
        <v>1158</v>
      </c>
      <c r="E248" t="str">
        <f>IMAGE("http://qntra.net/qntra.jpg",1)</f>
        <v/>
      </c>
      <c r="F248" s="1" t="s">
        <v>4</v>
      </c>
      <c r="G248" s="2" t="s">
        <v>1159</v>
      </c>
    </row>
    <row r="249">
      <c r="A249" s="1" t="s">
        <v>1160</v>
      </c>
      <c r="B249" s="1" t="s">
        <v>1132</v>
      </c>
      <c r="C249" s="1" t="s">
        <v>1161</v>
      </c>
      <c r="D249" s="1" t="s">
        <v>1162</v>
      </c>
      <c r="E249" t="str">
        <f t="shared" ref="E249:E250" si="31">IMAGE("http://ifttt.com/images/no_image_card.png",1)</f>
        <v/>
      </c>
      <c r="F249" s="1" t="s">
        <v>4</v>
      </c>
      <c r="G249" s="2" t="s">
        <v>1163</v>
      </c>
    </row>
    <row r="250">
      <c r="A250" s="1" t="s">
        <v>1164</v>
      </c>
      <c r="B250" s="1" t="s">
        <v>1165</v>
      </c>
      <c r="C250" s="1" t="s">
        <v>1166</v>
      </c>
      <c r="D250" s="1" t="s">
        <v>1167</v>
      </c>
      <c r="E250" t="str">
        <f t="shared" si="31"/>
        <v/>
      </c>
      <c r="F250" s="1" t="s">
        <v>4</v>
      </c>
      <c r="G250" s="2" t="s">
        <v>1168</v>
      </c>
    </row>
    <row r="251">
      <c r="A251" s="1" t="s">
        <v>1169</v>
      </c>
      <c r="B251" s="1" t="s">
        <v>1170</v>
      </c>
      <c r="C251" s="1" t="s">
        <v>1171</v>
      </c>
      <c r="D251" s="2" t="s">
        <v>1172</v>
      </c>
      <c r="E251" t="str">
        <f>IMAGE("https://i.ytimg.com/vi/KpXKD9gq3u0/hqdefault.jpg",1)</f>
        <v/>
      </c>
      <c r="F251" s="1" t="s">
        <v>4</v>
      </c>
      <c r="G251" s="2" t="s">
        <v>1173</v>
      </c>
    </row>
    <row r="252">
      <c r="A252" s="1" t="s">
        <v>1174</v>
      </c>
      <c r="B252" s="1" t="s">
        <v>1175</v>
      </c>
      <c r="C252" s="1" t="s">
        <v>1176</v>
      </c>
      <c r="D252" s="2" t="s">
        <v>1177</v>
      </c>
      <c r="E252" t="str">
        <f>IMAGE("https://i.ytimg.com/vi/43e6eAAeGCs/maxresdefault.jpg",1)</f>
        <v/>
      </c>
      <c r="F252" s="1" t="s">
        <v>4</v>
      </c>
      <c r="G252" s="2" t="s">
        <v>1178</v>
      </c>
    </row>
    <row r="253">
      <c r="A253" s="1" t="s">
        <v>1179</v>
      </c>
      <c r="B253" s="1" t="s">
        <v>1180</v>
      </c>
      <c r="C253" s="1" t="s">
        <v>1181</v>
      </c>
      <c r="D253" s="1" t="s">
        <v>1182</v>
      </c>
      <c r="E253" t="str">
        <f t="shared" ref="E253:E256" si="32">IMAGE("http://ifttt.com/images/no_image_card.png",1)</f>
        <v/>
      </c>
      <c r="F253" s="1" t="s">
        <v>4</v>
      </c>
      <c r="G253" s="2" t="s">
        <v>1183</v>
      </c>
    </row>
    <row r="254">
      <c r="A254" s="1" t="s">
        <v>1184</v>
      </c>
      <c r="B254" s="1" t="s">
        <v>1185</v>
      </c>
      <c r="C254" s="1" t="s">
        <v>1186</v>
      </c>
      <c r="D254" s="2" t="s">
        <v>1187</v>
      </c>
      <c r="E254" t="str">
        <f t="shared" si="32"/>
        <v/>
      </c>
      <c r="F254" s="1" t="s">
        <v>4</v>
      </c>
      <c r="G254" s="2" t="s">
        <v>1188</v>
      </c>
    </row>
    <row r="255">
      <c r="A255" s="1" t="s">
        <v>1189</v>
      </c>
      <c r="B255" s="1" t="s">
        <v>1190</v>
      </c>
      <c r="C255" s="1" t="s">
        <v>1191</v>
      </c>
      <c r="D255" s="1" t="s">
        <v>107</v>
      </c>
      <c r="E255" t="str">
        <f t="shared" si="32"/>
        <v/>
      </c>
      <c r="F255" s="1" t="s">
        <v>4</v>
      </c>
      <c r="G255" s="2" t="s">
        <v>1192</v>
      </c>
    </row>
    <row r="256">
      <c r="A256" s="1" t="s">
        <v>1193</v>
      </c>
      <c r="B256" s="1" t="s">
        <v>1194</v>
      </c>
      <c r="C256" s="1" t="s">
        <v>1195</v>
      </c>
      <c r="D256" s="1" t="s">
        <v>1196</v>
      </c>
      <c r="E256" t="str">
        <f t="shared" si="32"/>
        <v/>
      </c>
      <c r="F256" s="1" t="s">
        <v>4</v>
      </c>
      <c r="G256" s="2" t="s">
        <v>1197</v>
      </c>
    </row>
    <row r="257">
      <c r="A257" s="1" t="s">
        <v>1198</v>
      </c>
      <c r="B257" s="1" t="s">
        <v>1199</v>
      </c>
      <c r="C257" s="1" t="s">
        <v>1200</v>
      </c>
      <c r="D257" s="2" t="s">
        <v>1201</v>
      </c>
      <c r="E257" t="str">
        <f>IMAGE("http://libertycrier.com/wp-content/uploads/2015/04/IntBtcDay-Thunderclap-88.jpg",1)</f>
        <v/>
      </c>
      <c r="F257" s="1" t="s">
        <v>4</v>
      </c>
      <c r="G257" s="2" t="s">
        <v>1202</v>
      </c>
    </row>
    <row r="258">
      <c r="A258" s="1" t="s">
        <v>1203</v>
      </c>
      <c r="B258" s="1" t="s">
        <v>1204</v>
      </c>
      <c r="C258" s="1" t="s">
        <v>1205</v>
      </c>
      <c r="D258" s="1" t="s">
        <v>1206</v>
      </c>
      <c r="E258" t="str">
        <f>IMAGE("http://ifttt.com/images/no_image_card.png",1)</f>
        <v/>
      </c>
      <c r="F258" s="1" t="s">
        <v>4</v>
      </c>
      <c r="G258" s="2" t="s">
        <v>1207</v>
      </c>
    </row>
    <row r="259">
      <c r="A259" s="1" t="s">
        <v>1208</v>
      </c>
      <c r="B259" s="1" t="s">
        <v>1209</v>
      </c>
      <c r="C259" s="1" t="s">
        <v>1210</v>
      </c>
      <c r="D259" s="2" t="s">
        <v>1211</v>
      </c>
      <c r="E259" t="str">
        <f>IMAGE("https://bit-x.com/assets/a8f0f84/images/logo.png",1)</f>
        <v/>
      </c>
      <c r="F259" s="1" t="s">
        <v>4</v>
      </c>
      <c r="G259" s="2" t="s">
        <v>1212</v>
      </c>
    </row>
    <row r="260">
      <c r="A260" s="1" t="s">
        <v>1213</v>
      </c>
      <c r="B260" s="1" t="s">
        <v>1214</v>
      </c>
      <c r="C260" s="1" t="s">
        <v>1215</v>
      </c>
      <c r="D260" s="1" t="s">
        <v>1216</v>
      </c>
      <c r="E260" t="str">
        <f t="shared" ref="E260:E263" si="33">IMAGE("http://ifttt.com/images/no_image_card.png",1)</f>
        <v/>
      </c>
      <c r="F260" s="1" t="s">
        <v>4</v>
      </c>
      <c r="G260" s="2" t="s">
        <v>1217</v>
      </c>
    </row>
    <row r="261">
      <c r="A261" s="1" t="s">
        <v>1218</v>
      </c>
      <c r="B261" s="1" t="s">
        <v>1219</v>
      </c>
      <c r="C261" s="1" t="s">
        <v>1220</v>
      </c>
      <c r="D261" s="1" t="s">
        <v>1221</v>
      </c>
      <c r="E261" t="str">
        <f t="shared" si="33"/>
        <v/>
      </c>
      <c r="F261" s="1" t="s">
        <v>4</v>
      </c>
      <c r="G261" s="2" t="s">
        <v>1222</v>
      </c>
    </row>
    <row r="262">
      <c r="A262" s="1" t="s">
        <v>1223</v>
      </c>
      <c r="B262" s="1" t="s">
        <v>1224</v>
      </c>
      <c r="C262" s="1" t="s">
        <v>1225</v>
      </c>
      <c r="D262" s="1" t="s">
        <v>1226</v>
      </c>
      <c r="E262" t="str">
        <f t="shared" si="33"/>
        <v/>
      </c>
      <c r="F262" s="1" t="s">
        <v>4</v>
      </c>
      <c r="G262" s="2" t="s">
        <v>1227</v>
      </c>
    </row>
    <row r="263">
      <c r="A263" s="1" t="s">
        <v>1228</v>
      </c>
      <c r="B263" s="1" t="s">
        <v>1229</v>
      </c>
      <c r="C263" s="1" t="s">
        <v>1230</v>
      </c>
      <c r="D263" s="1" t="s">
        <v>1231</v>
      </c>
      <c r="E263" t="str">
        <f t="shared" si="33"/>
        <v/>
      </c>
      <c r="F263" s="1" t="s">
        <v>4</v>
      </c>
      <c r="G263" s="2" t="s">
        <v>1232</v>
      </c>
    </row>
    <row r="264">
      <c r="A264" s="1" t="s">
        <v>1233</v>
      </c>
      <c r="B264" s="1" t="s">
        <v>1234</v>
      </c>
      <c r="C264" s="1" t="s">
        <v>1235</v>
      </c>
      <c r="D264" s="2" t="s">
        <v>1236</v>
      </c>
      <c r="E264" t="str">
        <f>IMAGE("https://i.ytimg.com/vi/fCtf9eumuhU/maxresdefault.jpg",1)</f>
        <v/>
      </c>
      <c r="F264" s="1" t="s">
        <v>4</v>
      </c>
      <c r="G264" s="2" t="s">
        <v>1237</v>
      </c>
    </row>
    <row r="265">
      <c r="A265" s="1" t="s">
        <v>1238</v>
      </c>
      <c r="B265" s="1" t="s">
        <v>1239</v>
      </c>
      <c r="C265" s="1" t="s">
        <v>1240</v>
      </c>
      <c r="D265" s="1" t="s">
        <v>1241</v>
      </c>
      <c r="E265" t="str">
        <f t="shared" ref="E265:E266" si="34">IMAGE("http://ifttt.com/images/no_image_card.png",1)</f>
        <v/>
      </c>
      <c r="F265" s="1" t="s">
        <v>4</v>
      </c>
      <c r="G265" s="2" t="s">
        <v>1242</v>
      </c>
    </row>
    <row r="266">
      <c r="A266" s="1" t="s">
        <v>1243</v>
      </c>
      <c r="B266" s="1" t="s">
        <v>1244</v>
      </c>
      <c r="C266" s="1" t="s">
        <v>1245</v>
      </c>
      <c r="D266" s="2" t="s">
        <v>1246</v>
      </c>
      <c r="E266" t="str">
        <f t="shared" si="34"/>
        <v/>
      </c>
      <c r="F266" s="1" t="s">
        <v>4</v>
      </c>
      <c r="G266" s="2" t="s">
        <v>1247</v>
      </c>
    </row>
    <row r="267">
      <c r="A267" s="1" t="s">
        <v>1248</v>
      </c>
      <c r="B267" s="1" t="s">
        <v>1249</v>
      </c>
      <c r="C267" s="1" t="s">
        <v>1250</v>
      </c>
      <c r="D267" s="2" t="s">
        <v>1251</v>
      </c>
      <c r="E267" t="str">
        <f>IMAGE("https://i.ytimg.com/vi/hFtvcB2TjTg/hqdefault.jpg",1)</f>
        <v/>
      </c>
      <c r="F267" s="1" t="s">
        <v>4</v>
      </c>
      <c r="G267" s="2" t="s">
        <v>1252</v>
      </c>
    </row>
    <row r="268">
      <c r="A268" s="1" t="s">
        <v>1253</v>
      </c>
      <c r="B268" s="1" t="s">
        <v>1254</v>
      </c>
      <c r="C268" s="1" t="s">
        <v>1255</v>
      </c>
      <c r="D268" s="1" t="s">
        <v>1256</v>
      </c>
      <c r="E268" t="str">
        <f t="shared" ref="E268:E269" si="35">IMAGE("http://ifttt.com/images/no_image_card.png",1)</f>
        <v/>
      </c>
      <c r="F268" s="1" t="s">
        <v>4</v>
      </c>
      <c r="G268" s="2" t="s">
        <v>1257</v>
      </c>
    </row>
    <row r="269">
      <c r="A269" s="1" t="s">
        <v>1258</v>
      </c>
      <c r="B269" s="1" t="s">
        <v>1259</v>
      </c>
      <c r="C269" s="1" t="s">
        <v>1260</v>
      </c>
      <c r="D269" s="1" t="s">
        <v>1261</v>
      </c>
      <c r="E269" t="str">
        <f t="shared" si="35"/>
        <v/>
      </c>
      <c r="F269" s="1" t="s">
        <v>4</v>
      </c>
      <c r="G269" s="2" t="s">
        <v>1262</v>
      </c>
    </row>
    <row r="270">
      <c r="A270" s="1" t="s">
        <v>1263</v>
      </c>
      <c r="B270" s="1" t="s">
        <v>1264</v>
      </c>
      <c r="C270" s="1" t="s">
        <v>1265</v>
      </c>
      <c r="D270" s="2" t="s">
        <v>1266</v>
      </c>
      <c r="E270" t="str">
        <f>IMAGE("http://i.imgur.com/Hvb4fH5.jpg",1)</f>
        <v/>
      </c>
      <c r="F270" s="1" t="s">
        <v>4</v>
      </c>
      <c r="G270" s="2" t="s">
        <v>1267</v>
      </c>
    </row>
    <row r="271">
      <c r="A271" s="1" t="s">
        <v>1268</v>
      </c>
      <c r="B271" s="1" t="s">
        <v>1269</v>
      </c>
      <c r="C271" s="1" t="s">
        <v>1270</v>
      </c>
      <c r="D271" s="2" t="s">
        <v>1271</v>
      </c>
      <c r="E271" t="str">
        <f>IMAGE("http://www.lazytv.com/wp-content/uploads/2015/04/can-bitcoin-end-world-poverty.jpg",1)</f>
        <v/>
      </c>
      <c r="F271" s="1" t="s">
        <v>4</v>
      </c>
      <c r="G271" s="2" t="s">
        <v>1272</v>
      </c>
    </row>
    <row r="272">
      <c r="A272" s="1" t="s">
        <v>1268</v>
      </c>
      <c r="B272" s="1" t="s">
        <v>1273</v>
      </c>
      <c r="C272" s="1" t="s">
        <v>1274</v>
      </c>
      <c r="D272" s="1" t="s">
        <v>1275</v>
      </c>
      <c r="E272" t="str">
        <f t="shared" ref="E272:E274" si="36">IMAGE("http://ifttt.com/images/no_image_card.png",1)</f>
        <v/>
      </c>
      <c r="F272" s="1" t="s">
        <v>4</v>
      </c>
      <c r="G272" s="2" t="s">
        <v>1276</v>
      </c>
    </row>
    <row r="273">
      <c r="A273" s="1" t="s">
        <v>1277</v>
      </c>
      <c r="B273" s="1" t="s">
        <v>1278</v>
      </c>
      <c r="C273" s="1" t="s">
        <v>1279</v>
      </c>
      <c r="D273" s="1" t="s">
        <v>1280</v>
      </c>
      <c r="E273" t="str">
        <f t="shared" si="36"/>
        <v/>
      </c>
      <c r="F273" s="1" t="s">
        <v>4</v>
      </c>
      <c r="G273" s="2" t="s">
        <v>1281</v>
      </c>
    </row>
    <row r="274">
      <c r="A274" s="1" t="s">
        <v>1282</v>
      </c>
      <c r="B274" s="1" t="s">
        <v>1194</v>
      </c>
      <c r="C274" s="1" t="s">
        <v>1283</v>
      </c>
      <c r="D274" s="1" t="s">
        <v>1284</v>
      </c>
      <c r="E274" t="str">
        <f t="shared" si="36"/>
        <v/>
      </c>
      <c r="F274" s="1" t="s">
        <v>4</v>
      </c>
      <c r="G274" s="2" t="s">
        <v>1285</v>
      </c>
    </row>
    <row r="275">
      <c r="A275" s="1" t="s">
        <v>1286</v>
      </c>
      <c r="B275" s="1" t="s">
        <v>1287</v>
      </c>
      <c r="C275" s="1" t="s">
        <v>1288</v>
      </c>
      <c r="D275" s="2" t="s">
        <v>1289</v>
      </c>
      <c r="E275" t="str">
        <f>IMAGE("http://www.zerohedge.com/sites/all/themes/newsflash/images/logo.png",1)</f>
        <v/>
      </c>
      <c r="F275" s="1" t="s">
        <v>4</v>
      </c>
      <c r="G275" s="2" t="s">
        <v>1290</v>
      </c>
    </row>
    <row r="276">
      <c r="A276" s="1" t="s">
        <v>1291</v>
      </c>
      <c r="B276" s="1" t="s">
        <v>1170</v>
      </c>
      <c r="C276" s="1" t="s">
        <v>1292</v>
      </c>
      <c r="D276" s="1" t="s">
        <v>1293</v>
      </c>
      <c r="E276" t="str">
        <f>IMAGE("http://ifttt.com/images/no_image_card.png",1)</f>
        <v/>
      </c>
      <c r="F276" s="1" t="s">
        <v>4</v>
      </c>
      <c r="G276" s="2" t="s">
        <v>1294</v>
      </c>
    </row>
    <row r="277">
      <c r="A277" s="1" t="s">
        <v>1295</v>
      </c>
      <c r="B277" s="1" t="s">
        <v>1296</v>
      </c>
      <c r="C277" s="1" t="s">
        <v>1297</v>
      </c>
      <c r="D277" s="2" t="s">
        <v>1298</v>
      </c>
      <c r="E277" t="str">
        <f>IMAGE("http://i2.wp.com/presschain.com/wp-content/uploads/2015/04/iFVt5mTjagEg.jpg?resize=640%2C360",1)</f>
        <v/>
      </c>
      <c r="F277" s="1" t="s">
        <v>4</v>
      </c>
      <c r="G277" s="2" t="s">
        <v>1299</v>
      </c>
    </row>
    <row r="278">
      <c r="A278" s="1" t="s">
        <v>1300</v>
      </c>
      <c r="B278" s="1" t="s">
        <v>1301</v>
      </c>
      <c r="C278" s="1" t="s">
        <v>1302</v>
      </c>
      <c r="D278" s="2" t="s">
        <v>1303</v>
      </c>
      <c r="E278" t="str">
        <f>IMAGE("http://www.zerohedge.com/sites/default/files/pictures/picture-5.jpg",1)</f>
        <v/>
      </c>
      <c r="F278" s="1" t="s">
        <v>4</v>
      </c>
      <c r="G278" s="2" t="s">
        <v>1304</v>
      </c>
    </row>
    <row r="279">
      <c r="A279" s="1" t="s">
        <v>1305</v>
      </c>
      <c r="B279" s="1" t="s">
        <v>346</v>
      </c>
      <c r="C279" s="1" t="s">
        <v>1306</v>
      </c>
      <c r="D279" s="2" t="s">
        <v>1307</v>
      </c>
      <c r="E279" t="str">
        <f>IMAGE("http://bit-post.com/wp-content/uploads/2014/11/chain-BP.jpg",1)</f>
        <v/>
      </c>
      <c r="F279" s="1" t="s">
        <v>4</v>
      </c>
      <c r="G279" s="2" t="s">
        <v>1308</v>
      </c>
    </row>
    <row r="280">
      <c r="A280" s="1" t="s">
        <v>1309</v>
      </c>
      <c r="B280" s="1" t="s">
        <v>22</v>
      </c>
      <c r="C280" s="1" t="s">
        <v>1310</v>
      </c>
      <c r="D280" s="1" t="s">
        <v>1311</v>
      </c>
      <c r="E280" t="str">
        <f>IMAGE("http://ifttt.com/images/no_image_card.png",1)</f>
        <v/>
      </c>
      <c r="F280" s="1" t="s">
        <v>4</v>
      </c>
      <c r="G280" s="2" t="s">
        <v>1312</v>
      </c>
    </row>
    <row r="281">
      <c r="A281" s="1" t="s">
        <v>1313</v>
      </c>
      <c r="B281" s="1" t="s">
        <v>22</v>
      </c>
      <c r="C281" s="1" t="s">
        <v>1314</v>
      </c>
      <c r="D281" s="2" t="s">
        <v>1315</v>
      </c>
      <c r="E281" t="str">
        <f>IMAGE("https://sparkprofit.com/wp-content/uploads/2014/01/sp-main-image-960x400.jpg",1)</f>
        <v/>
      </c>
      <c r="F281" s="1" t="s">
        <v>4</v>
      </c>
      <c r="G281" s="2" t="s">
        <v>1316</v>
      </c>
    </row>
    <row r="282">
      <c r="A282" s="1" t="s">
        <v>1317</v>
      </c>
      <c r="B282" s="1" t="s">
        <v>1318</v>
      </c>
      <c r="C282" s="1" t="s">
        <v>1319</v>
      </c>
      <c r="D282" s="2" t="s">
        <v>1320</v>
      </c>
      <c r="E282" t="str">
        <f>IMAGE("https://www.cryptocoinsnews.com/wp-content/uploads/2015/03/fraud.jpg",1)</f>
        <v/>
      </c>
      <c r="F282" s="1" t="s">
        <v>4</v>
      </c>
      <c r="G282" s="2" t="s">
        <v>1321</v>
      </c>
    </row>
    <row r="283">
      <c r="A283" s="1" t="s">
        <v>1317</v>
      </c>
      <c r="B283" s="1" t="s">
        <v>1322</v>
      </c>
      <c r="C283" s="1" t="s">
        <v>1323</v>
      </c>
      <c r="D283" s="2" t="s">
        <v>1324</v>
      </c>
      <c r="E283" t="str">
        <f>IMAGE("https://pbs.twimg.com/profile_banners/1442025302/1413227573/1500x500",1)</f>
        <v/>
      </c>
      <c r="F283" s="1" t="s">
        <v>4</v>
      </c>
      <c r="G283" s="2" t="s">
        <v>1325</v>
      </c>
    </row>
    <row r="284">
      <c r="A284" s="1" t="s">
        <v>1317</v>
      </c>
      <c r="B284" s="1" t="s">
        <v>1326</v>
      </c>
      <c r="C284" s="1" t="s">
        <v>1327</v>
      </c>
      <c r="D284" s="1" t="s">
        <v>1328</v>
      </c>
      <c r="E284" t="str">
        <f t="shared" ref="E284:E285" si="37">IMAGE("http://ifttt.com/images/no_image_card.png",1)</f>
        <v/>
      </c>
      <c r="F284" s="1" t="s">
        <v>4</v>
      </c>
      <c r="G284" s="2" t="s">
        <v>1329</v>
      </c>
    </row>
    <row r="285">
      <c r="A285" s="1" t="s">
        <v>1330</v>
      </c>
      <c r="B285" s="1" t="s">
        <v>1331</v>
      </c>
      <c r="C285" s="1" t="s">
        <v>1332</v>
      </c>
      <c r="D285" s="1" t="s">
        <v>1332</v>
      </c>
      <c r="E285" t="str">
        <f t="shared" si="37"/>
        <v/>
      </c>
      <c r="F285" s="1" t="s">
        <v>4</v>
      </c>
      <c r="G285" s="2" t="s">
        <v>1333</v>
      </c>
    </row>
    <row r="286">
      <c r="A286" s="1" t="s">
        <v>1330</v>
      </c>
      <c r="B286" s="1" t="s">
        <v>1137</v>
      </c>
      <c r="C286" s="1" t="s">
        <v>1334</v>
      </c>
      <c r="D286" s="2" t="s">
        <v>1335</v>
      </c>
      <c r="E286" t="str">
        <f>IMAGE("http://i.imgur.com/qvqjxNH.jpg?fb",1)</f>
        <v/>
      </c>
      <c r="F286" s="1" t="s">
        <v>4</v>
      </c>
      <c r="G286" s="2" t="s">
        <v>1336</v>
      </c>
    </row>
    <row r="287">
      <c r="A287" s="1" t="s">
        <v>1337</v>
      </c>
      <c r="B287" s="1" t="s">
        <v>1338</v>
      </c>
      <c r="C287" s="1" t="s">
        <v>1339</v>
      </c>
      <c r="D287" s="1" t="s">
        <v>1340</v>
      </c>
      <c r="E287" t="str">
        <f t="shared" ref="E287:E291" si="38">IMAGE("http://ifttt.com/images/no_image_card.png",1)</f>
        <v/>
      </c>
      <c r="F287" s="1" t="s">
        <v>4</v>
      </c>
      <c r="G287" s="2" t="s">
        <v>1341</v>
      </c>
    </row>
    <row r="288">
      <c r="A288" s="1" t="s">
        <v>1342</v>
      </c>
      <c r="B288" s="1" t="s">
        <v>1343</v>
      </c>
      <c r="C288" s="1" t="s">
        <v>1344</v>
      </c>
      <c r="D288" s="1" t="s">
        <v>1345</v>
      </c>
      <c r="E288" t="str">
        <f t="shared" si="38"/>
        <v/>
      </c>
      <c r="F288" s="1" t="s">
        <v>4</v>
      </c>
      <c r="G288" s="2" t="s">
        <v>1346</v>
      </c>
    </row>
    <row r="289">
      <c r="A289" s="1" t="s">
        <v>1347</v>
      </c>
      <c r="B289" s="1" t="s">
        <v>1348</v>
      </c>
      <c r="C289" s="1" t="s">
        <v>1349</v>
      </c>
      <c r="D289" s="1" t="s">
        <v>1350</v>
      </c>
      <c r="E289" t="str">
        <f t="shared" si="38"/>
        <v/>
      </c>
      <c r="F289" s="1" t="s">
        <v>4</v>
      </c>
      <c r="G289" s="2" t="s">
        <v>1351</v>
      </c>
    </row>
    <row r="290">
      <c r="A290" s="1" t="s">
        <v>1352</v>
      </c>
      <c r="B290" s="1" t="s">
        <v>1353</v>
      </c>
      <c r="C290" s="1" t="s">
        <v>1354</v>
      </c>
      <c r="D290" s="1" t="s">
        <v>1355</v>
      </c>
      <c r="E290" t="str">
        <f t="shared" si="38"/>
        <v/>
      </c>
      <c r="F290" s="1" t="s">
        <v>4</v>
      </c>
      <c r="G290" s="2" t="s">
        <v>1356</v>
      </c>
    </row>
    <row r="291">
      <c r="A291" s="1" t="s">
        <v>1352</v>
      </c>
      <c r="B291" s="1" t="s">
        <v>1357</v>
      </c>
      <c r="C291" s="1" t="s">
        <v>1358</v>
      </c>
      <c r="D291" s="1" t="s">
        <v>1359</v>
      </c>
      <c r="E291" t="str">
        <f t="shared" si="38"/>
        <v/>
      </c>
      <c r="F291" s="1" t="s">
        <v>4</v>
      </c>
      <c r="G291" s="2" t="s">
        <v>1360</v>
      </c>
    </row>
    <row r="292">
      <c r="A292" s="1" t="s">
        <v>1361</v>
      </c>
      <c r="B292" s="1" t="s">
        <v>1362</v>
      </c>
      <c r="C292" s="1" t="s">
        <v>1363</v>
      </c>
      <c r="D292" s="2" t="s">
        <v>1364</v>
      </c>
      <c r="E292" t="str">
        <f>IMAGE("https://i.ytimg.com/vi/hVmD4lbYnDM/maxresdefault.jpg",1)</f>
        <v/>
      </c>
      <c r="F292" s="1" t="s">
        <v>4</v>
      </c>
      <c r="G292" s="2" t="s">
        <v>1365</v>
      </c>
    </row>
    <row r="293">
      <c r="A293" s="1" t="s">
        <v>1366</v>
      </c>
      <c r="B293" s="1" t="s">
        <v>1367</v>
      </c>
      <c r="C293" s="1" t="s">
        <v>1368</v>
      </c>
      <c r="D293" s="1" t="s">
        <v>1369</v>
      </c>
      <c r="E293" t="str">
        <f>IMAGE("http://ifttt.com/images/no_image_card.png",1)</f>
        <v/>
      </c>
      <c r="F293" s="1" t="s">
        <v>4</v>
      </c>
      <c r="G293" s="2" t="s">
        <v>1370</v>
      </c>
    </row>
    <row r="294">
      <c r="A294" s="1" t="s">
        <v>1371</v>
      </c>
      <c r="B294" s="1" t="s">
        <v>1372</v>
      </c>
      <c r="C294" s="1" t="s">
        <v>1373</v>
      </c>
      <c r="D294" s="2" t="s">
        <v>1374</v>
      </c>
      <c r="E294" t="str">
        <f>IMAGE("https://graph.facebook.com/10102439699983688/picture?type=large",1)</f>
        <v/>
      </c>
      <c r="F294" s="1" t="s">
        <v>4</v>
      </c>
      <c r="G294" s="2" t="s">
        <v>1375</v>
      </c>
    </row>
    <row r="295">
      <c r="A295" s="1" t="s">
        <v>1376</v>
      </c>
      <c r="B295" s="1" t="s">
        <v>1377</v>
      </c>
      <c r="C295" s="1" t="s">
        <v>1378</v>
      </c>
      <c r="D295" s="2" t="s">
        <v>1379</v>
      </c>
      <c r="E295" t="str">
        <f>IMAGE("http://i.telegraph.co.uk/multimedia/archive/03255/41225167_businessm_3255443k.jpg",1)</f>
        <v/>
      </c>
      <c r="F295" s="1" t="s">
        <v>4</v>
      </c>
      <c r="G295" s="2" t="s">
        <v>1380</v>
      </c>
    </row>
    <row r="296">
      <c r="A296" s="1" t="s">
        <v>1381</v>
      </c>
      <c r="B296" s="1" t="s">
        <v>1382</v>
      </c>
      <c r="C296" s="1" t="s">
        <v>1383</v>
      </c>
      <c r="D296" s="2" t="s">
        <v>1384</v>
      </c>
      <c r="E296" t="str">
        <f>IMAGE("https://dnqgz544uhbo8.cloudfront.net/_/fp/img/default-preview-image.IsBK38jFAJBlWifMLO4z9g.png",1)</f>
        <v/>
      </c>
      <c r="F296" s="1" t="s">
        <v>4</v>
      </c>
      <c r="G296" s="2" t="s">
        <v>1385</v>
      </c>
    </row>
    <row r="297">
      <c r="A297" s="1" t="s">
        <v>1386</v>
      </c>
      <c r="B297" s="1" t="s">
        <v>1387</v>
      </c>
      <c r="C297" s="1" t="s">
        <v>1388</v>
      </c>
      <c r="D297" s="2" t="s">
        <v>1389</v>
      </c>
      <c r="E297" t="str">
        <f>IMAGE("https://pbs.twimg.com/media/CBvpoUjUsAAgFTv.jpg:large",1)</f>
        <v/>
      </c>
      <c r="F297" s="1" t="s">
        <v>4</v>
      </c>
      <c r="G297" s="2" t="s">
        <v>1390</v>
      </c>
    </row>
    <row r="298">
      <c r="A298" s="1" t="s">
        <v>1386</v>
      </c>
      <c r="B298" s="1" t="s">
        <v>1391</v>
      </c>
      <c r="C298" s="1" t="s">
        <v>1392</v>
      </c>
      <c r="D298" s="1" t="s">
        <v>1393</v>
      </c>
      <c r="E298" t="str">
        <f>IMAGE("http://ifttt.com/images/no_image_card.png",1)</f>
        <v/>
      </c>
      <c r="F298" s="1" t="s">
        <v>4</v>
      </c>
      <c r="G298" s="2" t="s">
        <v>1394</v>
      </c>
    </row>
    <row r="299">
      <c r="A299" s="1" t="s">
        <v>1395</v>
      </c>
      <c r="B299" s="1" t="s">
        <v>1396</v>
      </c>
      <c r="C299" s="1" t="s">
        <v>1397</v>
      </c>
      <c r="D299" s="2" t="s">
        <v>1398</v>
      </c>
      <c r="E299" t="str">
        <f>IMAGE("http://digitalmoneytimes.com/wp-content/uploads/2015/02/banx-io-348x180.jpg",1)</f>
        <v/>
      </c>
      <c r="F299" s="1" t="s">
        <v>4</v>
      </c>
      <c r="G299" s="2" t="s">
        <v>1399</v>
      </c>
    </row>
    <row r="300">
      <c r="A300" s="1" t="s">
        <v>1400</v>
      </c>
      <c r="B300" s="1" t="s">
        <v>1401</v>
      </c>
      <c r="C300" s="1" t="s">
        <v>1402</v>
      </c>
      <c r="D300" s="1" t="s">
        <v>1403</v>
      </c>
      <c r="E300" t="str">
        <f>IMAGE("http://ifttt.com/images/no_image_card.png",1)</f>
        <v/>
      </c>
      <c r="F300" s="1" t="s">
        <v>4</v>
      </c>
      <c r="G300" s="2" t="s">
        <v>1404</v>
      </c>
    </row>
    <row r="301">
      <c r="A301" s="1" t="s">
        <v>1405</v>
      </c>
      <c r="B301" s="1" t="s">
        <v>1406</v>
      </c>
      <c r="C301" s="1" t="s">
        <v>1407</v>
      </c>
      <c r="D301" s="2" t="s">
        <v>1408</v>
      </c>
      <c r="E301" t="str">
        <f>IMAGE("https://i.ytimg.com/vi/9nEYBrMfE5c/maxresdefault.jpg",1)</f>
        <v/>
      </c>
      <c r="F301" s="1" t="s">
        <v>4</v>
      </c>
      <c r="G301" s="2" t="s">
        <v>1409</v>
      </c>
    </row>
    <row r="302">
      <c r="A302" s="1" t="s">
        <v>1410</v>
      </c>
      <c r="B302" s="1" t="s">
        <v>1214</v>
      </c>
      <c r="C302" s="1" t="s">
        <v>1411</v>
      </c>
      <c r="D302" s="2" t="s">
        <v>1412</v>
      </c>
      <c r="E302" t="str">
        <f>IMAGE("https://bitcoinmagazine.com/wp-content/uploads/2015/04/woman-small-business.jpg",1)</f>
        <v/>
      </c>
      <c r="F302" s="1" t="s">
        <v>4</v>
      </c>
      <c r="G302" s="2" t="s">
        <v>1413</v>
      </c>
    </row>
    <row r="303">
      <c r="A303" s="1" t="s">
        <v>1414</v>
      </c>
      <c r="B303" s="1" t="s">
        <v>1415</v>
      </c>
      <c r="C303" s="1" t="s">
        <v>1416</v>
      </c>
      <c r="D303" s="1" t="s">
        <v>1417</v>
      </c>
      <c r="E303" t="str">
        <f>IMAGE("http://ifttt.com/images/no_image_card.png",1)</f>
        <v/>
      </c>
      <c r="F303" s="1" t="s">
        <v>4</v>
      </c>
      <c r="G303" s="2" t="s">
        <v>1418</v>
      </c>
    </row>
    <row r="304">
      <c r="A304" s="1" t="s">
        <v>1419</v>
      </c>
      <c r="B304" s="1" t="s">
        <v>1420</v>
      </c>
      <c r="C304" s="1" t="s">
        <v>1421</v>
      </c>
      <c r="D304" s="2" t="s">
        <v>1422</v>
      </c>
      <c r="E304" t="str">
        <f>IMAGE("http://news.bbcimg.co.uk/media/images/72498000/jpg/_72498757_bitcoinwall.jpg",1)</f>
        <v/>
      </c>
      <c r="F304" s="1" t="s">
        <v>4</v>
      </c>
      <c r="G304" s="2" t="s">
        <v>1423</v>
      </c>
    </row>
    <row r="305">
      <c r="A305" s="1" t="s">
        <v>1424</v>
      </c>
      <c r="B305" s="1" t="s">
        <v>1425</v>
      </c>
      <c r="C305" s="1" t="s">
        <v>1426</v>
      </c>
      <c r="D305" s="2" t="s">
        <v>1427</v>
      </c>
      <c r="E305" t="str">
        <f t="shared" ref="E305:E307" si="39">IMAGE("http://ifttt.com/images/no_image_card.png",1)</f>
        <v/>
      </c>
      <c r="F305" s="1" t="s">
        <v>4</v>
      </c>
      <c r="G305" s="2" t="s">
        <v>1428</v>
      </c>
    </row>
    <row r="306">
      <c r="A306" s="1" t="s">
        <v>1429</v>
      </c>
      <c r="B306" s="1" t="s">
        <v>1430</v>
      </c>
      <c r="C306" s="1" t="s">
        <v>1431</v>
      </c>
      <c r="D306" s="1" t="s">
        <v>107</v>
      </c>
      <c r="E306" t="str">
        <f t="shared" si="39"/>
        <v/>
      </c>
      <c r="F306" s="1" t="s">
        <v>4</v>
      </c>
      <c r="G306" s="2" t="s">
        <v>1432</v>
      </c>
    </row>
    <row r="307">
      <c r="A307" s="1" t="s">
        <v>1433</v>
      </c>
      <c r="B307" s="1" t="s">
        <v>1434</v>
      </c>
      <c r="C307" s="1" t="s">
        <v>1435</v>
      </c>
      <c r="D307" s="1" t="s">
        <v>1436</v>
      </c>
      <c r="E307" t="str">
        <f t="shared" si="39"/>
        <v/>
      </c>
      <c r="F307" s="1" t="s">
        <v>4</v>
      </c>
      <c r="G307" s="2" t="s">
        <v>1437</v>
      </c>
    </row>
    <row r="308">
      <c r="A308" s="1" t="s">
        <v>1438</v>
      </c>
      <c r="B308" s="1" t="s">
        <v>346</v>
      </c>
      <c r="C308" s="1" t="s">
        <v>876</v>
      </c>
      <c r="D308" s="2" t="s">
        <v>1439</v>
      </c>
      <c r="E308" t="str">
        <f>IMAGE("https://i.ytimg.com/vi/hHg5uEwIFWc/hqdefault.jpg",1)</f>
        <v/>
      </c>
      <c r="F308" s="1" t="s">
        <v>4</v>
      </c>
      <c r="G308" s="2" t="s">
        <v>1440</v>
      </c>
    </row>
    <row r="309">
      <c r="A309" s="1" t="s">
        <v>1441</v>
      </c>
      <c r="B309" s="1" t="s">
        <v>306</v>
      </c>
      <c r="C309" s="1" t="s">
        <v>1442</v>
      </c>
      <c r="D309" s="1" t="s">
        <v>1443</v>
      </c>
      <c r="E309" t="str">
        <f t="shared" ref="E309:E311" si="40">IMAGE("http://ifttt.com/images/no_image_card.png",1)</f>
        <v/>
      </c>
      <c r="F309" s="1" t="s">
        <v>4</v>
      </c>
      <c r="G309" s="2" t="s">
        <v>1444</v>
      </c>
    </row>
    <row r="310">
      <c r="A310" s="1" t="s">
        <v>1445</v>
      </c>
      <c r="B310" s="1" t="s">
        <v>1446</v>
      </c>
      <c r="C310" s="1" t="s">
        <v>1447</v>
      </c>
      <c r="D310" s="1" t="s">
        <v>1448</v>
      </c>
      <c r="E310" t="str">
        <f t="shared" si="40"/>
        <v/>
      </c>
      <c r="F310" s="1" t="s">
        <v>4</v>
      </c>
      <c r="G310" s="2" t="s">
        <v>1449</v>
      </c>
    </row>
    <row r="311">
      <c r="A311" s="1" t="s">
        <v>1450</v>
      </c>
      <c r="B311" s="1" t="s">
        <v>1451</v>
      </c>
      <c r="C311" s="1" t="s">
        <v>1452</v>
      </c>
      <c r="D311" s="1" t="s">
        <v>1453</v>
      </c>
      <c r="E311" t="str">
        <f t="shared" si="40"/>
        <v/>
      </c>
      <c r="F311" s="1" t="s">
        <v>4</v>
      </c>
      <c r="G311" s="2" t="s">
        <v>1454</v>
      </c>
    </row>
    <row r="312">
      <c r="A312" s="1" t="s">
        <v>1455</v>
      </c>
      <c r="B312" s="1" t="s">
        <v>1322</v>
      </c>
      <c r="C312" s="1" t="s">
        <v>1456</v>
      </c>
      <c r="D312" s="2" t="s">
        <v>1324</v>
      </c>
      <c r="E312" t="str">
        <f>IMAGE("https://pbs.twimg.com/profile_banners/1442025302/1413227573/1500x500",1)</f>
        <v/>
      </c>
      <c r="F312" s="1" t="s">
        <v>4</v>
      </c>
      <c r="G312" s="2" t="s">
        <v>1457</v>
      </c>
    </row>
    <row r="313">
      <c r="A313" s="1" t="s">
        <v>1458</v>
      </c>
      <c r="B313" s="1" t="s">
        <v>1459</v>
      </c>
      <c r="C313" s="1" t="s">
        <v>1460</v>
      </c>
      <c r="D313" s="2" t="s">
        <v>1461</v>
      </c>
      <c r="E313" t="str">
        <f>IMAGE("http://i.imgur.com/4lzLKfC.jpg?fb",1)</f>
        <v/>
      </c>
      <c r="F313" s="1" t="s">
        <v>4</v>
      </c>
      <c r="G313" s="2" t="s">
        <v>1462</v>
      </c>
    </row>
    <row r="314">
      <c r="A314" s="1" t="s">
        <v>1463</v>
      </c>
      <c r="B314" s="1" t="s">
        <v>1464</v>
      </c>
      <c r="C314" s="1" t="s">
        <v>1465</v>
      </c>
      <c r="D314" s="2" t="s">
        <v>1466</v>
      </c>
      <c r="E314" t="str">
        <f>IMAGE("https://www.redditstatic.com/icon.png",1)</f>
        <v/>
      </c>
      <c r="F314" s="1" t="s">
        <v>4</v>
      </c>
      <c r="G314" s="2" t="s">
        <v>1467</v>
      </c>
    </row>
    <row r="315">
      <c r="A315" s="1" t="s">
        <v>1468</v>
      </c>
      <c r="B315" s="1" t="s">
        <v>1469</v>
      </c>
      <c r="C315" s="1" t="s">
        <v>1470</v>
      </c>
      <c r="D315" s="2" t="s">
        <v>1471</v>
      </c>
      <c r="E315" t="str">
        <f>IMAGE("https://i.imgur.com/oglrpqW.jpg",1)</f>
        <v/>
      </c>
      <c r="F315" s="1" t="s">
        <v>4</v>
      </c>
      <c r="G315" s="2" t="s">
        <v>1472</v>
      </c>
    </row>
    <row r="316">
      <c r="A316" s="1" t="s">
        <v>1473</v>
      </c>
      <c r="B316" s="1" t="s">
        <v>1273</v>
      </c>
      <c r="C316" s="1" t="s">
        <v>1474</v>
      </c>
      <c r="D316" s="2" t="s">
        <v>1475</v>
      </c>
      <c r="E316" t="str">
        <f>IMAGE("http://media.npr.org/assets/img/2015/04/03/irs1_wide-cdccffce6465747e90af8a66e4d5ade8dce887c7.jpg?s=1400",1)</f>
        <v/>
      </c>
      <c r="F316" s="1" t="s">
        <v>4</v>
      </c>
      <c r="G316" s="2" t="s">
        <v>1476</v>
      </c>
    </row>
    <row r="317">
      <c r="A317" s="1" t="s">
        <v>1477</v>
      </c>
      <c r="B317" s="1" t="s">
        <v>1478</v>
      </c>
      <c r="C317" s="1" t="s">
        <v>1479</v>
      </c>
      <c r="D317" s="1" t="s">
        <v>1480</v>
      </c>
      <c r="E317" t="str">
        <f>IMAGE("http://ifttt.com/images/no_image_card.png",1)</f>
        <v/>
      </c>
      <c r="F317" s="1" t="s">
        <v>4</v>
      </c>
      <c r="G317" s="2" t="s">
        <v>1481</v>
      </c>
    </row>
    <row r="318">
      <c r="A318" s="1" t="s">
        <v>1482</v>
      </c>
      <c r="B318" s="1" t="s">
        <v>1269</v>
      </c>
      <c r="C318" s="1" t="s">
        <v>1483</v>
      </c>
      <c r="D318" s="2" t="s">
        <v>1484</v>
      </c>
      <c r="E318" t="str">
        <f>IMAGE("http://www.lazytv.com/wp-content/uploads/2015/03/Cash-middleman-bitcoin.png",1)</f>
        <v/>
      </c>
      <c r="F318" s="1" t="s">
        <v>4</v>
      </c>
      <c r="G318" s="2" t="s">
        <v>1485</v>
      </c>
    </row>
    <row r="319">
      <c r="A319" s="1" t="s">
        <v>1486</v>
      </c>
      <c r="B319" s="1" t="s">
        <v>1487</v>
      </c>
      <c r="C319" s="1" t="s">
        <v>1488</v>
      </c>
      <c r="D319" s="1" t="s">
        <v>1489</v>
      </c>
      <c r="E319" t="str">
        <f>IMAGE("http://ifttt.com/images/no_image_card.png",1)</f>
        <v/>
      </c>
      <c r="F319" s="1" t="s">
        <v>4</v>
      </c>
      <c r="G319" s="2" t="s">
        <v>1490</v>
      </c>
    </row>
    <row r="320">
      <c r="A320" s="1" t="s">
        <v>1491</v>
      </c>
      <c r="B320" s="1" t="s">
        <v>1492</v>
      </c>
      <c r="C320" s="1" t="s">
        <v>1493</v>
      </c>
      <c r="D320" s="2" t="s">
        <v>1494</v>
      </c>
      <c r="E320" t="str">
        <f>IMAGE("http://b.thumbs.redditmedia.com/m0nuDgD5B-uU2eCZI2Yjjac_WKaIb-HyVLzc6uKNcfI.jpg",1)</f>
        <v/>
      </c>
      <c r="F320" s="1" t="s">
        <v>4</v>
      </c>
      <c r="G320" s="2" t="s">
        <v>1495</v>
      </c>
    </row>
    <row r="321">
      <c r="A321" s="1" t="s">
        <v>1496</v>
      </c>
      <c r="B321" s="1" t="s">
        <v>1497</v>
      </c>
      <c r="C321" s="1" t="s">
        <v>1498</v>
      </c>
      <c r="D321" s="2" t="s">
        <v>1499</v>
      </c>
      <c r="E321" t="str">
        <f>IMAGE("https://i.imgur.com/TktYH9q.png",1)</f>
        <v/>
      </c>
      <c r="F321" s="1" t="s">
        <v>4</v>
      </c>
      <c r="G321" s="2" t="s">
        <v>1500</v>
      </c>
    </row>
    <row r="322">
      <c r="A322" s="1" t="s">
        <v>1501</v>
      </c>
      <c r="B322" s="1" t="s">
        <v>306</v>
      </c>
      <c r="C322" s="1" t="s">
        <v>1502</v>
      </c>
      <c r="D322" s="1" t="s">
        <v>1503</v>
      </c>
      <c r="E322" t="str">
        <f t="shared" ref="E322:E323" si="41">IMAGE("http://ifttt.com/images/no_image_card.png",1)</f>
        <v/>
      </c>
      <c r="F322" s="1" t="s">
        <v>4</v>
      </c>
      <c r="G322" s="2" t="s">
        <v>1504</v>
      </c>
    </row>
    <row r="323">
      <c r="A323" s="1" t="s">
        <v>1505</v>
      </c>
      <c r="B323" s="1" t="s">
        <v>306</v>
      </c>
      <c r="C323" s="1" t="s">
        <v>1506</v>
      </c>
      <c r="D323" s="1" t="s">
        <v>1507</v>
      </c>
      <c r="E323" t="str">
        <f t="shared" si="41"/>
        <v/>
      </c>
      <c r="F323" s="1" t="s">
        <v>4</v>
      </c>
      <c r="G323" s="2" t="s">
        <v>1508</v>
      </c>
    </row>
    <row r="324">
      <c r="A324" s="1" t="s">
        <v>1509</v>
      </c>
      <c r="B324" s="1" t="s">
        <v>1510</v>
      </c>
      <c r="C324" s="1" t="s">
        <v>1511</v>
      </c>
      <c r="D324" s="2" t="s">
        <v>1512</v>
      </c>
      <c r="E324" t="str">
        <f>IMAGE("https://pbs.twimg.com/profile_images/420916130723545088/v5AOaU7P_400x400.jpeg",1)</f>
        <v/>
      </c>
      <c r="F324" s="1" t="s">
        <v>4</v>
      </c>
      <c r="G324" s="2" t="s">
        <v>1513</v>
      </c>
    </row>
    <row r="325">
      <c r="A325" s="1" t="s">
        <v>1514</v>
      </c>
      <c r="B325" s="1" t="s">
        <v>306</v>
      </c>
      <c r="C325" s="1" t="s">
        <v>1515</v>
      </c>
      <c r="D325" s="1" t="s">
        <v>1516</v>
      </c>
      <c r="E325" t="str">
        <f>IMAGE("http://ifttt.com/images/no_image_card.png",1)</f>
        <v/>
      </c>
      <c r="F325" s="1" t="s">
        <v>4</v>
      </c>
      <c r="G325" s="2" t="s">
        <v>1517</v>
      </c>
    </row>
    <row r="326">
      <c r="A326" s="1" t="s">
        <v>1518</v>
      </c>
      <c r="B326" s="1" t="s">
        <v>1519</v>
      </c>
      <c r="C326" s="1" t="s">
        <v>1520</v>
      </c>
      <c r="D326" s="2" t="s">
        <v>1521</v>
      </c>
      <c r="E326" t="str">
        <f>IMAGE("http://cdn.arstechnica.net/wp-content/uploads/2015/04/12350379324_53fb371f2b_k-640x427.jpg",1)</f>
        <v/>
      </c>
      <c r="F326" s="1" t="s">
        <v>4</v>
      </c>
      <c r="G326" s="2" t="s">
        <v>1522</v>
      </c>
    </row>
    <row r="327">
      <c r="A327" s="1" t="s">
        <v>1523</v>
      </c>
      <c r="B327" s="1" t="s">
        <v>12</v>
      </c>
      <c r="C327" s="1" t="s">
        <v>1524</v>
      </c>
      <c r="D327" s="1" t="s">
        <v>1525</v>
      </c>
      <c r="E327" t="str">
        <f>IMAGE("http://ifttt.com/images/no_image_card.png",1)</f>
        <v/>
      </c>
      <c r="F327" s="1" t="s">
        <v>4</v>
      </c>
      <c r="G327" s="2" t="s">
        <v>1526</v>
      </c>
    </row>
    <row r="328">
      <c r="A328" s="1" t="s">
        <v>1523</v>
      </c>
      <c r="B328" s="1" t="s">
        <v>1527</v>
      </c>
      <c r="C328" s="1" t="s">
        <v>1528</v>
      </c>
      <c r="D328" s="2" t="s">
        <v>1529</v>
      </c>
      <c r="E328" t="str">
        <f>IMAGE("https://coxrare.files.wordpress.com/2015/04/ap722085562586.jpg",1)</f>
        <v/>
      </c>
      <c r="F328" s="1" t="s">
        <v>4</v>
      </c>
      <c r="G328" s="2" t="s">
        <v>1530</v>
      </c>
    </row>
    <row r="329">
      <c r="A329" s="1" t="s">
        <v>1531</v>
      </c>
      <c r="B329" s="1" t="s">
        <v>1532</v>
      </c>
      <c r="C329" s="1" t="s">
        <v>1533</v>
      </c>
      <c r="D329" s="2" t="s">
        <v>1534</v>
      </c>
      <c r="E329" t="str">
        <f>IMAGE("http://i2.cdn.turner.com/money/dam/assets/150403123612-emv-chip-credit-card-620xa.jpg",1)</f>
        <v/>
      </c>
      <c r="F329" s="1" t="s">
        <v>4</v>
      </c>
      <c r="G329" s="2" t="s">
        <v>1535</v>
      </c>
    </row>
    <row r="330">
      <c r="A330" s="1" t="s">
        <v>1536</v>
      </c>
      <c r="B330" s="1" t="s">
        <v>1537</v>
      </c>
      <c r="C330" s="1" t="s">
        <v>1538</v>
      </c>
      <c r="D330" s="2" t="s">
        <v>1539</v>
      </c>
      <c r="E330" t="str">
        <f>IMAGE("https://www.redditstatic.com/icon.png",1)</f>
        <v/>
      </c>
      <c r="F330" s="1" t="s">
        <v>4</v>
      </c>
      <c r="G330" s="2" t="s">
        <v>1540</v>
      </c>
    </row>
    <row r="331">
      <c r="A331" s="1" t="s">
        <v>1541</v>
      </c>
      <c r="B331" s="1" t="s">
        <v>590</v>
      </c>
      <c r="C331" s="1" t="s">
        <v>1542</v>
      </c>
      <c r="D331" s="2" t="s">
        <v>1543</v>
      </c>
      <c r="E331" t="str">
        <f>IMAGE("//www.redditstatic.com/icon.png",1)</f>
        <v/>
      </c>
      <c r="F331" s="1" t="s">
        <v>4</v>
      </c>
      <c r="G331" s="2" t="s">
        <v>1544</v>
      </c>
    </row>
    <row r="332">
      <c r="A332" s="1" t="s">
        <v>1545</v>
      </c>
      <c r="B332" s="1" t="s">
        <v>1546</v>
      </c>
      <c r="C332" s="1" t="s">
        <v>1547</v>
      </c>
      <c r="D332" s="1" t="s">
        <v>1548</v>
      </c>
      <c r="E332" t="str">
        <f t="shared" ref="E332:E334" si="42">IMAGE("http://ifttt.com/images/no_image_card.png",1)</f>
        <v/>
      </c>
      <c r="F332" s="1" t="s">
        <v>4</v>
      </c>
      <c r="G332" s="2" t="s">
        <v>1549</v>
      </c>
    </row>
    <row r="333">
      <c r="A333" s="1" t="s">
        <v>1550</v>
      </c>
      <c r="B333" s="1" t="s">
        <v>1551</v>
      </c>
      <c r="C333" s="1" t="s">
        <v>1552</v>
      </c>
      <c r="D333" s="1" t="s">
        <v>1553</v>
      </c>
      <c r="E333" t="str">
        <f t="shared" si="42"/>
        <v/>
      </c>
      <c r="F333" s="1" t="s">
        <v>4</v>
      </c>
      <c r="G333" s="2" t="s">
        <v>1554</v>
      </c>
    </row>
    <row r="334">
      <c r="A334" s="1" t="s">
        <v>1555</v>
      </c>
      <c r="B334" s="1" t="s">
        <v>1556</v>
      </c>
      <c r="C334" s="1" t="s">
        <v>1557</v>
      </c>
      <c r="D334" s="2" t="s">
        <v>1558</v>
      </c>
      <c r="E334" t="str">
        <f t="shared" si="42"/>
        <v/>
      </c>
      <c r="F334" s="1" t="s">
        <v>4</v>
      </c>
      <c r="G334" s="2" t="s">
        <v>1559</v>
      </c>
    </row>
    <row r="335">
      <c r="A335" s="1" t="s">
        <v>1560</v>
      </c>
      <c r="B335" s="1" t="s">
        <v>880</v>
      </c>
      <c r="C335" s="1" t="s">
        <v>1561</v>
      </c>
      <c r="D335" s="2" t="s">
        <v>1562</v>
      </c>
      <c r="E335" t="str">
        <f>IMAGE("https://pbs.twimg.com/profile_images/552949457084362754/lpCE-XaN_400x400.jpeg",1)</f>
        <v/>
      </c>
      <c r="F335" s="1" t="s">
        <v>4</v>
      </c>
      <c r="G335" s="2" t="s">
        <v>1563</v>
      </c>
    </row>
    <row r="336">
      <c r="A336" s="1" t="s">
        <v>1564</v>
      </c>
      <c r="B336" s="1" t="s">
        <v>370</v>
      </c>
      <c r="C336" s="1" t="s">
        <v>1565</v>
      </c>
      <c r="D336" s="2" t="s">
        <v>1566</v>
      </c>
      <c r="E336" t="str">
        <f>IMAGE("https://res.cloudinary.com/indiegogo-media-prod-cld/image/upload/c_fill,h_413,w_620/v1428193654/saki9lgbtiokw5qlkujl.png",1)</f>
        <v/>
      </c>
      <c r="F336" s="1" t="s">
        <v>4</v>
      </c>
      <c r="G336" s="2" t="s">
        <v>1567</v>
      </c>
    </row>
    <row r="337">
      <c r="A337" s="1" t="s">
        <v>1568</v>
      </c>
      <c r="B337" s="1" t="s">
        <v>1569</v>
      </c>
      <c r="C337" s="1" t="s">
        <v>1570</v>
      </c>
      <c r="D337" s="2" t="s">
        <v>1571</v>
      </c>
      <c r="E337" t="str">
        <f>IMAGE("http://i.imgur.com/B5vCspI.jpg",1)</f>
        <v/>
      </c>
      <c r="F337" s="1" t="s">
        <v>4</v>
      </c>
      <c r="G337" s="2" t="s">
        <v>1572</v>
      </c>
    </row>
    <row r="338">
      <c r="A338" s="1" t="s">
        <v>1573</v>
      </c>
      <c r="B338" s="1" t="s">
        <v>1574</v>
      </c>
      <c r="C338" s="1" t="s">
        <v>1575</v>
      </c>
      <c r="D338" s="1" t="s">
        <v>107</v>
      </c>
      <c r="E338" t="str">
        <f t="shared" ref="E338:E339" si="43">IMAGE("http://ifttt.com/images/no_image_card.png",1)</f>
        <v/>
      </c>
      <c r="F338" s="1" t="s">
        <v>4</v>
      </c>
      <c r="G338" s="2" t="s">
        <v>1576</v>
      </c>
    </row>
    <row r="339">
      <c r="A339" s="1" t="s">
        <v>1577</v>
      </c>
      <c r="B339" s="1" t="s">
        <v>1578</v>
      </c>
      <c r="C339" s="1" t="s">
        <v>1579</v>
      </c>
      <c r="D339" s="1" t="s">
        <v>1580</v>
      </c>
      <c r="E339" t="str">
        <f t="shared" si="43"/>
        <v/>
      </c>
      <c r="F339" s="1" t="s">
        <v>4</v>
      </c>
      <c r="G339" s="2" t="s">
        <v>1581</v>
      </c>
    </row>
    <row r="340">
      <c r="A340" s="1" t="s">
        <v>1582</v>
      </c>
      <c r="B340" s="1" t="s">
        <v>1583</v>
      </c>
      <c r="C340" s="1" t="s">
        <v>1584</v>
      </c>
      <c r="D340" s="2" t="s">
        <v>1585</v>
      </c>
      <c r="E340" t="str">
        <f>IMAGE("http://i.imgur.com/Tq5cD7t.png",1)</f>
        <v/>
      </c>
      <c r="F340" s="1" t="s">
        <v>4</v>
      </c>
      <c r="G340" s="2" t="s">
        <v>1586</v>
      </c>
    </row>
    <row r="341">
      <c r="A341" s="1" t="s">
        <v>1587</v>
      </c>
      <c r="B341" s="1" t="s">
        <v>1583</v>
      </c>
      <c r="C341" s="1" t="s">
        <v>1584</v>
      </c>
      <c r="D341" s="2" t="s">
        <v>1588</v>
      </c>
      <c r="E341" t="str">
        <f>IMAGE("http://i.imgur.com/GUMp68U.jpg",1)</f>
        <v/>
      </c>
      <c r="F341" s="1" t="s">
        <v>4</v>
      </c>
      <c r="G341" s="2" t="s">
        <v>1589</v>
      </c>
    </row>
    <row r="342">
      <c r="A342" s="1" t="s">
        <v>1590</v>
      </c>
      <c r="B342" s="1" t="s">
        <v>1591</v>
      </c>
      <c r="C342" s="1" t="s">
        <v>1592</v>
      </c>
      <c r="D342" s="2" t="s">
        <v>1593</v>
      </c>
      <c r="E342" t="str">
        <f>IMAGE("https://i.ytimg.com/vi/eFoEdKxH1fQ/maxresdefault.jpg",1)</f>
        <v/>
      </c>
      <c r="F342" s="1" t="s">
        <v>4</v>
      </c>
      <c r="G342" s="2" t="s">
        <v>1594</v>
      </c>
    </row>
    <row r="343">
      <c r="A343" s="1" t="s">
        <v>1590</v>
      </c>
      <c r="B343" s="1" t="s">
        <v>1278</v>
      </c>
      <c r="C343" s="1" t="s">
        <v>1595</v>
      </c>
      <c r="D343" s="1" t="s">
        <v>1596</v>
      </c>
      <c r="E343" t="str">
        <f t="shared" ref="E343:E344" si="44">IMAGE("http://ifttt.com/images/no_image_card.png",1)</f>
        <v/>
      </c>
      <c r="F343" s="1" t="s">
        <v>4</v>
      </c>
      <c r="G343" s="2" t="s">
        <v>1597</v>
      </c>
    </row>
    <row r="344">
      <c r="A344" s="1" t="s">
        <v>1598</v>
      </c>
      <c r="B344" s="1" t="s">
        <v>288</v>
      </c>
      <c r="C344" s="1" t="s">
        <v>1599</v>
      </c>
      <c r="D344" s="1" t="s">
        <v>1600</v>
      </c>
      <c r="E344" t="str">
        <f t="shared" si="44"/>
        <v/>
      </c>
      <c r="F344" s="1" t="s">
        <v>4</v>
      </c>
      <c r="G344" s="2" t="s">
        <v>1601</v>
      </c>
    </row>
    <row r="345">
      <c r="A345" s="1" t="s">
        <v>1602</v>
      </c>
      <c r="B345" s="1" t="s">
        <v>124</v>
      </c>
      <c r="C345" s="1" t="s">
        <v>1603</v>
      </c>
      <c r="D345" s="2" t="s">
        <v>1604</v>
      </c>
      <c r="E345" t="str">
        <f>IMAGE("",1)</f>
        <v/>
      </c>
      <c r="F345" s="1" t="s">
        <v>4</v>
      </c>
      <c r="G345" s="2" t="s">
        <v>1605</v>
      </c>
    </row>
    <row r="346">
      <c r="A346" s="1" t="s">
        <v>1602</v>
      </c>
      <c r="B346" s="1" t="s">
        <v>124</v>
      </c>
      <c r="C346" s="1" t="s">
        <v>1606</v>
      </c>
      <c r="D346" s="2" t="s">
        <v>1607</v>
      </c>
      <c r="E346" t="str">
        <f>IMAGE("http://www.coinbuzz.com/wp-content/uploads/2015/04/factom.png",1)</f>
        <v/>
      </c>
      <c r="F346" s="1" t="s">
        <v>4</v>
      </c>
      <c r="G346" s="2" t="s">
        <v>1608</v>
      </c>
    </row>
    <row r="347">
      <c r="A347" s="1" t="s">
        <v>1609</v>
      </c>
      <c r="B347" s="1" t="s">
        <v>1610</v>
      </c>
      <c r="C347" s="1" t="s">
        <v>1611</v>
      </c>
      <c r="D347" s="1" t="s">
        <v>1612</v>
      </c>
      <c r="E347" t="str">
        <f t="shared" ref="E347:E348" si="45">IMAGE("http://ifttt.com/images/no_image_card.png",1)</f>
        <v/>
      </c>
      <c r="F347" s="1" t="s">
        <v>4</v>
      </c>
      <c r="G347" s="2" t="s">
        <v>1613</v>
      </c>
    </row>
    <row r="348">
      <c r="A348" s="1" t="s">
        <v>1614</v>
      </c>
      <c r="B348" s="1" t="s">
        <v>1615</v>
      </c>
      <c r="C348" s="1" t="s">
        <v>1616</v>
      </c>
      <c r="D348" s="1" t="s">
        <v>1617</v>
      </c>
      <c r="E348" t="str">
        <f t="shared" si="45"/>
        <v/>
      </c>
      <c r="F348" s="1" t="s">
        <v>4</v>
      </c>
      <c r="G348" s="2" t="s">
        <v>1618</v>
      </c>
    </row>
    <row r="349">
      <c r="A349" s="1" t="s">
        <v>1602</v>
      </c>
      <c r="B349" s="1" t="s">
        <v>124</v>
      </c>
      <c r="C349" s="1" t="s">
        <v>1603</v>
      </c>
      <c r="D349" s="2" t="s">
        <v>1604</v>
      </c>
      <c r="E349" t="str">
        <f>IMAGE("",1)</f>
        <v/>
      </c>
      <c r="F349" s="1" t="s">
        <v>4</v>
      </c>
      <c r="G349" s="2" t="s">
        <v>1605</v>
      </c>
    </row>
    <row r="350">
      <c r="A350" s="1" t="s">
        <v>1619</v>
      </c>
      <c r="B350" s="1" t="s">
        <v>1620</v>
      </c>
      <c r="C350" s="1" t="s">
        <v>1621</v>
      </c>
      <c r="D350" s="2" t="s">
        <v>1622</v>
      </c>
      <c r="E350" t="str">
        <f>IMAGE("http://i.imgur.com/Qzwk51v.png",1)</f>
        <v/>
      </c>
      <c r="F350" s="1" t="s">
        <v>4</v>
      </c>
      <c r="G350" s="2" t="s">
        <v>1623</v>
      </c>
    </row>
    <row r="351">
      <c r="A351" s="1" t="s">
        <v>1624</v>
      </c>
      <c r="B351" s="1" t="s">
        <v>1625</v>
      </c>
      <c r="C351" s="1" t="s">
        <v>1626</v>
      </c>
      <c r="D351" s="2" t="s">
        <v>1627</v>
      </c>
      <c r="E351" t="str">
        <f>IMAGE("http://coincollecting.ws/banner/728x90.gif",1)</f>
        <v/>
      </c>
      <c r="F351" s="1" t="s">
        <v>4</v>
      </c>
      <c r="G351" s="2" t="s">
        <v>1628</v>
      </c>
    </row>
    <row r="352">
      <c r="A352" s="1" t="s">
        <v>1629</v>
      </c>
      <c r="B352" s="1" t="s">
        <v>649</v>
      </c>
      <c r="C352" s="1" t="s">
        <v>1630</v>
      </c>
      <c r="D352" s="1" t="s">
        <v>1631</v>
      </c>
      <c r="E352" t="str">
        <f>IMAGE("http://ifttt.com/images/no_image_card.png",1)</f>
        <v/>
      </c>
      <c r="F352" s="1" t="s">
        <v>4</v>
      </c>
      <c r="G352" s="2" t="s">
        <v>1632</v>
      </c>
    </row>
    <row r="353">
      <c r="A353" s="1" t="s">
        <v>1633</v>
      </c>
      <c r="B353" s="1" t="s">
        <v>1634</v>
      </c>
      <c r="C353" s="1" t="s">
        <v>1635</v>
      </c>
      <c r="D353" s="2" t="s">
        <v>1636</v>
      </c>
      <c r="E353" t="str">
        <f>IMAGE("https://news-images.vice.com/images/articles/meta/2015/03/27/why-bitcoin-may-be-going-to-space-1427482929.jpg?crop=0.6686159844054581xw:1xh;0.031189083820662766xw,0xh",1)</f>
        <v/>
      </c>
      <c r="F353" s="1" t="s">
        <v>4</v>
      </c>
      <c r="G353" s="2" t="s">
        <v>1637</v>
      </c>
    </row>
    <row r="354">
      <c r="A354" s="1" t="s">
        <v>1638</v>
      </c>
      <c r="B354" s="1" t="s">
        <v>306</v>
      </c>
      <c r="C354" s="1" t="s">
        <v>1639</v>
      </c>
      <c r="D354" s="1" t="s">
        <v>1640</v>
      </c>
      <c r="E354" t="str">
        <f t="shared" ref="E354:E357" si="46">IMAGE("http://ifttt.com/images/no_image_card.png",1)</f>
        <v/>
      </c>
      <c r="F354" s="1" t="s">
        <v>4</v>
      </c>
      <c r="G354" s="2" t="s">
        <v>1641</v>
      </c>
    </row>
    <row r="355">
      <c r="A355" s="1" t="s">
        <v>1642</v>
      </c>
      <c r="B355" s="1" t="s">
        <v>1643</v>
      </c>
      <c r="C355" s="1" t="s">
        <v>1644</v>
      </c>
      <c r="D355" s="1" t="s">
        <v>1645</v>
      </c>
      <c r="E355" t="str">
        <f t="shared" si="46"/>
        <v/>
      </c>
      <c r="F355" s="1" t="s">
        <v>4</v>
      </c>
      <c r="G355" s="2" t="s">
        <v>1646</v>
      </c>
    </row>
    <row r="356">
      <c r="A356" s="1" t="s">
        <v>1647</v>
      </c>
      <c r="B356" s="1" t="s">
        <v>1648</v>
      </c>
      <c r="C356" s="1" t="s">
        <v>1649</v>
      </c>
      <c r="D356" s="1" t="s">
        <v>1650</v>
      </c>
      <c r="E356" t="str">
        <f t="shared" si="46"/>
        <v/>
      </c>
      <c r="F356" s="1" t="s">
        <v>4</v>
      </c>
      <c r="G356" s="2" t="s">
        <v>1651</v>
      </c>
    </row>
    <row r="357">
      <c r="A357" s="1" t="s">
        <v>1652</v>
      </c>
      <c r="B357" s="1" t="s">
        <v>1653</v>
      </c>
      <c r="C357" s="1" t="s">
        <v>1654</v>
      </c>
      <c r="D357" s="1" t="s">
        <v>1655</v>
      </c>
      <c r="E357" t="str">
        <f t="shared" si="46"/>
        <v/>
      </c>
      <c r="F357" s="1" t="s">
        <v>4</v>
      </c>
      <c r="G357" s="2" t="s">
        <v>1656</v>
      </c>
    </row>
    <row r="358">
      <c r="A358" s="1" t="s">
        <v>1657</v>
      </c>
      <c r="B358" s="1" t="s">
        <v>1658</v>
      </c>
      <c r="C358" s="1" t="s">
        <v>1659</v>
      </c>
      <c r="D358" s="2" t="s">
        <v>1660</v>
      </c>
      <c r="E358" t="str">
        <f>IMAGE("https://d27kszptu8mqwl.cloudfront.net/hQ6U49ly9dJd8BBFDcFXxbynj18k_large.jpg",1)</f>
        <v/>
      </c>
      <c r="F358" s="1" t="s">
        <v>4</v>
      </c>
      <c r="G358" s="2" t="s">
        <v>1661</v>
      </c>
    </row>
    <row r="359">
      <c r="A359" s="1" t="s">
        <v>1662</v>
      </c>
      <c r="B359" s="1" t="s">
        <v>448</v>
      </c>
      <c r="C359" s="1" t="s">
        <v>1663</v>
      </c>
      <c r="D359" s="2" t="s">
        <v>1664</v>
      </c>
      <c r="E359" t="str">
        <f>IMAGE("http://images.forbes.com/media/assets/forbes_1200x1200.jpg",1)</f>
        <v/>
      </c>
      <c r="F359" s="1" t="s">
        <v>4</v>
      </c>
      <c r="G359" s="2" t="s">
        <v>1665</v>
      </c>
    </row>
    <row r="360">
      <c r="A360" s="1" t="s">
        <v>1647</v>
      </c>
      <c r="B360" s="1" t="s">
        <v>1648</v>
      </c>
      <c r="C360" s="1" t="s">
        <v>1649</v>
      </c>
      <c r="D360" s="1" t="s">
        <v>1666</v>
      </c>
      <c r="E360" t="str">
        <f t="shared" ref="E360:E362" si="47">IMAGE("http://ifttt.com/images/no_image_card.png",1)</f>
        <v/>
      </c>
      <c r="F360" s="1" t="s">
        <v>4</v>
      </c>
      <c r="G360" s="2" t="s">
        <v>1651</v>
      </c>
    </row>
    <row r="361">
      <c r="A361" s="1" t="s">
        <v>1652</v>
      </c>
      <c r="B361" s="1" t="s">
        <v>1653</v>
      </c>
      <c r="C361" s="1" t="s">
        <v>1654</v>
      </c>
      <c r="D361" s="1" t="s">
        <v>1655</v>
      </c>
      <c r="E361" t="str">
        <f t="shared" si="47"/>
        <v/>
      </c>
      <c r="F361" s="1" t="s">
        <v>4</v>
      </c>
      <c r="G361" s="2" t="s">
        <v>1656</v>
      </c>
    </row>
    <row r="362">
      <c r="A362" s="1" t="s">
        <v>1667</v>
      </c>
      <c r="B362" s="1" t="s">
        <v>1668</v>
      </c>
      <c r="C362" s="1" t="s">
        <v>1669</v>
      </c>
      <c r="D362" s="1" t="s">
        <v>1670</v>
      </c>
      <c r="E362" t="str">
        <f t="shared" si="47"/>
        <v/>
      </c>
      <c r="F362" s="1" t="s">
        <v>4</v>
      </c>
      <c r="G362" s="2" t="s">
        <v>1671</v>
      </c>
    </row>
    <row r="363">
      <c r="A363" s="1" t="s">
        <v>1672</v>
      </c>
      <c r="B363" s="1" t="s">
        <v>1673</v>
      </c>
      <c r="C363" s="1" t="s">
        <v>1674</v>
      </c>
      <c r="D363" s="2" t="s">
        <v>1675</v>
      </c>
      <c r="E363" t="str">
        <f>IMAGE("https://www.bitcoinpoker.gg/img/logo.png",1)</f>
        <v/>
      </c>
      <c r="F363" s="1" t="s">
        <v>4</v>
      </c>
      <c r="G363" s="2" t="s">
        <v>1676</v>
      </c>
    </row>
    <row r="364">
      <c r="A364" s="1" t="s">
        <v>1677</v>
      </c>
      <c r="B364" s="1" t="s">
        <v>977</v>
      </c>
      <c r="C364" s="1" t="s">
        <v>1678</v>
      </c>
      <c r="D364" s="1" t="s">
        <v>1679</v>
      </c>
      <c r="E364" t="str">
        <f>IMAGE("http://ifttt.com/images/no_image_card.png",1)</f>
        <v/>
      </c>
      <c r="F364" s="1" t="s">
        <v>4</v>
      </c>
      <c r="G364" s="2" t="s">
        <v>1680</v>
      </c>
    </row>
    <row r="365">
      <c r="A365" s="1" t="s">
        <v>1681</v>
      </c>
      <c r="B365" s="1" t="s">
        <v>1682</v>
      </c>
      <c r="C365" s="1" t="s">
        <v>1683</v>
      </c>
      <c r="D365" s="2" t="s">
        <v>1684</v>
      </c>
      <c r="E365" t="str">
        <f>IMAGE("http://www.zerohedge.com/sites/default/files/pictures/picture-5.jpg",1)</f>
        <v/>
      </c>
      <c r="F365" s="1" t="s">
        <v>4</v>
      </c>
      <c r="G365" s="2" t="s">
        <v>1685</v>
      </c>
    </row>
    <row r="366">
      <c r="A366" s="1" t="s">
        <v>1686</v>
      </c>
      <c r="B366" s="1" t="s">
        <v>1687</v>
      </c>
      <c r="C366" s="1" t="s">
        <v>1688</v>
      </c>
      <c r="D366" s="2" t="s">
        <v>1689</v>
      </c>
      <c r="E366" t="str">
        <f>IMAGE("http://i.imgur.com/XAo3V5w.png",1)</f>
        <v/>
      </c>
      <c r="F366" s="1" t="s">
        <v>4</v>
      </c>
      <c r="G366" s="2" t="s">
        <v>1690</v>
      </c>
    </row>
    <row r="367">
      <c r="A367" s="1" t="s">
        <v>1691</v>
      </c>
      <c r="B367" s="1" t="s">
        <v>1682</v>
      </c>
      <c r="C367" s="1" t="s">
        <v>1692</v>
      </c>
      <c r="D367" s="2" t="s">
        <v>1693</v>
      </c>
      <c r="E367" t="str">
        <f>IMAGE("http://ifttt.com/images/no_image_card.png",1)</f>
        <v/>
      </c>
      <c r="F367" s="1" t="s">
        <v>4</v>
      </c>
      <c r="G367" s="2" t="s">
        <v>1694</v>
      </c>
    </row>
    <row r="368">
      <c r="A368" s="1" t="s">
        <v>1695</v>
      </c>
      <c r="B368" s="1" t="s">
        <v>1696</v>
      </c>
      <c r="C368" s="1" t="s">
        <v>1697</v>
      </c>
      <c r="D368" s="2" t="s">
        <v>1698</v>
      </c>
      <c r="E368" t="str">
        <f>IMAGE("http://www.coinbuzz.com/wp-content/uploads/2015/04/argentina-flag_wallpapers_32976_1920x1080.jpg",1)</f>
        <v/>
      </c>
      <c r="F368" s="1" t="s">
        <v>4</v>
      </c>
      <c r="G368" s="2" t="s">
        <v>1699</v>
      </c>
    </row>
    <row r="369">
      <c r="A369" s="1" t="s">
        <v>1695</v>
      </c>
      <c r="B369" s="1" t="s">
        <v>1696</v>
      </c>
      <c r="C369" s="1" t="s">
        <v>1700</v>
      </c>
      <c r="D369" s="2" t="s">
        <v>1701</v>
      </c>
      <c r="E369" t="str">
        <f>IMAGE("http://www.coinbuzz.com/wp-content/uploads/2015/04/1427987315.jpeg",1)</f>
        <v/>
      </c>
      <c r="F369" s="1" t="s">
        <v>4</v>
      </c>
      <c r="G369" s="2" t="s">
        <v>1702</v>
      </c>
    </row>
    <row r="370">
      <c r="A370" s="1" t="s">
        <v>1703</v>
      </c>
      <c r="B370" s="1" t="s">
        <v>1696</v>
      </c>
      <c r="C370" s="1" t="s">
        <v>1704</v>
      </c>
      <c r="D370" s="2" t="s">
        <v>1705</v>
      </c>
      <c r="E370" t="str">
        <f>IMAGE("http://compresspng.com/images/compresspng/icon.png",1)</f>
        <v/>
      </c>
      <c r="F370" s="1" t="s">
        <v>4</v>
      </c>
      <c r="G370" s="2" t="s">
        <v>1706</v>
      </c>
    </row>
    <row r="371">
      <c r="A371" s="1" t="s">
        <v>1707</v>
      </c>
      <c r="B371" s="1" t="s">
        <v>1708</v>
      </c>
      <c r="C371" s="1" t="s">
        <v>1709</v>
      </c>
      <c r="D371" s="2" t="s">
        <v>1710</v>
      </c>
      <c r="E371" t="str">
        <f>IMAGE("http://oldmanhustle.com/wp-content/uploads/2015/03/091214_fb_bitcoinex2.jpg",1)</f>
        <v/>
      </c>
      <c r="F371" s="1" t="s">
        <v>4</v>
      </c>
      <c r="G371" s="2" t="s">
        <v>1711</v>
      </c>
    </row>
    <row r="372">
      <c r="A372" s="1" t="s">
        <v>1712</v>
      </c>
      <c r="B372" s="1" t="s">
        <v>1713</v>
      </c>
      <c r="C372" s="1" t="s">
        <v>1714</v>
      </c>
      <c r="D372" s="2" t="s">
        <v>1715</v>
      </c>
      <c r="E372" t="str">
        <f>IMAGE("https://i.ytimg.com/vd?id=PlJkgQZb0VU&amp;amp;ats=1000000&amp;amp;w=960&amp;amp;h=720&amp;amp;sigh=v2ofCtpDiw2spIfxgDVXWKL1fzY",1)</f>
        <v/>
      </c>
      <c r="F372" s="1" t="s">
        <v>4</v>
      </c>
      <c r="G372" s="2" t="s">
        <v>1716</v>
      </c>
    </row>
    <row r="373">
      <c r="A373" s="1" t="s">
        <v>1717</v>
      </c>
      <c r="B373" s="1" t="s">
        <v>1718</v>
      </c>
      <c r="C373" s="1" t="s">
        <v>1719</v>
      </c>
      <c r="D373" s="2" t="s">
        <v>1720</v>
      </c>
      <c r="E373" t="str">
        <f>IMAGE("http://stemfund.com/wp-content/themes/wemakegrow/images/logo_new_bitcoin.png",1)</f>
        <v/>
      </c>
      <c r="F373" s="1" t="s">
        <v>4</v>
      </c>
      <c r="G373" s="2" t="s">
        <v>1721</v>
      </c>
    </row>
    <row r="374">
      <c r="A374" s="1" t="s">
        <v>1722</v>
      </c>
      <c r="B374" s="1" t="s">
        <v>1723</v>
      </c>
      <c r="C374" s="1" t="s">
        <v>1724</v>
      </c>
      <c r="D374" s="2" t="s">
        <v>1725</v>
      </c>
      <c r="E374" t="str">
        <f t="shared" ref="E374:E375" si="48">IMAGE("http://ifttt.com/images/no_image_card.png",1)</f>
        <v/>
      </c>
      <c r="F374" s="1" t="s">
        <v>4</v>
      </c>
      <c r="G374" s="2" t="s">
        <v>1726</v>
      </c>
    </row>
    <row r="375">
      <c r="A375" s="1" t="s">
        <v>1727</v>
      </c>
      <c r="B375" s="1" t="s">
        <v>1728</v>
      </c>
      <c r="C375" s="1" t="s">
        <v>1729</v>
      </c>
      <c r="D375" s="1" t="s">
        <v>1730</v>
      </c>
      <c r="E375" t="str">
        <f t="shared" si="48"/>
        <v/>
      </c>
      <c r="F375" s="1" t="s">
        <v>4</v>
      </c>
      <c r="G375" s="2" t="s">
        <v>1731</v>
      </c>
    </row>
    <row r="376">
      <c r="A376" s="1" t="s">
        <v>1732</v>
      </c>
      <c r="B376" s="1" t="s">
        <v>1733</v>
      </c>
      <c r="C376" s="1" t="s">
        <v>1734</v>
      </c>
      <c r="D376" s="2" t="s">
        <v>1735</v>
      </c>
      <c r="E376" t="str">
        <f>IMAGE("https://i.ytimg.com/vi/ZSYZllhFB38/maxresdefault.jpg",1)</f>
        <v/>
      </c>
      <c r="F376" s="1" t="s">
        <v>4</v>
      </c>
      <c r="G376" s="2" t="s">
        <v>1736</v>
      </c>
    </row>
    <row r="377">
      <c r="A377" s="1" t="s">
        <v>1737</v>
      </c>
      <c r="B377" s="1" t="s">
        <v>105</v>
      </c>
      <c r="C377" s="1" t="s">
        <v>1738</v>
      </c>
      <c r="D377" s="1" t="s">
        <v>1739</v>
      </c>
      <c r="E377" t="str">
        <f>IMAGE("http://ifttt.com/images/no_image_card.png",1)</f>
        <v/>
      </c>
      <c r="F377" s="1" t="s">
        <v>4</v>
      </c>
      <c r="G377" s="2" t="s">
        <v>1740</v>
      </c>
    </row>
    <row r="378">
      <c r="A378" s="1" t="s">
        <v>1741</v>
      </c>
      <c r="B378" s="1" t="s">
        <v>590</v>
      </c>
      <c r="C378" s="1" t="s">
        <v>1742</v>
      </c>
      <c r="D378" s="2" t="s">
        <v>1743</v>
      </c>
      <c r="E378" t="str">
        <f>IMAGE("http://i.imgur.com/tbjAOUf.png",1)</f>
        <v/>
      </c>
      <c r="F378" s="1" t="s">
        <v>4</v>
      </c>
      <c r="G378" s="2" t="s">
        <v>1744</v>
      </c>
    </row>
    <row r="379">
      <c r="A379" s="1" t="s">
        <v>1745</v>
      </c>
      <c r="B379" s="1" t="s">
        <v>321</v>
      </c>
      <c r="C379" s="1" t="s">
        <v>1746</v>
      </c>
      <c r="D379" s="1" t="s">
        <v>323</v>
      </c>
      <c r="E379" t="str">
        <f t="shared" ref="E379:E381" si="49">IMAGE("http://ifttt.com/images/no_image_card.png",1)</f>
        <v/>
      </c>
      <c r="F379" s="1" t="s">
        <v>4</v>
      </c>
      <c r="G379" s="2" t="s">
        <v>1747</v>
      </c>
    </row>
    <row r="380">
      <c r="A380" s="1" t="s">
        <v>1748</v>
      </c>
      <c r="B380" s="1" t="s">
        <v>457</v>
      </c>
      <c r="C380" s="1" t="s">
        <v>1749</v>
      </c>
      <c r="D380" s="1" t="s">
        <v>107</v>
      </c>
      <c r="E380" t="str">
        <f t="shared" si="49"/>
        <v/>
      </c>
      <c r="F380" s="1" t="s">
        <v>4</v>
      </c>
      <c r="G380" s="2" t="s">
        <v>1750</v>
      </c>
    </row>
    <row r="381">
      <c r="A381" s="1" t="s">
        <v>1751</v>
      </c>
      <c r="B381" s="1" t="s">
        <v>457</v>
      </c>
      <c r="C381" s="1" t="s">
        <v>1752</v>
      </c>
      <c r="D381" s="1" t="s">
        <v>107</v>
      </c>
      <c r="E381" t="str">
        <f t="shared" si="49"/>
        <v/>
      </c>
      <c r="F381" s="1" t="s">
        <v>4</v>
      </c>
      <c r="G381" s="2" t="s">
        <v>1753</v>
      </c>
    </row>
    <row r="382">
      <c r="A382" s="1" t="s">
        <v>1754</v>
      </c>
      <c r="B382" s="1" t="s">
        <v>1755</v>
      </c>
      <c r="C382" s="1" t="s">
        <v>1756</v>
      </c>
      <c r="D382" s="2" t="s">
        <v>1757</v>
      </c>
      <c r="E382" t="str">
        <f>IMAGE("https://books.google.co.uk/books/content?id=L6afAgAAQBAJ&amp;amp;printsec=frontcover&amp;amp;img=1&amp;amp;zoom=1&amp;amp;edge=curl&amp;amp;imgtk=AFLRE73ZReDt7TVAjwQEjZSgmjMb4Qbb-kYUtteo9BU2R88OkSOffeNXzzJujr4kgiaZ8oFe0-vwQUZ8rsCIYWS-Z3jxg4WGwOH7QrS0nUTkSxiha83kXUGKd38otp-Cm"&amp;"h-R9N3FFX10",1)</f>
        <v/>
      </c>
      <c r="F382" s="1" t="s">
        <v>4</v>
      </c>
      <c r="G382" s="2" t="s">
        <v>1758</v>
      </c>
    </row>
    <row r="383">
      <c r="A383" s="1" t="s">
        <v>1759</v>
      </c>
      <c r="B383" s="1" t="s">
        <v>1760</v>
      </c>
      <c r="C383" s="1" t="s">
        <v>1761</v>
      </c>
      <c r="D383" s="1" t="s">
        <v>1762</v>
      </c>
      <c r="E383" t="str">
        <f t="shared" ref="E383:E384" si="50">IMAGE("http://ifttt.com/images/no_image_card.png",1)</f>
        <v/>
      </c>
      <c r="F383" s="1" t="s">
        <v>4</v>
      </c>
      <c r="G383" s="2" t="s">
        <v>1763</v>
      </c>
    </row>
    <row r="384">
      <c r="A384" s="1" t="s">
        <v>1764</v>
      </c>
      <c r="B384" s="1" t="s">
        <v>1765</v>
      </c>
      <c r="C384" s="1" t="s">
        <v>1766</v>
      </c>
      <c r="D384" s="1" t="s">
        <v>1767</v>
      </c>
      <c r="E384" t="str">
        <f t="shared" si="50"/>
        <v/>
      </c>
      <c r="F384" s="1" t="s">
        <v>4</v>
      </c>
      <c r="G384" s="2" t="s">
        <v>1768</v>
      </c>
    </row>
    <row r="385">
      <c r="A385" s="1" t="s">
        <v>1769</v>
      </c>
      <c r="B385" s="1" t="s">
        <v>1770</v>
      </c>
      <c r="C385" s="1" t="s">
        <v>1771</v>
      </c>
      <c r="D385" s="2" t="s">
        <v>1772</v>
      </c>
      <c r="E385" t="str">
        <f>IMAGE("http://spottedmarley.com/thinkabout/usd-btc-graphic.jpg",1)</f>
        <v/>
      </c>
      <c r="F385" s="1" t="s">
        <v>4</v>
      </c>
      <c r="G385" s="2" t="s">
        <v>1773</v>
      </c>
    </row>
    <row r="386">
      <c r="A386" s="1" t="s">
        <v>1774</v>
      </c>
      <c r="B386" s="1" t="s">
        <v>1775</v>
      </c>
      <c r="C386" s="1" t="s">
        <v>1776</v>
      </c>
      <c r="D386" s="2" t="s">
        <v>1777</v>
      </c>
      <c r="E386" t="str">
        <f>IMAGE("http://cointelegraph.uk/images/725_aHR0cDovL2NvaW50ZWxlZ3JhcGgudWsvc3RvcmFnZS91cGxvYWRzL3ZpZXcvZDFjNGJiMGM0ZTU0MmI0MjZiZmNiZmU5ZjBkYWY1ZTIuanBn.jpg",1)</f>
        <v/>
      </c>
      <c r="F386" s="1" t="s">
        <v>4</v>
      </c>
      <c r="G386" s="2" t="s">
        <v>1778</v>
      </c>
    </row>
    <row r="387">
      <c r="A387" s="1" t="s">
        <v>1779</v>
      </c>
      <c r="B387" s="1" t="s">
        <v>124</v>
      </c>
      <c r="C387" s="1" t="s">
        <v>1780</v>
      </c>
      <c r="D387" s="2" t="s">
        <v>1781</v>
      </c>
      <c r="E387" t="str">
        <f>IMAGE("http://www.newsbtc.com/wp-content/uploads/2015/04/avoiding-bitcoin-scams-by-not-taking-lollipop-from-the-strangers.png",1)</f>
        <v/>
      </c>
      <c r="F387" s="1" t="s">
        <v>4</v>
      </c>
      <c r="G387" s="2" t="s">
        <v>1782</v>
      </c>
    </row>
    <row r="388">
      <c r="A388" s="1" t="s">
        <v>1783</v>
      </c>
      <c r="B388" s="1" t="s">
        <v>124</v>
      </c>
      <c r="C388" s="1" t="s">
        <v>1784</v>
      </c>
      <c r="D388" s="2" t="s">
        <v>1785</v>
      </c>
      <c r="E388" t="str">
        <f>IMAGE("http://www.newsbtc.com/wp-content/uploads/2015/04/credit-cards.jpg",1)</f>
        <v/>
      </c>
      <c r="F388" s="1" t="s">
        <v>4</v>
      </c>
      <c r="G388" s="2" t="s">
        <v>1786</v>
      </c>
    </row>
    <row r="389">
      <c r="A389" s="1" t="s">
        <v>1787</v>
      </c>
      <c r="B389" s="1" t="s">
        <v>1788</v>
      </c>
      <c r="C389" s="1" t="s">
        <v>1789</v>
      </c>
      <c r="D389" s="2" t="s">
        <v>1790</v>
      </c>
      <c r="E389" t="str">
        <f>IMAGE("https://www.cryptocoinsnews.com/wp-content/uploads/2015/04/bubble.jpg",1)</f>
        <v/>
      </c>
      <c r="F389" s="1" t="s">
        <v>4</v>
      </c>
      <c r="G389" s="2" t="s">
        <v>1791</v>
      </c>
    </row>
    <row r="390">
      <c r="A390" s="1" t="s">
        <v>1787</v>
      </c>
      <c r="B390" s="1" t="s">
        <v>1788</v>
      </c>
      <c r="C390" s="1" t="s">
        <v>1792</v>
      </c>
      <c r="D390" s="2" t="s">
        <v>1793</v>
      </c>
      <c r="E390" t="str">
        <f>IMAGE("http://skift.com/wp-content/uploads/2015/04/Bitcoin_For_Miles.png",1)</f>
        <v/>
      </c>
      <c r="F390" s="1" t="s">
        <v>4</v>
      </c>
      <c r="G390" s="2" t="s">
        <v>1794</v>
      </c>
    </row>
    <row r="391">
      <c r="A391" s="1" t="s">
        <v>1795</v>
      </c>
      <c r="B391" s="1" t="s">
        <v>1796</v>
      </c>
      <c r="C391" s="1" t="s">
        <v>1797</v>
      </c>
      <c r="D391" s="2" t="s">
        <v>1798</v>
      </c>
      <c r="E391" t="str">
        <f>IMAGE("http://s.xe.com/v2/themes/xe/images/728x90_xetrade.png",1)</f>
        <v/>
      </c>
      <c r="F391" s="1" t="s">
        <v>4</v>
      </c>
      <c r="G391" s="2" t="s">
        <v>1799</v>
      </c>
    </row>
    <row r="392">
      <c r="A392" s="1" t="s">
        <v>1800</v>
      </c>
      <c r="B392" s="1" t="s">
        <v>1696</v>
      </c>
      <c r="C392" s="1" t="s">
        <v>1801</v>
      </c>
      <c r="D392" s="2" t="s">
        <v>1802</v>
      </c>
      <c r="E392" t="str">
        <f>IMAGE("http://media.coindesk.com/2015/04/phonemobile.jpg",1)</f>
        <v/>
      </c>
      <c r="F392" s="1" t="s">
        <v>4</v>
      </c>
      <c r="G392" s="2" t="s">
        <v>1803</v>
      </c>
    </row>
    <row r="393">
      <c r="A393" s="1" t="s">
        <v>1804</v>
      </c>
      <c r="B393" s="1" t="s">
        <v>1696</v>
      </c>
      <c r="C393" s="1" t="s">
        <v>1805</v>
      </c>
      <c r="D393" s="2" t="s">
        <v>1806</v>
      </c>
      <c r="E393" t="str">
        <f>IMAGE("http://cointelegraph.com/images/725_aHR0cDovL2NvaW50ZWxlZ3JhcGguY29tL3N0b3JhZ2UvdXBsb2Fkcy92aWV3L2JhY2NjZDk5NDgwNmYxYzNkZmFjNDNkYmMyOGVlYzAzLnBuZw==.jpg",1)</f>
        <v/>
      </c>
      <c r="F393" s="1" t="s">
        <v>4</v>
      </c>
      <c r="G393" s="2" t="s">
        <v>1807</v>
      </c>
    </row>
    <row r="394">
      <c r="A394" s="1" t="s">
        <v>1804</v>
      </c>
      <c r="B394" s="1" t="s">
        <v>1808</v>
      </c>
      <c r="C394" s="1" t="s">
        <v>1809</v>
      </c>
      <c r="D394" s="1" t="s">
        <v>1810</v>
      </c>
      <c r="E394" t="str">
        <f t="shared" ref="E394:E397" si="51">IMAGE("http://ifttt.com/images/no_image_card.png",1)</f>
        <v/>
      </c>
      <c r="F394" s="1" t="s">
        <v>4</v>
      </c>
      <c r="G394" s="2" t="s">
        <v>1811</v>
      </c>
    </row>
    <row r="395">
      <c r="A395" s="1" t="s">
        <v>1812</v>
      </c>
      <c r="B395" s="1" t="s">
        <v>1813</v>
      </c>
      <c r="C395" s="1" t="s">
        <v>1814</v>
      </c>
      <c r="D395" s="1" t="s">
        <v>1815</v>
      </c>
      <c r="E395" t="str">
        <f t="shared" si="51"/>
        <v/>
      </c>
      <c r="F395" s="1" t="s">
        <v>4</v>
      </c>
      <c r="G395" s="2" t="s">
        <v>1816</v>
      </c>
    </row>
    <row r="396">
      <c r="A396" s="1" t="s">
        <v>1817</v>
      </c>
      <c r="B396" s="1" t="s">
        <v>859</v>
      </c>
      <c r="C396" s="1" t="s">
        <v>1818</v>
      </c>
      <c r="D396" s="2" t="s">
        <v>1819</v>
      </c>
      <c r="E396" t="str">
        <f t="shared" si="51"/>
        <v/>
      </c>
      <c r="F396" s="1" t="s">
        <v>4</v>
      </c>
      <c r="G396" s="2" t="s">
        <v>1820</v>
      </c>
    </row>
    <row r="397">
      <c r="A397" s="1" t="s">
        <v>1821</v>
      </c>
      <c r="B397" s="1" t="s">
        <v>1822</v>
      </c>
      <c r="C397" s="1" t="s">
        <v>1823</v>
      </c>
      <c r="D397" s="1" t="s">
        <v>1824</v>
      </c>
      <c r="E397" t="str">
        <f t="shared" si="51"/>
        <v/>
      </c>
      <c r="F397" s="1" t="s">
        <v>4</v>
      </c>
      <c r="G397" s="2" t="s">
        <v>1825</v>
      </c>
    </row>
    <row r="398">
      <c r="A398" s="1" t="s">
        <v>1826</v>
      </c>
      <c r="B398" s="1" t="s">
        <v>1827</v>
      </c>
      <c r="C398" s="1" t="s">
        <v>1828</v>
      </c>
      <c r="D398" s="2" t="s">
        <v>156</v>
      </c>
      <c r="E398" t="str">
        <f>IMAGE("https://www.betcoin.ag/cdn-cgi/images/spinner-2013.gif",1)</f>
        <v/>
      </c>
      <c r="F398" s="1" t="s">
        <v>4</v>
      </c>
      <c r="G398" s="2" t="s">
        <v>1829</v>
      </c>
    </row>
    <row r="399">
      <c r="A399" s="1" t="s">
        <v>1830</v>
      </c>
      <c r="B399" s="1" t="s">
        <v>1831</v>
      </c>
      <c r="C399" s="1" t="s">
        <v>1832</v>
      </c>
      <c r="D399" s="1" t="s">
        <v>1833</v>
      </c>
      <c r="E399" t="str">
        <f>IMAGE("http://ifttt.com/images/no_image_card.png",1)</f>
        <v/>
      </c>
      <c r="F399" s="1" t="s">
        <v>4</v>
      </c>
      <c r="G399" s="2" t="s">
        <v>1834</v>
      </c>
    </row>
    <row r="400">
      <c r="A400" s="1" t="s">
        <v>1835</v>
      </c>
      <c r="B400" s="1" t="s">
        <v>1537</v>
      </c>
      <c r="C400" s="1" t="s">
        <v>1538</v>
      </c>
      <c r="D400" s="2" t="s">
        <v>1836</v>
      </c>
      <c r="E400" t="str">
        <f>IMAGE("https://www.redditstatic.com/icon.png",1)</f>
        <v/>
      </c>
      <c r="F400" s="1" t="s">
        <v>4</v>
      </c>
      <c r="G400" s="2" t="s">
        <v>1837</v>
      </c>
    </row>
    <row r="401">
      <c r="A401" s="1" t="s">
        <v>1838</v>
      </c>
      <c r="B401" s="1" t="s">
        <v>1839</v>
      </c>
      <c r="C401" s="1" t="s">
        <v>1840</v>
      </c>
      <c r="D401" s="1" t="s">
        <v>1841</v>
      </c>
      <c r="E401" t="str">
        <f>IMAGE("http://ifttt.com/images/no_image_card.png",1)</f>
        <v/>
      </c>
      <c r="F401" s="1" t="s">
        <v>4</v>
      </c>
      <c r="G401" s="2" t="s">
        <v>1842</v>
      </c>
    </row>
    <row r="402">
      <c r="A402" s="1" t="s">
        <v>1843</v>
      </c>
      <c r="B402" s="1" t="s">
        <v>1844</v>
      </c>
      <c r="C402" s="1" t="s">
        <v>1845</v>
      </c>
      <c r="D402" s="2" t="s">
        <v>1846</v>
      </c>
      <c r="E402" t="str">
        <f>IMAGE("https://i.ytimg.com/vd?id=32dt_4aTi4U&amp;amp;ats=137000&amp;amp;w=960&amp;amp;h=720&amp;amp;sigh=qigR2QMFIQUpvjFQoTJSpJTIKtI",1)</f>
        <v/>
      </c>
      <c r="F402" s="1" t="s">
        <v>4</v>
      </c>
      <c r="G402" s="2" t="s">
        <v>1847</v>
      </c>
    </row>
    <row r="403">
      <c r="A403" s="1" t="s">
        <v>1848</v>
      </c>
      <c r="B403" s="1" t="s">
        <v>1849</v>
      </c>
      <c r="C403" s="1" t="s">
        <v>1850</v>
      </c>
      <c r="D403" s="2" t="s">
        <v>1851</v>
      </c>
      <c r="E403" t="str">
        <f>IMAGE("http://i.imgur.com/P3k7uG1.png",1)</f>
        <v/>
      </c>
      <c r="F403" s="1" t="s">
        <v>4</v>
      </c>
      <c r="G403" s="2" t="s">
        <v>1852</v>
      </c>
    </row>
    <row r="404">
      <c r="A404" s="1" t="s">
        <v>1853</v>
      </c>
      <c r="B404" s="1" t="s">
        <v>1854</v>
      </c>
      <c r="C404" s="1" t="s">
        <v>1855</v>
      </c>
      <c r="D404" s="1" t="s">
        <v>1856</v>
      </c>
      <c r="E404" t="str">
        <f>IMAGE("http://ifttt.com/images/no_image_card.png",1)</f>
        <v/>
      </c>
      <c r="F404" s="1" t="s">
        <v>4</v>
      </c>
      <c r="G404" s="2" t="s">
        <v>1857</v>
      </c>
    </row>
    <row r="405">
      <c r="A405" s="1" t="s">
        <v>1858</v>
      </c>
      <c r="B405" s="1" t="s">
        <v>1859</v>
      </c>
      <c r="C405" s="1" t="s">
        <v>1860</v>
      </c>
      <c r="D405" s="2" t="s">
        <v>1861</v>
      </c>
      <c r="E405" t="str">
        <f>IMAGE("http://kazonomics.com/wp-content/uploads/2014/12/1419820242.png",1)</f>
        <v/>
      </c>
      <c r="F405" s="1" t="s">
        <v>4</v>
      </c>
      <c r="G405" s="2" t="s">
        <v>1862</v>
      </c>
    </row>
    <row r="406">
      <c r="A406" s="1" t="s">
        <v>1863</v>
      </c>
      <c r="B406" s="1" t="s">
        <v>22</v>
      </c>
      <c r="C406" s="1" t="s">
        <v>1314</v>
      </c>
      <c r="D406" s="2" t="s">
        <v>1315</v>
      </c>
      <c r="E406" t="str">
        <f>IMAGE("https://sparkprofit.com/wp-content/uploads/2014/01/sp-main-image-960x400.jpg",1)</f>
        <v/>
      </c>
      <c r="F406" s="1" t="s">
        <v>4</v>
      </c>
      <c r="G406" s="2" t="s">
        <v>1864</v>
      </c>
    </row>
    <row r="407">
      <c r="A407" s="1" t="s">
        <v>1865</v>
      </c>
      <c r="B407" s="1" t="s">
        <v>448</v>
      </c>
      <c r="C407" s="1" t="s">
        <v>1866</v>
      </c>
      <c r="D407" s="1" t="s">
        <v>1867</v>
      </c>
      <c r="E407" t="str">
        <f>IMAGE("http://ifttt.com/images/no_image_card.png",1)</f>
        <v/>
      </c>
      <c r="F407" s="1" t="s">
        <v>4</v>
      </c>
      <c r="G407" s="2" t="s">
        <v>1868</v>
      </c>
    </row>
    <row r="408">
      <c r="A408" s="1" t="s">
        <v>1869</v>
      </c>
      <c r="B408" s="1" t="s">
        <v>1870</v>
      </c>
      <c r="C408" s="1" t="s">
        <v>1871</v>
      </c>
      <c r="D408" s="2" t="s">
        <v>1872</v>
      </c>
      <c r="E408" t="str">
        <f>IMAGE("https://www.redditstatic.com/icon.png",1)</f>
        <v/>
      </c>
      <c r="F408" s="1" t="s">
        <v>4</v>
      </c>
      <c r="G408" s="2" t="s">
        <v>1873</v>
      </c>
    </row>
    <row r="409">
      <c r="A409" s="1" t="s">
        <v>1874</v>
      </c>
      <c r="B409" s="1" t="s">
        <v>1696</v>
      </c>
      <c r="C409" s="1" t="s">
        <v>1875</v>
      </c>
      <c r="D409" s="2" t="s">
        <v>1876</v>
      </c>
      <c r="E409" t="str">
        <f>IMAGE("http://www.newsbtc.com/wp-content/uploads/2015/04/coinsecure-bitcoin-India-startup-newsbtc.png",1)</f>
        <v/>
      </c>
      <c r="F409" s="1" t="s">
        <v>4</v>
      </c>
      <c r="G409" s="2" t="s">
        <v>1877</v>
      </c>
    </row>
    <row r="410">
      <c r="A410" s="1" t="s">
        <v>1878</v>
      </c>
      <c r="B410" s="1" t="s">
        <v>1322</v>
      </c>
      <c r="C410" s="1" t="s">
        <v>1879</v>
      </c>
      <c r="D410" s="2" t="s">
        <v>1880</v>
      </c>
      <c r="E410" t="str">
        <f>IMAGE("https://pbs.twimg.com/profile_banners/1442025302/1413227573/1500x500",1)</f>
        <v/>
      </c>
      <c r="F410" s="1" t="s">
        <v>4</v>
      </c>
      <c r="G410" s="2" t="s">
        <v>1881</v>
      </c>
    </row>
    <row r="411">
      <c r="A411" s="1" t="s">
        <v>1882</v>
      </c>
      <c r="B411" s="1" t="s">
        <v>1883</v>
      </c>
      <c r="C411" s="1" t="s">
        <v>1884</v>
      </c>
      <c r="D411" s="1" t="s">
        <v>1885</v>
      </c>
      <c r="E411" t="str">
        <f t="shared" ref="E411:E412" si="52">IMAGE("http://ifttt.com/images/no_image_card.png",1)</f>
        <v/>
      </c>
      <c r="F411" s="1" t="s">
        <v>4</v>
      </c>
      <c r="G411" s="2" t="s">
        <v>1886</v>
      </c>
    </row>
    <row r="412">
      <c r="A412" s="1" t="s">
        <v>1887</v>
      </c>
      <c r="B412" s="1" t="s">
        <v>1888</v>
      </c>
      <c r="C412" s="1" t="s">
        <v>1889</v>
      </c>
      <c r="D412" s="1" t="s">
        <v>1890</v>
      </c>
      <c r="E412" t="str">
        <f t="shared" si="52"/>
        <v/>
      </c>
      <c r="F412" s="1" t="s">
        <v>4</v>
      </c>
      <c r="G412" s="2" t="s">
        <v>1891</v>
      </c>
    </row>
    <row r="413">
      <c r="A413" s="1" t="s">
        <v>1892</v>
      </c>
      <c r="B413" s="1" t="s">
        <v>1893</v>
      </c>
      <c r="C413" s="1" t="s">
        <v>1894</v>
      </c>
      <c r="D413" s="2" t="s">
        <v>1895</v>
      </c>
      <c r="E413" t="str">
        <f>IMAGE("http://www.genuinelyfx.com/wp-content/uploads/2015/03/bitcoin_logo.png",1)</f>
        <v/>
      </c>
      <c r="F413" s="1" t="s">
        <v>4</v>
      </c>
      <c r="G413" s="2" t="s">
        <v>1896</v>
      </c>
    </row>
    <row r="414">
      <c r="A414" s="1" t="s">
        <v>1897</v>
      </c>
      <c r="B414" s="1" t="s">
        <v>880</v>
      </c>
      <c r="C414" s="1" t="s">
        <v>1898</v>
      </c>
      <c r="D414" s="2" t="s">
        <v>1899</v>
      </c>
      <c r="E414" t="str">
        <f>IMAGE("https://pbs.twimg.com/profile_images/570063561603289088/CfuQCX0Y_400x400.png",1)</f>
        <v/>
      </c>
      <c r="F414" s="1" t="s">
        <v>4</v>
      </c>
      <c r="G414" s="2" t="s">
        <v>1900</v>
      </c>
    </row>
    <row r="415">
      <c r="A415" s="1" t="s">
        <v>1901</v>
      </c>
      <c r="B415" s="1" t="s">
        <v>649</v>
      </c>
      <c r="C415" s="1" t="s">
        <v>1902</v>
      </c>
      <c r="D415" s="2" t="s">
        <v>1903</v>
      </c>
      <c r="E415" t="str">
        <f>IMAGE("http://www.cloudminr.io/img/landing.logo.png",1)</f>
        <v/>
      </c>
      <c r="F415" s="1" t="s">
        <v>4</v>
      </c>
      <c r="G415" s="2" t="s">
        <v>1904</v>
      </c>
    </row>
    <row r="416">
      <c r="A416" s="1" t="s">
        <v>1905</v>
      </c>
      <c r="B416" s="1" t="s">
        <v>1906</v>
      </c>
      <c r="C416" s="1" t="s">
        <v>1907</v>
      </c>
      <c r="D416" s="1" t="s">
        <v>1908</v>
      </c>
      <c r="E416" t="str">
        <f t="shared" ref="E416:E417" si="53">IMAGE("http://ifttt.com/images/no_image_card.png",1)</f>
        <v/>
      </c>
      <c r="F416" s="1" t="s">
        <v>4</v>
      </c>
      <c r="G416" s="2" t="s">
        <v>1909</v>
      </c>
    </row>
    <row r="417">
      <c r="A417" s="1" t="s">
        <v>1910</v>
      </c>
      <c r="B417" s="1" t="s">
        <v>1911</v>
      </c>
      <c r="C417" s="1" t="s">
        <v>1912</v>
      </c>
      <c r="D417" s="1" t="s">
        <v>107</v>
      </c>
      <c r="E417" t="str">
        <f t="shared" si="53"/>
        <v/>
      </c>
      <c r="F417" s="1" t="s">
        <v>4</v>
      </c>
      <c r="G417" s="2" t="s">
        <v>1913</v>
      </c>
    </row>
    <row r="418">
      <c r="A418" s="1" t="s">
        <v>1914</v>
      </c>
      <c r="B418" s="1" t="s">
        <v>1859</v>
      </c>
      <c r="C418" s="1" t="s">
        <v>1915</v>
      </c>
      <c r="D418" s="2" t="s">
        <v>1916</v>
      </c>
      <c r="E418" t="str">
        <f>IMAGE("http://kazonomics.com/wp-content/uploads/2014/10/7112917_orig.jpg",1)</f>
        <v/>
      </c>
      <c r="F418" s="1" t="s">
        <v>4</v>
      </c>
      <c r="G418" s="2" t="s">
        <v>1917</v>
      </c>
    </row>
    <row r="419">
      <c r="A419" s="1" t="s">
        <v>1918</v>
      </c>
      <c r="B419" s="1" t="s">
        <v>1919</v>
      </c>
      <c r="C419" s="1" t="s">
        <v>1920</v>
      </c>
      <c r="D419" s="2" t="s">
        <v>1921</v>
      </c>
      <c r="E419" t="str">
        <f t="shared" ref="E419:E420" si="54">IMAGE("http://ifttt.com/images/no_image_card.png",1)</f>
        <v/>
      </c>
      <c r="F419" s="1" t="s">
        <v>4</v>
      </c>
      <c r="G419" s="2" t="s">
        <v>1922</v>
      </c>
    </row>
    <row r="420">
      <c r="A420" s="1" t="s">
        <v>1923</v>
      </c>
      <c r="B420" s="1" t="s">
        <v>1924</v>
      </c>
      <c r="C420" s="1" t="s">
        <v>1925</v>
      </c>
      <c r="D420" s="1" t="s">
        <v>107</v>
      </c>
      <c r="E420" t="str">
        <f t="shared" si="54"/>
        <v/>
      </c>
      <c r="F420" s="1" t="s">
        <v>4</v>
      </c>
      <c r="G420" s="2" t="s">
        <v>1926</v>
      </c>
    </row>
    <row r="421">
      <c r="A421" s="1" t="s">
        <v>1927</v>
      </c>
      <c r="B421" s="1" t="s">
        <v>1928</v>
      </c>
      <c r="C421" s="1" t="s">
        <v>1929</v>
      </c>
      <c r="D421" s="2" t="s">
        <v>1930</v>
      </c>
      <c r="E421" t="str">
        <f>IMAGE("https://news.ycombinator.com/y18.gif",1)</f>
        <v/>
      </c>
      <c r="F421" s="1" t="s">
        <v>4</v>
      </c>
      <c r="G421" s="2" t="s">
        <v>1931</v>
      </c>
    </row>
    <row r="422">
      <c r="A422" s="1" t="s">
        <v>1927</v>
      </c>
      <c r="B422" s="1" t="s">
        <v>1269</v>
      </c>
      <c r="C422" s="1" t="s">
        <v>1932</v>
      </c>
      <c r="D422" s="2" t="s">
        <v>1933</v>
      </c>
      <c r="E422" t="str">
        <f>IMAGE("https://i.ytimg.com/vi/QMzM3VLTTsM/hqdefault.jpg",1)</f>
        <v/>
      </c>
      <c r="F422" s="1" t="s">
        <v>4</v>
      </c>
      <c r="G422" s="2" t="s">
        <v>1934</v>
      </c>
    </row>
    <row r="423">
      <c r="A423" s="1" t="s">
        <v>1935</v>
      </c>
      <c r="B423" s="1" t="s">
        <v>1936</v>
      </c>
      <c r="C423" s="1" t="s">
        <v>1937</v>
      </c>
      <c r="D423" s="2" t="s">
        <v>1938</v>
      </c>
      <c r="E423" t="str">
        <f>IMAGE("https://news.ycombinator.com/y18.gif",1)</f>
        <v/>
      </c>
      <c r="F423" s="1" t="s">
        <v>4</v>
      </c>
      <c r="G423" s="2" t="s">
        <v>1939</v>
      </c>
    </row>
    <row r="424">
      <c r="A424" s="1" t="s">
        <v>1940</v>
      </c>
      <c r="B424" s="1" t="s">
        <v>1723</v>
      </c>
      <c r="C424" s="1" t="s">
        <v>1724</v>
      </c>
      <c r="D424" s="2" t="s">
        <v>1725</v>
      </c>
      <c r="E424" t="str">
        <f t="shared" ref="E424:E427" si="55">IMAGE("http://ifttt.com/images/no_image_card.png",1)</f>
        <v/>
      </c>
      <c r="F424" s="1" t="s">
        <v>4</v>
      </c>
      <c r="G424" s="2" t="s">
        <v>1941</v>
      </c>
    </row>
    <row r="425">
      <c r="A425" s="1" t="s">
        <v>1942</v>
      </c>
      <c r="B425" s="1" t="s">
        <v>1943</v>
      </c>
      <c r="C425" s="1" t="s">
        <v>1944</v>
      </c>
      <c r="D425" s="1" t="s">
        <v>1945</v>
      </c>
      <c r="E425" t="str">
        <f t="shared" si="55"/>
        <v/>
      </c>
      <c r="F425" s="1" t="s">
        <v>4</v>
      </c>
      <c r="G425" s="2" t="s">
        <v>1946</v>
      </c>
    </row>
    <row r="426">
      <c r="A426" s="1" t="s">
        <v>1947</v>
      </c>
      <c r="B426" s="1" t="s">
        <v>1948</v>
      </c>
      <c r="C426" s="1" t="s">
        <v>1949</v>
      </c>
      <c r="D426" s="1" t="s">
        <v>1950</v>
      </c>
      <c r="E426" t="str">
        <f t="shared" si="55"/>
        <v/>
      </c>
      <c r="F426" s="1" t="s">
        <v>4</v>
      </c>
      <c r="G426" s="2" t="s">
        <v>1951</v>
      </c>
    </row>
    <row r="427">
      <c r="A427" s="1" t="s">
        <v>1952</v>
      </c>
      <c r="B427" s="1" t="s">
        <v>1953</v>
      </c>
      <c r="C427" s="1" t="s">
        <v>1954</v>
      </c>
      <c r="D427" s="1" t="s">
        <v>1955</v>
      </c>
      <c r="E427" t="str">
        <f t="shared" si="55"/>
        <v/>
      </c>
      <c r="F427" s="1" t="s">
        <v>4</v>
      </c>
      <c r="G427" s="2" t="s">
        <v>1956</v>
      </c>
    </row>
    <row r="428">
      <c r="A428" s="1" t="s">
        <v>1957</v>
      </c>
      <c r="B428" s="1" t="s">
        <v>438</v>
      </c>
      <c r="C428" s="1" t="s">
        <v>1958</v>
      </c>
      <c r="D428" s="2" t="s">
        <v>1959</v>
      </c>
      <c r="E428" t="str">
        <f>IMAGE("https://diademjewellery.co.uk/wp-content/uploads/2015/03/high-res-cwbracelet2.SLB_.SG34.jpg",1)</f>
        <v/>
      </c>
      <c r="F428" s="1" t="s">
        <v>4</v>
      </c>
      <c r="G428" s="2" t="s">
        <v>1960</v>
      </c>
    </row>
    <row r="429">
      <c r="A429" s="1" t="s">
        <v>1961</v>
      </c>
      <c r="B429" s="1" t="s">
        <v>1962</v>
      </c>
      <c r="C429" s="1" t="s">
        <v>1963</v>
      </c>
      <c r="D429" s="1" t="s">
        <v>1964</v>
      </c>
      <c r="E429" t="str">
        <f t="shared" ref="E429:E433" si="56">IMAGE("http://ifttt.com/images/no_image_card.png",1)</f>
        <v/>
      </c>
      <c r="F429" s="1" t="s">
        <v>4</v>
      </c>
      <c r="G429" s="2" t="s">
        <v>1965</v>
      </c>
    </row>
    <row r="430">
      <c r="A430" s="1" t="s">
        <v>1966</v>
      </c>
      <c r="B430" s="1" t="s">
        <v>1967</v>
      </c>
      <c r="C430" s="1" t="s">
        <v>1968</v>
      </c>
      <c r="D430" s="1" t="s">
        <v>107</v>
      </c>
      <c r="E430" t="str">
        <f t="shared" si="56"/>
        <v/>
      </c>
      <c r="F430" s="1" t="s">
        <v>4</v>
      </c>
      <c r="G430" s="2" t="s">
        <v>1969</v>
      </c>
    </row>
    <row r="431">
      <c r="A431" s="1" t="s">
        <v>1961</v>
      </c>
      <c r="B431" s="1" t="s">
        <v>1962</v>
      </c>
      <c r="C431" s="1" t="s">
        <v>1963</v>
      </c>
      <c r="D431" s="1" t="s">
        <v>1970</v>
      </c>
      <c r="E431" t="str">
        <f t="shared" si="56"/>
        <v/>
      </c>
      <c r="F431" s="1" t="s">
        <v>4</v>
      </c>
      <c r="G431" s="2" t="s">
        <v>1965</v>
      </c>
    </row>
    <row r="432">
      <c r="A432" s="1" t="s">
        <v>1971</v>
      </c>
      <c r="B432" s="1" t="s">
        <v>1972</v>
      </c>
      <c r="C432" s="1" t="s">
        <v>1973</v>
      </c>
      <c r="D432" s="1" t="s">
        <v>1974</v>
      </c>
      <c r="E432" t="str">
        <f t="shared" si="56"/>
        <v/>
      </c>
      <c r="F432" s="1" t="s">
        <v>4</v>
      </c>
      <c r="G432" s="2" t="s">
        <v>1975</v>
      </c>
    </row>
    <row r="433">
      <c r="A433" s="1" t="s">
        <v>1976</v>
      </c>
      <c r="B433" s="1" t="s">
        <v>1977</v>
      </c>
      <c r="C433" s="1" t="s">
        <v>1978</v>
      </c>
      <c r="D433" s="1" t="s">
        <v>1979</v>
      </c>
      <c r="E433" t="str">
        <f t="shared" si="56"/>
        <v/>
      </c>
      <c r="F433" s="1" t="s">
        <v>4</v>
      </c>
      <c r="G433" s="2" t="s">
        <v>1980</v>
      </c>
    </row>
    <row r="434">
      <c r="A434" s="1" t="s">
        <v>1981</v>
      </c>
      <c r="B434" s="1" t="s">
        <v>346</v>
      </c>
      <c r="C434" s="1" t="s">
        <v>1982</v>
      </c>
      <c r="D434" s="2" t="s">
        <v>1983</v>
      </c>
      <c r="E434" t="str">
        <f>IMAGE("http://i.imgur.com/rJA9rno.png?fb",1)</f>
        <v/>
      </c>
      <c r="F434" s="1" t="s">
        <v>4</v>
      </c>
      <c r="G434" s="2" t="s">
        <v>1984</v>
      </c>
    </row>
    <row r="435">
      <c r="A435" s="1" t="s">
        <v>1985</v>
      </c>
      <c r="B435" s="1" t="s">
        <v>1986</v>
      </c>
      <c r="C435" s="1" t="s">
        <v>1987</v>
      </c>
      <c r="D435" s="2" t="s">
        <v>1988</v>
      </c>
      <c r="E435" t="str">
        <f>IMAGE("http://si.wsj.net/public/resources/images/BN-HS530_0403bi_G_20150403105749.jpg",1)</f>
        <v/>
      </c>
      <c r="F435" s="1" t="s">
        <v>4</v>
      </c>
      <c r="G435" s="2" t="s">
        <v>1989</v>
      </c>
    </row>
    <row r="436">
      <c r="A436" s="1" t="s">
        <v>1990</v>
      </c>
      <c r="B436" s="1" t="s">
        <v>1991</v>
      </c>
      <c r="C436" s="1" t="s">
        <v>1992</v>
      </c>
      <c r="D436" s="1" t="s">
        <v>1993</v>
      </c>
      <c r="E436" t="str">
        <f t="shared" ref="E436:E437" si="57">IMAGE("http://ifttt.com/images/no_image_card.png",1)</f>
        <v/>
      </c>
      <c r="F436" s="1" t="s">
        <v>4</v>
      </c>
      <c r="G436" s="2" t="s">
        <v>1994</v>
      </c>
    </row>
    <row r="437">
      <c r="A437" s="1" t="s">
        <v>1995</v>
      </c>
      <c r="B437" s="1" t="s">
        <v>1996</v>
      </c>
      <c r="C437" s="1" t="s">
        <v>1997</v>
      </c>
      <c r="D437" s="1" t="s">
        <v>1998</v>
      </c>
      <c r="E437" t="str">
        <f t="shared" si="57"/>
        <v/>
      </c>
      <c r="F437" s="1" t="s">
        <v>4</v>
      </c>
      <c r="G437" s="2" t="s">
        <v>1999</v>
      </c>
    </row>
    <row r="438">
      <c r="A438" s="1" t="s">
        <v>2000</v>
      </c>
      <c r="B438" s="1" t="s">
        <v>1372</v>
      </c>
      <c r="C438" s="1" t="s">
        <v>2001</v>
      </c>
      <c r="D438" s="2" t="s">
        <v>2002</v>
      </c>
      <c r="E438" t="str">
        <f>IMAGE("http://si.wsj.net/public/resources/images/BN-HS530_0403bi_G_20150403105749.jpg",1)</f>
        <v/>
      </c>
      <c r="F438" s="1" t="s">
        <v>4</v>
      </c>
      <c r="G438" s="2" t="s">
        <v>2003</v>
      </c>
    </row>
    <row r="439">
      <c r="A439" s="1" t="s">
        <v>2004</v>
      </c>
      <c r="B439" s="1" t="s">
        <v>2005</v>
      </c>
      <c r="C439" s="1" t="s">
        <v>2006</v>
      </c>
      <c r="D439" s="2" t="s">
        <v>2007</v>
      </c>
      <c r="E439" t="str">
        <f>IMAGE("http://i.ebayimg.com/images/i/191552395940-0-1/s-l1000.jpg",1)</f>
        <v/>
      </c>
      <c r="F439" s="1" t="s">
        <v>4</v>
      </c>
      <c r="G439" s="2" t="s">
        <v>2008</v>
      </c>
    </row>
    <row r="440">
      <c r="A440" s="1" t="s">
        <v>2009</v>
      </c>
      <c r="B440" s="1" t="s">
        <v>2010</v>
      </c>
      <c r="C440" s="1" t="s">
        <v>2011</v>
      </c>
      <c r="D440" s="2" t="s">
        <v>2012</v>
      </c>
      <c r="E440" t="str">
        <f>IMAGE("http://i.imgur.com/czu5XIw.png?fb",1)</f>
        <v/>
      </c>
      <c r="F440" s="1" t="s">
        <v>4</v>
      </c>
      <c r="G440" s="2" t="s">
        <v>2013</v>
      </c>
    </row>
    <row r="441">
      <c r="A441" s="1" t="s">
        <v>2014</v>
      </c>
      <c r="B441" s="1" t="s">
        <v>2015</v>
      </c>
      <c r="C441" s="1" t="s">
        <v>2016</v>
      </c>
      <c r="D441" s="2" t="s">
        <v>2017</v>
      </c>
      <c r="E441" t="str">
        <f>IMAGE("https://s0.wp.com/i/blank.jpg",1)</f>
        <v/>
      </c>
      <c r="F441" s="1" t="s">
        <v>4</v>
      </c>
      <c r="G441" s="2" t="s">
        <v>2018</v>
      </c>
    </row>
    <row r="442">
      <c r="A442" s="1" t="s">
        <v>2014</v>
      </c>
      <c r="B442" s="1" t="s">
        <v>448</v>
      </c>
      <c r="C442" s="1" t="s">
        <v>2019</v>
      </c>
      <c r="D442" s="1" t="s">
        <v>2020</v>
      </c>
      <c r="E442" t="str">
        <f t="shared" ref="E442:E443" si="58">IMAGE("http://ifttt.com/images/no_image_card.png",1)</f>
        <v/>
      </c>
      <c r="F442" s="1" t="s">
        <v>4</v>
      </c>
      <c r="G442" s="2" t="s">
        <v>2021</v>
      </c>
    </row>
    <row r="443">
      <c r="A443" s="1" t="s">
        <v>2022</v>
      </c>
      <c r="B443" s="1" t="s">
        <v>2023</v>
      </c>
      <c r="C443" s="1" t="s">
        <v>2024</v>
      </c>
      <c r="D443" s="1" t="s">
        <v>2025</v>
      </c>
      <c r="E443" t="str">
        <f t="shared" si="58"/>
        <v/>
      </c>
      <c r="F443" s="1" t="s">
        <v>4</v>
      </c>
      <c r="G443" s="2" t="s">
        <v>2026</v>
      </c>
    </row>
    <row r="444">
      <c r="A444" s="1" t="s">
        <v>2027</v>
      </c>
      <c r="B444" s="1" t="s">
        <v>2028</v>
      </c>
      <c r="C444" s="1" t="s">
        <v>2029</v>
      </c>
      <c r="D444" s="2" t="s">
        <v>2030</v>
      </c>
      <c r="E444" t="str">
        <f>IMAGE("http://static.ssrn.com/Images/Header/social.jpg",1)</f>
        <v/>
      </c>
      <c r="F444" s="1" t="s">
        <v>4</v>
      </c>
      <c r="G444" s="2" t="s">
        <v>2031</v>
      </c>
    </row>
    <row r="445">
      <c r="A445" s="1" t="s">
        <v>2032</v>
      </c>
      <c r="B445" s="1" t="s">
        <v>2033</v>
      </c>
      <c r="C445" s="1" t="s">
        <v>2034</v>
      </c>
      <c r="D445" s="2" t="s">
        <v>2035</v>
      </c>
      <c r="E445" t="str">
        <f>IMAGE("https://pbs.twimg.com/media/CB23YuyWAAEtqSv.png:large",1)</f>
        <v/>
      </c>
      <c r="F445" s="1" t="s">
        <v>4</v>
      </c>
      <c r="G445" s="2" t="s">
        <v>2036</v>
      </c>
    </row>
    <row r="446">
      <c r="A446" s="1" t="s">
        <v>2037</v>
      </c>
      <c r="B446" s="1" t="s">
        <v>2038</v>
      </c>
      <c r="C446" s="1" t="s">
        <v>2039</v>
      </c>
      <c r="D446" s="2" t="s">
        <v>2040</v>
      </c>
      <c r="E446" t="str">
        <f>IMAGE("http://i.imgur.com/8ocqAWg.jpg",1)</f>
        <v/>
      </c>
      <c r="F446" s="1" t="s">
        <v>4</v>
      </c>
      <c r="G446" s="2" t="s">
        <v>2041</v>
      </c>
    </row>
    <row r="447">
      <c r="A447" s="1" t="s">
        <v>2042</v>
      </c>
      <c r="B447" s="1" t="s">
        <v>2043</v>
      </c>
      <c r="C447" s="1" t="s">
        <v>2044</v>
      </c>
      <c r="D447" s="1" t="s">
        <v>2045</v>
      </c>
      <c r="E447" t="str">
        <f t="shared" ref="E447:E448" si="59">IMAGE("http://ifttt.com/images/no_image_card.png",1)</f>
        <v/>
      </c>
      <c r="F447" s="1" t="s">
        <v>4</v>
      </c>
      <c r="G447" s="2" t="s">
        <v>2046</v>
      </c>
    </row>
    <row r="448">
      <c r="A448" s="1" t="s">
        <v>2047</v>
      </c>
      <c r="B448" s="1" t="s">
        <v>2048</v>
      </c>
      <c r="C448" s="1" t="s">
        <v>2049</v>
      </c>
      <c r="D448" s="2" t="s">
        <v>2050</v>
      </c>
      <c r="E448" t="str">
        <f t="shared" si="59"/>
        <v/>
      </c>
      <c r="F448" s="1" t="s">
        <v>4</v>
      </c>
      <c r="G448" s="2" t="s">
        <v>2051</v>
      </c>
    </row>
    <row r="449">
      <c r="A449" s="1" t="s">
        <v>2052</v>
      </c>
      <c r="B449" s="1" t="s">
        <v>2053</v>
      </c>
      <c r="C449" s="1" t="s">
        <v>2054</v>
      </c>
      <c r="D449" s="2" t="s">
        <v>2055</v>
      </c>
      <c r="E449" t="str">
        <f>IMAGE("http://s3.amazonaws.com/redditstatic/award/1_year_club-40.png",1)</f>
        <v/>
      </c>
      <c r="F449" s="1" t="s">
        <v>4</v>
      </c>
      <c r="G449" s="2" t="s">
        <v>2056</v>
      </c>
    </row>
    <row r="450">
      <c r="A450" s="1" t="s">
        <v>2057</v>
      </c>
      <c r="B450" s="1" t="s">
        <v>2058</v>
      </c>
      <c r="C450" s="1" t="s">
        <v>2059</v>
      </c>
      <c r="D450" s="1" t="s">
        <v>2060</v>
      </c>
      <c r="E450" t="str">
        <f t="shared" ref="E450:E454" si="60">IMAGE("http://ifttt.com/images/no_image_card.png",1)</f>
        <v/>
      </c>
      <c r="F450" s="1" t="s">
        <v>4</v>
      </c>
      <c r="G450" s="2" t="s">
        <v>2061</v>
      </c>
    </row>
    <row r="451">
      <c r="A451" s="1" t="s">
        <v>2062</v>
      </c>
      <c r="B451" s="1" t="s">
        <v>2063</v>
      </c>
      <c r="C451" s="1" t="s">
        <v>2064</v>
      </c>
      <c r="D451" s="1" t="s">
        <v>2065</v>
      </c>
      <c r="E451" t="str">
        <f t="shared" si="60"/>
        <v/>
      </c>
      <c r="F451" s="1" t="s">
        <v>4</v>
      </c>
      <c r="G451" s="2" t="s">
        <v>2066</v>
      </c>
    </row>
    <row r="452">
      <c r="A452" s="1" t="s">
        <v>2067</v>
      </c>
      <c r="B452" s="1" t="s">
        <v>2068</v>
      </c>
      <c r="C452" s="1" t="s">
        <v>2069</v>
      </c>
      <c r="D452" s="1" t="s">
        <v>2070</v>
      </c>
      <c r="E452" t="str">
        <f t="shared" si="60"/>
        <v/>
      </c>
      <c r="F452" s="1" t="s">
        <v>4</v>
      </c>
      <c r="G452" s="2" t="s">
        <v>2071</v>
      </c>
    </row>
    <row r="453">
      <c r="A453" s="1" t="s">
        <v>2072</v>
      </c>
      <c r="B453" s="1" t="s">
        <v>2073</v>
      </c>
      <c r="C453" s="1" t="s">
        <v>2074</v>
      </c>
      <c r="D453" s="1" t="s">
        <v>2075</v>
      </c>
      <c r="E453" t="str">
        <f t="shared" si="60"/>
        <v/>
      </c>
      <c r="F453" s="1" t="s">
        <v>4</v>
      </c>
      <c r="G453" s="2" t="s">
        <v>2076</v>
      </c>
    </row>
    <row r="454">
      <c r="A454" s="1" t="s">
        <v>2077</v>
      </c>
      <c r="B454" s="1" t="s">
        <v>2078</v>
      </c>
      <c r="C454" s="1" t="s">
        <v>2079</v>
      </c>
      <c r="D454" s="1" t="s">
        <v>2080</v>
      </c>
      <c r="E454" t="str">
        <f t="shared" si="60"/>
        <v/>
      </c>
      <c r="F454" s="1" t="s">
        <v>4</v>
      </c>
      <c r="G454" s="2" t="s">
        <v>2081</v>
      </c>
    </row>
    <row r="455">
      <c r="A455" s="1" t="s">
        <v>2082</v>
      </c>
      <c r="B455" s="1" t="s">
        <v>1249</v>
      </c>
      <c r="C455" s="1" t="s">
        <v>2083</v>
      </c>
      <c r="D455" s="2" t="s">
        <v>2084</v>
      </c>
      <c r="E455" t="str">
        <f>IMAGE("https://i.ytimg.com/vi/x_Oyj7oEi1g/maxresdefault.jpg",1)</f>
        <v/>
      </c>
      <c r="F455" s="1" t="s">
        <v>4</v>
      </c>
      <c r="G455" s="2" t="s">
        <v>2085</v>
      </c>
    </row>
    <row r="456">
      <c r="A456" s="1" t="s">
        <v>2086</v>
      </c>
      <c r="B456" s="1" t="s">
        <v>1353</v>
      </c>
      <c r="C456" s="1" t="s">
        <v>2087</v>
      </c>
      <c r="D456" s="1" t="s">
        <v>2088</v>
      </c>
      <c r="E456" t="str">
        <f t="shared" ref="E456:E457" si="61">IMAGE("http://ifttt.com/images/no_image_card.png",1)</f>
        <v/>
      </c>
      <c r="F456" s="1" t="s">
        <v>4</v>
      </c>
      <c r="G456" s="2" t="s">
        <v>2089</v>
      </c>
    </row>
    <row r="457">
      <c r="A457" s="1" t="s">
        <v>2090</v>
      </c>
      <c r="B457" s="1" t="s">
        <v>1002</v>
      </c>
      <c r="C457" s="1" t="s">
        <v>2091</v>
      </c>
      <c r="D457" s="1" t="s">
        <v>2092</v>
      </c>
      <c r="E457" t="str">
        <f t="shared" si="61"/>
        <v/>
      </c>
      <c r="F457" s="1" t="s">
        <v>4</v>
      </c>
      <c r="G457" s="2" t="s">
        <v>2093</v>
      </c>
    </row>
    <row r="458">
      <c r="A458" s="1" t="s">
        <v>2094</v>
      </c>
      <c r="B458" s="1" t="s">
        <v>945</v>
      </c>
      <c r="C458" s="1" t="s">
        <v>2095</v>
      </c>
      <c r="D458" s="2" t="s">
        <v>2096</v>
      </c>
      <c r="E458" t="str">
        <f>IMAGE("http://s.wsj.net/blogs/img/WSJ_Logo_BlackBackground_1200x630social",1)</f>
        <v/>
      </c>
      <c r="F458" s="1" t="s">
        <v>4</v>
      </c>
      <c r="G458" s="2" t="s">
        <v>2097</v>
      </c>
    </row>
    <row r="459">
      <c r="A459" s="1" t="s">
        <v>2098</v>
      </c>
      <c r="B459" s="1" t="s">
        <v>2099</v>
      </c>
      <c r="C459" s="1" t="s">
        <v>2100</v>
      </c>
      <c r="D459" s="2" t="s">
        <v>2101</v>
      </c>
      <c r="E459" t="str">
        <f>IMAGE("http://cointelegraph.com/images/725_aHR0cDovL2NvaW50ZWxlZ3JhcGguY29tL3N0b3JhZ2UvdXBsb2Fkcy92aWV3LzZkZjMxZWIxMmYwMjQ4MjI4N2Q5Zjc4NmY0NGZjMjRlLnBuZw==.jpg",1)</f>
        <v/>
      </c>
      <c r="F459" s="1" t="s">
        <v>4</v>
      </c>
      <c r="G459" s="2" t="s">
        <v>2102</v>
      </c>
    </row>
    <row r="460">
      <c r="A460" s="1" t="s">
        <v>2103</v>
      </c>
      <c r="B460" s="1" t="s">
        <v>1962</v>
      </c>
      <c r="C460" s="1" t="s">
        <v>2104</v>
      </c>
      <c r="D460" s="1" t="s">
        <v>2105</v>
      </c>
      <c r="E460" t="str">
        <f t="shared" ref="E460:E462" si="62">IMAGE("http://ifttt.com/images/no_image_card.png",1)</f>
        <v/>
      </c>
      <c r="F460" s="1" t="s">
        <v>4</v>
      </c>
      <c r="G460" s="2" t="s">
        <v>2106</v>
      </c>
    </row>
    <row r="461">
      <c r="A461" s="1" t="s">
        <v>2107</v>
      </c>
      <c r="B461" s="1" t="s">
        <v>2108</v>
      </c>
      <c r="C461" s="1" t="s">
        <v>2109</v>
      </c>
      <c r="D461" s="1" t="s">
        <v>2110</v>
      </c>
      <c r="E461" t="str">
        <f t="shared" si="62"/>
        <v/>
      </c>
      <c r="F461" s="1" t="s">
        <v>4</v>
      </c>
      <c r="G461" s="2" t="s">
        <v>2111</v>
      </c>
    </row>
    <row r="462">
      <c r="A462" s="1" t="s">
        <v>2112</v>
      </c>
      <c r="B462" s="1" t="s">
        <v>2113</v>
      </c>
      <c r="C462" s="1" t="s">
        <v>2114</v>
      </c>
      <c r="D462" s="1" t="s">
        <v>2115</v>
      </c>
      <c r="E462" t="str">
        <f t="shared" si="62"/>
        <v/>
      </c>
      <c r="F462" s="1" t="s">
        <v>4</v>
      </c>
      <c r="G462" s="2" t="s">
        <v>2116</v>
      </c>
    </row>
    <row r="463">
      <c r="A463" s="1" t="s">
        <v>2117</v>
      </c>
      <c r="B463" s="1" t="s">
        <v>96</v>
      </c>
      <c r="C463" s="1" t="s">
        <v>2118</v>
      </c>
      <c r="D463" s="2" t="s">
        <v>2119</v>
      </c>
      <c r="E463" t="str">
        <f>IMAGE("http://i.imgur.com/sQh4aqd.jpg",1)</f>
        <v/>
      </c>
      <c r="F463" s="1" t="s">
        <v>4</v>
      </c>
      <c r="G463" s="2" t="s">
        <v>2120</v>
      </c>
    </row>
    <row r="464">
      <c r="A464" s="1" t="s">
        <v>2121</v>
      </c>
      <c r="B464" s="1" t="s">
        <v>2122</v>
      </c>
      <c r="C464" s="1" t="s">
        <v>2123</v>
      </c>
      <c r="D464" s="1" t="s">
        <v>2124</v>
      </c>
      <c r="E464" t="str">
        <f>IMAGE("http://ifttt.com/images/no_image_card.png",1)</f>
        <v/>
      </c>
      <c r="F464" s="1" t="s">
        <v>4</v>
      </c>
      <c r="G464" s="2" t="s">
        <v>2125</v>
      </c>
    </row>
    <row r="465">
      <c r="A465" s="1" t="s">
        <v>2126</v>
      </c>
      <c r="B465" s="1" t="s">
        <v>2127</v>
      </c>
      <c r="C465" s="1" t="s">
        <v>2128</v>
      </c>
      <c r="D465" s="2" t="s">
        <v>2129</v>
      </c>
      <c r="E465" t="str">
        <f>IMAGE("http://i.imgur.com/pb0MNRt.jpg?fb",1)</f>
        <v/>
      </c>
      <c r="F465" s="1" t="s">
        <v>4</v>
      </c>
      <c r="G465" s="2" t="s">
        <v>2130</v>
      </c>
    </row>
    <row r="466">
      <c r="A466" s="1" t="s">
        <v>2131</v>
      </c>
      <c r="B466" s="1" t="s">
        <v>172</v>
      </c>
      <c r="C466" s="1" t="s">
        <v>2132</v>
      </c>
      <c r="D466" s="2" t="s">
        <v>2133</v>
      </c>
      <c r="E466" t="str">
        <f>IMAGE("http://i.imgur.com/pyxPhtx.jpg?1",1)</f>
        <v/>
      </c>
      <c r="F466" s="1" t="s">
        <v>4</v>
      </c>
      <c r="G466" s="2" t="s">
        <v>2134</v>
      </c>
    </row>
    <row r="467">
      <c r="A467" s="1" t="s">
        <v>2135</v>
      </c>
      <c r="B467" s="1" t="s">
        <v>2136</v>
      </c>
      <c r="C467" s="1" t="s">
        <v>2137</v>
      </c>
      <c r="D467" s="1" t="s">
        <v>2138</v>
      </c>
      <c r="E467" t="str">
        <f t="shared" ref="E467:E469" si="63">IMAGE("http://ifttt.com/images/no_image_card.png",1)</f>
        <v/>
      </c>
      <c r="F467" s="1" t="s">
        <v>4</v>
      </c>
      <c r="G467" s="2" t="s">
        <v>2139</v>
      </c>
    </row>
    <row r="468">
      <c r="A468" s="1" t="s">
        <v>2140</v>
      </c>
      <c r="B468" s="1" t="s">
        <v>2141</v>
      </c>
      <c r="C468" s="1" t="s">
        <v>2142</v>
      </c>
      <c r="D468" s="1" t="s">
        <v>2143</v>
      </c>
      <c r="E468" t="str">
        <f t="shared" si="63"/>
        <v/>
      </c>
      <c r="F468" s="1" t="s">
        <v>4</v>
      </c>
      <c r="G468" s="2" t="s">
        <v>2144</v>
      </c>
    </row>
    <row r="469">
      <c r="A469" s="1" t="s">
        <v>2145</v>
      </c>
      <c r="B469" s="1" t="s">
        <v>2146</v>
      </c>
      <c r="C469" s="1" t="s">
        <v>2147</v>
      </c>
      <c r="D469" s="1" t="s">
        <v>2148</v>
      </c>
      <c r="E469" t="str">
        <f t="shared" si="63"/>
        <v/>
      </c>
      <c r="F469" s="1" t="s">
        <v>4</v>
      </c>
      <c r="G469" s="2" t="s">
        <v>2149</v>
      </c>
    </row>
    <row r="470">
      <c r="A470" s="1" t="s">
        <v>2150</v>
      </c>
      <c r="B470" s="1" t="s">
        <v>2151</v>
      </c>
      <c r="C470" s="1" t="s">
        <v>2152</v>
      </c>
      <c r="D470" s="2" t="s">
        <v>2153</v>
      </c>
      <c r="E470" t="str">
        <f>IMAGE("http://i.imgur.com/xDv6ROH.jpg?fb",1)</f>
        <v/>
      </c>
      <c r="F470" s="1" t="s">
        <v>4</v>
      </c>
      <c r="G470" s="2" t="s">
        <v>2154</v>
      </c>
    </row>
    <row r="471">
      <c r="A471" s="1" t="s">
        <v>2155</v>
      </c>
      <c r="B471" s="1" t="s">
        <v>2156</v>
      </c>
      <c r="C471" s="1" t="s">
        <v>2157</v>
      </c>
      <c r="D471" s="2" t="s">
        <v>2158</v>
      </c>
      <c r="E471" t="str">
        <f>IMAGE("http://ifttt.com/images/no_image_card.png",1)</f>
        <v/>
      </c>
      <c r="F471" s="1" t="s">
        <v>4</v>
      </c>
      <c r="G471" s="2" t="s">
        <v>2159</v>
      </c>
    </row>
    <row r="472">
      <c r="A472" s="1" t="s">
        <v>2160</v>
      </c>
      <c r="B472" s="1" t="s">
        <v>268</v>
      </c>
      <c r="C472" s="1" t="s">
        <v>2161</v>
      </c>
      <c r="D472" s="2" t="s">
        <v>2162</v>
      </c>
      <c r="E472" t="str">
        <f>IMAGE("https://igcdn-photos-e-a.akamaihd.net/hphotos-ak-xfa1/t51.2885-15/11084849_822318554470124_1603175811_n.jpg",1)</f>
        <v/>
      </c>
      <c r="F472" s="1" t="s">
        <v>4</v>
      </c>
      <c r="G472" s="2" t="s">
        <v>2163</v>
      </c>
    </row>
    <row r="473">
      <c r="A473" s="1" t="s">
        <v>2164</v>
      </c>
      <c r="B473" s="1" t="s">
        <v>2165</v>
      </c>
      <c r="C473" s="1" t="s">
        <v>2166</v>
      </c>
      <c r="D473" s="1" t="s">
        <v>2167</v>
      </c>
      <c r="E473" t="str">
        <f>IMAGE("http://ifttt.com/images/no_image_card.png",1)</f>
        <v/>
      </c>
      <c r="F473" s="1" t="s">
        <v>4</v>
      </c>
      <c r="G473" s="2" t="s">
        <v>2168</v>
      </c>
    </row>
    <row r="474">
      <c r="A474" s="1" t="s">
        <v>2169</v>
      </c>
      <c r="B474" s="1" t="s">
        <v>2170</v>
      </c>
      <c r="C474" s="1" t="s">
        <v>2171</v>
      </c>
      <c r="D474" s="2" t="s">
        <v>2172</v>
      </c>
      <c r="E474" t="str">
        <f>IMAGE("http://thecubicle.us/images/logo/CubicleOnly2.png",1)</f>
        <v/>
      </c>
      <c r="F474" s="1" t="s">
        <v>4</v>
      </c>
      <c r="G474" s="2" t="s">
        <v>2173</v>
      </c>
    </row>
    <row r="475">
      <c r="A475" s="1" t="s">
        <v>2174</v>
      </c>
      <c r="B475" s="1" t="s">
        <v>110</v>
      </c>
      <c r="C475" s="1" t="s">
        <v>2175</v>
      </c>
      <c r="D475" s="1" t="s">
        <v>2176</v>
      </c>
      <c r="E475" t="str">
        <f t="shared" ref="E475:E477" si="64">IMAGE("http://ifttt.com/images/no_image_card.png",1)</f>
        <v/>
      </c>
      <c r="F475" s="1" t="s">
        <v>4</v>
      </c>
      <c r="G475" s="2" t="s">
        <v>2177</v>
      </c>
    </row>
    <row r="476">
      <c r="A476" s="1" t="s">
        <v>2178</v>
      </c>
      <c r="B476" s="1" t="s">
        <v>2179</v>
      </c>
      <c r="C476" s="1" t="s">
        <v>2180</v>
      </c>
      <c r="D476" s="1" t="s">
        <v>2181</v>
      </c>
      <c r="E476" t="str">
        <f t="shared" si="64"/>
        <v/>
      </c>
      <c r="F476" s="1" t="s">
        <v>4</v>
      </c>
      <c r="G476" s="2" t="s">
        <v>2182</v>
      </c>
    </row>
    <row r="477">
      <c r="A477" s="1" t="s">
        <v>2183</v>
      </c>
      <c r="B477" s="1" t="s">
        <v>2184</v>
      </c>
      <c r="C477" s="1" t="s">
        <v>2185</v>
      </c>
      <c r="D477" s="1" t="s">
        <v>2186</v>
      </c>
      <c r="E477" t="str">
        <f t="shared" si="64"/>
        <v/>
      </c>
      <c r="F477" s="1" t="s">
        <v>4</v>
      </c>
      <c r="G477" s="2" t="s">
        <v>2187</v>
      </c>
    </row>
    <row r="478">
      <c r="A478" s="1" t="s">
        <v>2188</v>
      </c>
      <c r="B478" s="1" t="s">
        <v>2189</v>
      </c>
      <c r="C478" s="1" t="s">
        <v>2190</v>
      </c>
      <c r="D478" s="2" t="s">
        <v>2191</v>
      </c>
      <c r="E478" t="str">
        <f>IMAGE("http://cdn.shopify.com/s/files/1/0674/9227/t/3/assets/logo.png?16651798856688318241",1)</f>
        <v/>
      </c>
      <c r="F478" s="1" t="s">
        <v>4</v>
      </c>
      <c r="G478" s="2" t="s">
        <v>2192</v>
      </c>
    </row>
    <row r="479">
      <c r="A479" s="1" t="s">
        <v>2193</v>
      </c>
      <c r="B479" s="1" t="s">
        <v>2194</v>
      </c>
      <c r="C479" s="1" t="s">
        <v>2195</v>
      </c>
      <c r="D479" s="2" t="s">
        <v>2196</v>
      </c>
      <c r="E479" t="str">
        <f>IMAGE("http://ifttt.com/images/no_image_card.png",1)</f>
        <v/>
      </c>
      <c r="F479" s="1" t="s">
        <v>4</v>
      </c>
      <c r="G479" s="2" t="s">
        <v>2197</v>
      </c>
    </row>
    <row r="480">
      <c r="A480" s="1" t="s">
        <v>2193</v>
      </c>
      <c r="B480" s="1" t="s">
        <v>268</v>
      </c>
      <c r="C480" s="1" t="s">
        <v>2198</v>
      </c>
      <c r="D480" s="2" t="s">
        <v>2199</v>
      </c>
      <c r="E480" t="str">
        <f>IMAGE("http://i.imgur.com/exb2OCa.jpg?fb",1)</f>
        <v/>
      </c>
      <c r="F480" s="1" t="s">
        <v>4</v>
      </c>
      <c r="G480" s="2" t="s">
        <v>2200</v>
      </c>
    </row>
    <row r="481">
      <c r="A481" s="1" t="s">
        <v>2201</v>
      </c>
      <c r="B481" s="1" t="s">
        <v>306</v>
      </c>
      <c r="C481" s="1" t="s">
        <v>2202</v>
      </c>
      <c r="D481" s="1" t="s">
        <v>2203</v>
      </c>
      <c r="E481" t="str">
        <f>IMAGE("http://ifttt.com/images/no_image_card.png",1)</f>
        <v/>
      </c>
      <c r="F481" s="1" t="s">
        <v>4</v>
      </c>
      <c r="G481" s="2" t="s">
        <v>2204</v>
      </c>
    </row>
    <row r="482">
      <c r="A482" s="1" t="s">
        <v>2205</v>
      </c>
      <c r="B482" s="1" t="s">
        <v>656</v>
      </c>
      <c r="C482" s="1" t="s">
        <v>2206</v>
      </c>
      <c r="D482" s="2" t="s">
        <v>2207</v>
      </c>
      <c r="E482" t="str">
        <f>IMAGE("https://i.ytimg.com/vi/1zhtoJEfXBY/hqdefault.jpg",1)</f>
        <v/>
      </c>
      <c r="F482" s="1" t="s">
        <v>4</v>
      </c>
      <c r="G482" s="2" t="s">
        <v>2208</v>
      </c>
    </row>
    <row r="483">
      <c r="A483" s="1" t="s">
        <v>2209</v>
      </c>
      <c r="B483" s="1" t="s">
        <v>306</v>
      </c>
      <c r="C483" s="1" t="s">
        <v>2210</v>
      </c>
      <c r="D483" s="1" t="s">
        <v>2211</v>
      </c>
      <c r="E483" t="str">
        <f t="shared" ref="E483:E487" si="65">IMAGE("http://ifttt.com/images/no_image_card.png",1)</f>
        <v/>
      </c>
      <c r="F483" s="1" t="s">
        <v>4</v>
      </c>
      <c r="G483" s="2" t="s">
        <v>2212</v>
      </c>
    </row>
    <row r="484">
      <c r="A484" s="1" t="s">
        <v>2213</v>
      </c>
      <c r="B484" s="1" t="s">
        <v>2214</v>
      </c>
      <c r="C484" s="1" t="s">
        <v>2215</v>
      </c>
      <c r="D484" s="1" t="s">
        <v>2216</v>
      </c>
      <c r="E484" t="str">
        <f t="shared" si="65"/>
        <v/>
      </c>
      <c r="F484" s="1" t="s">
        <v>4</v>
      </c>
      <c r="G484" s="2" t="s">
        <v>2217</v>
      </c>
    </row>
    <row r="485">
      <c r="A485" s="1" t="s">
        <v>2218</v>
      </c>
      <c r="B485" s="1" t="s">
        <v>268</v>
      </c>
      <c r="C485" s="1" t="s">
        <v>2219</v>
      </c>
      <c r="D485" s="1" t="s">
        <v>2220</v>
      </c>
      <c r="E485" t="str">
        <f t="shared" si="65"/>
        <v/>
      </c>
      <c r="F485" s="1" t="s">
        <v>4</v>
      </c>
      <c r="G485" s="2" t="s">
        <v>2221</v>
      </c>
    </row>
    <row r="486">
      <c r="A486" s="1" t="s">
        <v>2222</v>
      </c>
      <c r="B486" s="1" t="s">
        <v>2223</v>
      </c>
      <c r="C486" s="1" t="s">
        <v>2224</v>
      </c>
      <c r="D486" s="2" t="s">
        <v>2225</v>
      </c>
      <c r="E486" t="str">
        <f t="shared" si="65"/>
        <v/>
      </c>
      <c r="F486" s="1" t="s">
        <v>4</v>
      </c>
      <c r="G486" s="2" t="s">
        <v>2226</v>
      </c>
    </row>
    <row r="487">
      <c r="A487" s="1" t="s">
        <v>2227</v>
      </c>
      <c r="B487" s="1" t="s">
        <v>2228</v>
      </c>
      <c r="C487" s="1" t="s">
        <v>2229</v>
      </c>
      <c r="D487" s="1" t="s">
        <v>2230</v>
      </c>
      <c r="E487" t="str">
        <f t="shared" si="65"/>
        <v/>
      </c>
      <c r="F487" s="1" t="s">
        <v>4</v>
      </c>
      <c r="G487" s="2" t="s">
        <v>2231</v>
      </c>
    </row>
    <row r="488">
      <c r="A488" s="1" t="s">
        <v>2232</v>
      </c>
      <c r="B488" s="1" t="s">
        <v>2233</v>
      </c>
      <c r="C488" s="1" t="s">
        <v>2234</v>
      </c>
      <c r="D488" s="2" t="s">
        <v>2235</v>
      </c>
      <c r="E488" t="str">
        <f>IMAGE("http://petitions.whitehouse.gov/profiles/petitions/themes/petitions44/img/fb_share_we_the_people.png",1)</f>
        <v/>
      </c>
      <c r="F488" s="1" t="s">
        <v>4</v>
      </c>
      <c r="G488" s="2" t="s">
        <v>2236</v>
      </c>
    </row>
    <row r="489">
      <c r="A489" s="1" t="s">
        <v>2237</v>
      </c>
      <c r="B489" s="1" t="s">
        <v>2238</v>
      </c>
      <c r="C489" s="1" t="s">
        <v>2239</v>
      </c>
      <c r="D489" s="1" t="s">
        <v>107</v>
      </c>
      <c r="E489" t="str">
        <f>IMAGE("http://ifttt.com/images/no_image_card.png",1)</f>
        <v/>
      </c>
      <c r="F489" s="1" t="s">
        <v>4</v>
      </c>
      <c r="G489" s="2" t="s">
        <v>2240</v>
      </c>
    </row>
    <row r="490">
      <c r="A490" s="1" t="s">
        <v>2241</v>
      </c>
      <c r="B490" s="1" t="s">
        <v>2242</v>
      </c>
      <c r="C490" s="1" t="s">
        <v>2243</v>
      </c>
      <c r="D490" s="2" t="s">
        <v>2244</v>
      </c>
      <c r="E490" t="str">
        <f>IMAGE("https://www.unocoin.com/blog/wp-content/uploads/2015/04/sip-email.png",1)</f>
        <v/>
      </c>
      <c r="F490" s="1" t="s">
        <v>4</v>
      </c>
      <c r="G490" s="2" t="s">
        <v>2245</v>
      </c>
    </row>
    <row r="491">
      <c r="A491" s="1" t="s">
        <v>2246</v>
      </c>
      <c r="B491" s="1" t="s">
        <v>2247</v>
      </c>
      <c r="C491" s="1" t="s">
        <v>2248</v>
      </c>
      <c r="D491" s="1" t="s">
        <v>2249</v>
      </c>
      <c r="E491" t="str">
        <f t="shared" ref="E491:E492" si="66">IMAGE("http://ifttt.com/images/no_image_card.png",1)</f>
        <v/>
      </c>
      <c r="F491" s="1" t="s">
        <v>4</v>
      </c>
      <c r="G491" s="2" t="s">
        <v>2250</v>
      </c>
    </row>
    <row r="492">
      <c r="A492" s="1" t="s">
        <v>2251</v>
      </c>
      <c r="B492" s="1" t="s">
        <v>2252</v>
      </c>
      <c r="C492" s="1" t="s">
        <v>2253</v>
      </c>
      <c r="D492" s="1" t="s">
        <v>2254</v>
      </c>
      <c r="E492" t="str">
        <f t="shared" si="66"/>
        <v/>
      </c>
      <c r="F492" s="1" t="s">
        <v>4</v>
      </c>
      <c r="G492" s="2" t="s">
        <v>2255</v>
      </c>
    </row>
    <row r="493">
      <c r="A493" s="1" t="s">
        <v>2256</v>
      </c>
      <c r="B493" s="1" t="s">
        <v>2257</v>
      </c>
      <c r="C493" s="1" t="s">
        <v>2258</v>
      </c>
      <c r="D493" s="2" t="s">
        <v>2259</v>
      </c>
      <c r="E493" t="str">
        <f>IMAGE("https://i.ytimg.com/vi/XEVlyP4_11M/maxresdefault.jpg",1)</f>
        <v/>
      </c>
      <c r="F493" s="1" t="s">
        <v>4</v>
      </c>
      <c r="G493" s="2" t="s">
        <v>2260</v>
      </c>
    </row>
    <row r="494">
      <c r="A494" s="1" t="s">
        <v>2261</v>
      </c>
      <c r="B494" s="1" t="s">
        <v>2262</v>
      </c>
      <c r="C494" s="1" t="s">
        <v>2263</v>
      </c>
      <c r="D494" s="2" t="s">
        <v>2264</v>
      </c>
      <c r="E494" t="str">
        <f>IMAGE("https://btcoins.files.wordpress.com/2015/04/edeka.jpg?w=1200",1)</f>
        <v/>
      </c>
      <c r="F494" s="1" t="s">
        <v>4</v>
      </c>
      <c r="G494" s="2" t="s">
        <v>2265</v>
      </c>
    </row>
    <row r="495">
      <c r="A495" s="1" t="s">
        <v>2266</v>
      </c>
      <c r="B495" s="1" t="s">
        <v>2267</v>
      </c>
      <c r="C495" s="1" t="s">
        <v>2268</v>
      </c>
      <c r="D495" s="2" t="s">
        <v>2269</v>
      </c>
      <c r="E495" t="str">
        <f>IMAGE("http://i.imgur.com/CzFGvbI.jpg?fb",1)</f>
        <v/>
      </c>
      <c r="F495" s="1" t="s">
        <v>4</v>
      </c>
      <c r="G495" s="2" t="s">
        <v>2270</v>
      </c>
    </row>
    <row r="496">
      <c r="A496" s="1" t="s">
        <v>2271</v>
      </c>
      <c r="B496" s="1" t="s">
        <v>2272</v>
      </c>
      <c r="C496" s="1" t="s">
        <v>2273</v>
      </c>
      <c r="D496" s="1" t="s">
        <v>2274</v>
      </c>
      <c r="E496" t="str">
        <f t="shared" ref="E496:E500" si="67">IMAGE("http://ifttt.com/images/no_image_card.png",1)</f>
        <v/>
      </c>
      <c r="F496" s="1" t="s">
        <v>4</v>
      </c>
      <c r="G496" s="2" t="s">
        <v>2275</v>
      </c>
    </row>
    <row r="497">
      <c r="A497" s="1" t="s">
        <v>2276</v>
      </c>
      <c r="B497" s="1" t="s">
        <v>2277</v>
      </c>
      <c r="C497" s="1" t="s">
        <v>2278</v>
      </c>
      <c r="D497" s="1" t="s">
        <v>2279</v>
      </c>
      <c r="E497" t="str">
        <f t="shared" si="67"/>
        <v/>
      </c>
      <c r="F497" s="1" t="s">
        <v>4</v>
      </c>
      <c r="G497" s="2" t="s">
        <v>2280</v>
      </c>
    </row>
    <row r="498">
      <c r="A498" s="1" t="s">
        <v>2281</v>
      </c>
      <c r="B498" s="1" t="s">
        <v>2282</v>
      </c>
      <c r="C498" s="1" t="s">
        <v>2283</v>
      </c>
      <c r="D498" s="2" t="s">
        <v>2284</v>
      </c>
      <c r="E498" t="str">
        <f t="shared" si="67"/>
        <v/>
      </c>
      <c r="F498" s="1" t="s">
        <v>4</v>
      </c>
      <c r="G498" s="2" t="s">
        <v>2285</v>
      </c>
    </row>
    <row r="499">
      <c r="A499" s="1" t="s">
        <v>2286</v>
      </c>
      <c r="B499" s="1" t="s">
        <v>1170</v>
      </c>
      <c r="C499" s="1" t="s">
        <v>2287</v>
      </c>
      <c r="D499" s="1" t="s">
        <v>2288</v>
      </c>
      <c r="E499" t="str">
        <f t="shared" si="67"/>
        <v/>
      </c>
      <c r="F499" s="1" t="s">
        <v>4</v>
      </c>
      <c r="G499" s="2" t="s">
        <v>2289</v>
      </c>
    </row>
    <row r="500">
      <c r="A500" s="1" t="s">
        <v>2290</v>
      </c>
      <c r="B500" s="1" t="s">
        <v>2291</v>
      </c>
      <c r="C500" s="1" t="s">
        <v>2292</v>
      </c>
      <c r="D500" s="1" t="s">
        <v>2293</v>
      </c>
      <c r="E500" t="str">
        <f t="shared" si="67"/>
        <v/>
      </c>
      <c r="F500" s="1" t="s">
        <v>4</v>
      </c>
      <c r="G500" s="2" t="s">
        <v>2294</v>
      </c>
    </row>
    <row r="501">
      <c r="A501" s="1" t="s">
        <v>2295</v>
      </c>
      <c r="B501" s="1" t="s">
        <v>2296</v>
      </c>
      <c r="C501" s="1" t="s">
        <v>2297</v>
      </c>
      <c r="D501" s="2" t="s">
        <v>2298</v>
      </c>
      <c r="E501" t="str">
        <f>IMAGE("https://tctechcrunch2011.files.wordpress.com/2015/01/bitcoin.jpg?w=680",1)</f>
        <v/>
      </c>
      <c r="F501" s="1" t="s">
        <v>4</v>
      </c>
      <c r="G501" s="2" t="s">
        <v>2299</v>
      </c>
    </row>
    <row r="502">
      <c r="A502" s="1" t="s">
        <v>2300</v>
      </c>
      <c r="B502" s="1" t="s">
        <v>2301</v>
      </c>
      <c r="C502" s="1" t="s">
        <v>2302</v>
      </c>
      <c r="D502" s="1" t="s">
        <v>2303</v>
      </c>
      <c r="E502" t="str">
        <f t="shared" ref="E502:E508" si="68">IMAGE("http://ifttt.com/images/no_image_card.png",1)</f>
        <v/>
      </c>
      <c r="F502" s="1" t="s">
        <v>4</v>
      </c>
      <c r="G502" s="2" t="s">
        <v>2304</v>
      </c>
    </row>
    <row r="503">
      <c r="A503" s="1" t="s">
        <v>2305</v>
      </c>
      <c r="B503" s="1" t="s">
        <v>2306</v>
      </c>
      <c r="C503" s="1" t="s">
        <v>2307</v>
      </c>
      <c r="D503" s="1" t="s">
        <v>2308</v>
      </c>
      <c r="E503" t="str">
        <f t="shared" si="68"/>
        <v/>
      </c>
      <c r="F503" s="1" t="s">
        <v>4</v>
      </c>
      <c r="G503" s="2" t="s">
        <v>2309</v>
      </c>
    </row>
    <row r="504">
      <c r="A504" s="1" t="s">
        <v>2310</v>
      </c>
      <c r="B504" s="1" t="s">
        <v>1142</v>
      </c>
      <c r="C504" s="1" t="s">
        <v>2311</v>
      </c>
      <c r="D504" s="1" t="s">
        <v>2312</v>
      </c>
      <c r="E504" t="str">
        <f t="shared" si="68"/>
        <v/>
      </c>
      <c r="F504" s="1" t="s">
        <v>4</v>
      </c>
      <c r="G504" s="2" t="s">
        <v>2313</v>
      </c>
    </row>
    <row r="505">
      <c r="A505" s="1" t="s">
        <v>2305</v>
      </c>
      <c r="B505" s="1" t="s">
        <v>2306</v>
      </c>
      <c r="C505" s="1" t="s">
        <v>2307</v>
      </c>
      <c r="D505" s="1" t="s">
        <v>2308</v>
      </c>
      <c r="E505" t="str">
        <f t="shared" si="68"/>
        <v/>
      </c>
      <c r="F505" s="1" t="s">
        <v>4</v>
      </c>
      <c r="G505" s="2" t="s">
        <v>2309</v>
      </c>
    </row>
    <row r="506">
      <c r="A506" s="1" t="s">
        <v>2314</v>
      </c>
      <c r="B506" s="1" t="s">
        <v>2315</v>
      </c>
      <c r="C506" s="1" t="s">
        <v>2316</v>
      </c>
      <c r="D506" s="1" t="s">
        <v>2317</v>
      </c>
      <c r="E506" t="str">
        <f t="shared" si="68"/>
        <v/>
      </c>
      <c r="F506" s="1" t="s">
        <v>4</v>
      </c>
      <c r="G506" s="2" t="s">
        <v>2318</v>
      </c>
    </row>
    <row r="507">
      <c r="A507" s="1" t="s">
        <v>2319</v>
      </c>
      <c r="B507" s="1" t="s">
        <v>2320</v>
      </c>
      <c r="C507" s="1" t="s">
        <v>2321</v>
      </c>
      <c r="D507" s="1" t="s">
        <v>2322</v>
      </c>
      <c r="E507" t="str">
        <f t="shared" si="68"/>
        <v/>
      </c>
      <c r="F507" s="1" t="s">
        <v>4</v>
      </c>
      <c r="G507" s="2" t="s">
        <v>2323</v>
      </c>
    </row>
    <row r="508">
      <c r="A508" s="1" t="s">
        <v>2324</v>
      </c>
      <c r="B508" s="1" t="s">
        <v>2325</v>
      </c>
      <c r="C508" s="1" t="s">
        <v>2326</v>
      </c>
      <c r="D508" s="1" t="s">
        <v>2327</v>
      </c>
      <c r="E508" t="str">
        <f t="shared" si="68"/>
        <v/>
      </c>
      <c r="F508" s="1" t="s">
        <v>4</v>
      </c>
      <c r="G508" s="2" t="s">
        <v>2328</v>
      </c>
    </row>
    <row r="509">
      <c r="A509" s="1" t="s">
        <v>2329</v>
      </c>
      <c r="B509" s="1" t="s">
        <v>124</v>
      </c>
      <c r="C509" s="1" t="s">
        <v>2330</v>
      </c>
      <c r="D509" s="2" t="s">
        <v>2331</v>
      </c>
      <c r="E509" t="str">
        <f>IMAGE("https://www.cryptocoinsnews.com/wp-content/uploads/2015/04/capitalism.jpg",1)</f>
        <v/>
      </c>
      <c r="F509" s="1" t="s">
        <v>4</v>
      </c>
      <c r="G509" s="2" t="s">
        <v>2332</v>
      </c>
    </row>
    <row r="510">
      <c r="A510" s="1" t="s">
        <v>2333</v>
      </c>
      <c r="B510" s="1" t="s">
        <v>124</v>
      </c>
      <c r="C510" s="1" t="s">
        <v>2334</v>
      </c>
      <c r="D510" s="2" t="s">
        <v>2335</v>
      </c>
      <c r="E510" t="str">
        <f>IMAGE("http://cdn2.business2community.com/wp-content/uploads/2015/04/bitcoin-300x184.jpg.jpg",1)</f>
        <v/>
      </c>
      <c r="F510" s="1" t="s">
        <v>4</v>
      </c>
      <c r="G510" s="2" t="s">
        <v>2336</v>
      </c>
    </row>
    <row r="511">
      <c r="A511" s="1" t="s">
        <v>2337</v>
      </c>
      <c r="B511" s="1" t="s">
        <v>124</v>
      </c>
      <c r="C511" s="1" t="s">
        <v>2338</v>
      </c>
      <c r="D511" s="2" t="s">
        <v>2339</v>
      </c>
      <c r="E511" t="str">
        <f>IMAGE("http://leaprate.com/wp-content/uploads/2013/11/bitcoin_33.png",1)</f>
        <v/>
      </c>
      <c r="F511" s="1" t="s">
        <v>4</v>
      </c>
      <c r="G511" s="2" t="s">
        <v>2340</v>
      </c>
    </row>
    <row r="512">
      <c r="A512" s="1" t="s">
        <v>2341</v>
      </c>
      <c r="B512" s="1" t="s">
        <v>124</v>
      </c>
      <c r="C512" s="1" t="s">
        <v>2342</v>
      </c>
      <c r="D512" s="2" t="s">
        <v>2343</v>
      </c>
      <c r="E512" t="str">
        <f>IMAGE("http://www.newsbtc.com/wp-content/uploads/2015/04/mena-region-bitcoin-illustration.png",1)</f>
        <v/>
      </c>
      <c r="F512" s="1" t="s">
        <v>4</v>
      </c>
      <c r="G512" s="2" t="s">
        <v>2344</v>
      </c>
    </row>
    <row r="513">
      <c r="A513" s="1" t="s">
        <v>2345</v>
      </c>
      <c r="B513" s="1" t="s">
        <v>2346</v>
      </c>
      <c r="C513" s="1" t="s">
        <v>2347</v>
      </c>
      <c r="D513" s="2" t="s">
        <v>2348</v>
      </c>
      <c r="E513" t="str">
        <f>IMAGE("https://lh6.googleusercontent.com/MPA4c37Hv6D5mzeyyebdAU5nXuFXwy6p7HFrPLgw1YrbN-RQAgeBB9DmOwfDs2tkKFc=w1200-h630-p",1)</f>
        <v/>
      </c>
      <c r="F513" s="1" t="s">
        <v>4</v>
      </c>
      <c r="G513" s="2" t="s">
        <v>2349</v>
      </c>
    </row>
    <row r="514">
      <c r="A514" s="1" t="s">
        <v>2350</v>
      </c>
      <c r="B514" s="1" t="s">
        <v>2351</v>
      </c>
      <c r="C514" s="1" t="s">
        <v>2352</v>
      </c>
      <c r="D514" s="2" t="s">
        <v>2353</v>
      </c>
      <c r="E514" t="str">
        <f>IMAGE("https://d262ilb51hltx0.cloudfront.net/max/800/1*v16lkwkKRsWLbuKahJMN2g.jpeg",1)</f>
        <v/>
      </c>
      <c r="F514" s="1" t="s">
        <v>4</v>
      </c>
      <c r="G514" s="2" t="s">
        <v>2354</v>
      </c>
    </row>
    <row r="515">
      <c r="A515" s="1" t="s">
        <v>2355</v>
      </c>
      <c r="B515" s="1" t="s">
        <v>2356</v>
      </c>
      <c r="C515" s="1" t="s">
        <v>2357</v>
      </c>
      <c r="D515" s="1" t="s">
        <v>2358</v>
      </c>
      <c r="E515" t="str">
        <f>IMAGE("http://ifttt.com/images/no_image_card.png",1)</f>
        <v/>
      </c>
      <c r="F515" s="1" t="s">
        <v>4</v>
      </c>
      <c r="G515" s="2" t="s">
        <v>2359</v>
      </c>
    </row>
    <row r="516">
      <c r="A516" s="1" t="s">
        <v>2360</v>
      </c>
      <c r="B516" s="1" t="s">
        <v>2361</v>
      </c>
      <c r="C516" s="1" t="s">
        <v>2362</v>
      </c>
      <c r="D516" s="2" t="s">
        <v>2363</v>
      </c>
      <c r="E516" t="str">
        <f>IMAGE("http://i.gyazo.com/thumb/1200/_fc02e5dc015d9d72e07a2a5a834cfa95.png",1)</f>
        <v/>
      </c>
      <c r="F516" s="1" t="s">
        <v>4</v>
      </c>
      <c r="G516" s="2" t="s">
        <v>2364</v>
      </c>
    </row>
    <row r="517">
      <c r="A517" s="1" t="s">
        <v>2365</v>
      </c>
      <c r="B517" s="1" t="s">
        <v>2366</v>
      </c>
      <c r="C517" s="1" t="s">
        <v>2367</v>
      </c>
      <c r="D517" s="2" t="s">
        <v>2368</v>
      </c>
      <c r="E517" t="str">
        <f>IMAGE("http://thefintechsociety.com/wp-content/uploads/2015/04/UBS.jpg",1)</f>
        <v/>
      </c>
      <c r="F517" s="1" t="s">
        <v>4</v>
      </c>
      <c r="G517" s="2" t="s">
        <v>2369</v>
      </c>
    </row>
    <row r="518">
      <c r="A518" s="1" t="s">
        <v>2370</v>
      </c>
      <c r="B518" s="1" t="s">
        <v>666</v>
      </c>
      <c r="C518" s="1" t="s">
        <v>2371</v>
      </c>
      <c r="D518" s="2" t="s">
        <v>2372</v>
      </c>
      <c r="E518" t="str">
        <f>IMAGE("http://media.gotraffic.net/images/i8kBsA4C7Byo/v1/840x473.jpg",1)</f>
        <v/>
      </c>
      <c r="F518" s="1" t="s">
        <v>4</v>
      </c>
      <c r="G518" s="2" t="s">
        <v>2373</v>
      </c>
    </row>
    <row r="519">
      <c r="A519" s="1" t="s">
        <v>2374</v>
      </c>
      <c r="B519" s="1" t="s">
        <v>666</v>
      </c>
      <c r="C519" s="1" t="s">
        <v>2375</v>
      </c>
      <c r="D519" s="2" t="s">
        <v>2376</v>
      </c>
      <c r="E519" t="str">
        <f>IMAGE("http://i.investopedia.com/facebook/investopedia-facebook-image.gif",1)</f>
        <v/>
      </c>
      <c r="F519" s="1" t="s">
        <v>4</v>
      </c>
      <c r="G519" s="2" t="s">
        <v>2377</v>
      </c>
    </row>
    <row r="520">
      <c r="A520" s="1" t="s">
        <v>2378</v>
      </c>
      <c r="B520" s="1" t="s">
        <v>666</v>
      </c>
      <c r="C520" s="1" t="s">
        <v>2379</v>
      </c>
      <c r="D520" s="2" t="s">
        <v>2380</v>
      </c>
      <c r="E520" t="str">
        <f>IMAGE("http://siliconangle.com/files/2015/04/buttercoin.jpg",1)</f>
        <v/>
      </c>
      <c r="F520" s="1" t="s">
        <v>4</v>
      </c>
      <c r="G520" s="2" t="s">
        <v>2381</v>
      </c>
    </row>
    <row r="521">
      <c r="A521" s="1" t="s">
        <v>2382</v>
      </c>
      <c r="B521" s="1" t="s">
        <v>1446</v>
      </c>
      <c r="C521" s="1" t="s">
        <v>2383</v>
      </c>
      <c r="D521" s="2" t="s">
        <v>2298</v>
      </c>
      <c r="E521" t="str">
        <f>IMAGE("https://tctechcrunch2011.files.wordpress.com/2015/01/bitcoin.jpg?w=680",1)</f>
        <v/>
      </c>
      <c r="F521" s="1" t="s">
        <v>4</v>
      </c>
      <c r="G521" s="2" t="s">
        <v>2384</v>
      </c>
    </row>
    <row r="522">
      <c r="A522" s="1" t="s">
        <v>2385</v>
      </c>
      <c r="B522" s="1" t="s">
        <v>2386</v>
      </c>
      <c r="C522" s="1" t="s">
        <v>2387</v>
      </c>
      <c r="D522" s="2" t="s">
        <v>381</v>
      </c>
      <c r="E522" t="str">
        <f>IMAGE("https://d262ilb51hltx0.cloudfront.net/max/800/1*Gi39__cwA3pLfb1InSPY3g.jpeg",1)</f>
        <v/>
      </c>
      <c r="F522" s="1" t="s">
        <v>4</v>
      </c>
      <c r="G522" s="2" t="s">
        <v>2388</v>
      </c>
    </row>
    <row r="523">
      <c r="A523" s="1" t="s">
        <v>2370</v>
      </c>
      <c r="B523" s="1" t="s">
        <v>666</v>
      </c>
      <c r="C523" s="1" t="s">
        <v>2371</v>
      </c>
      <c r="D523" s="2" t="s">
        <v>2372</v>
      </c>
      <c r="E523" t="str">
        <f>IMAGE("http://media.gotraffic.net/images/i8kBsA4C7Byo/v1/840x473.jpg",1)</f>
        <v/>
      </c>
      <c r="F523" s="1" t="s">
        <v>4</v>
      </c>
      <c r="G523" s="2" t="s">
        <v>2373</v>
      </c>
    </row>
    <row r="524">
      <c r="A524" s="1" t="s">
        <v>2374</v>
      </c>
      <c r="B524" s="1" t="s">
        <v>666</v>
      </c>
      <c r="C524" s="1" t="s">
        <v>2375</v>
      </c>
      <c r="D524" s="2" t="s">
        <v>2376</v>
      </c>
      <c r="E524" t="str">
        <f>IMAGE("http://i.investopedia.com/facebook/investopedia-facebook-image.gif",1)</f>
        <v/>
      </c>
      <c r="F524" s="1" t="s">
        <v>4</v>
      </c>
      <c r="G524" s="2" t="s">
        <v>2377</v>
      </c>
    </row>
    <row r="525">
      <c r="A525" s="1" t="s">
        <v>2389</v>
      </c>
      <c r="B525" s="1" t="s">
        <v>2390</v>
      </c>
      <c r="C525" s="1" t="s">
        <v>2391</v>
      </c>
      <c r="D525" s="1" t="s">
        <v>107</v>
      </c>
      <c r="E525" t="str">
        <f t="shared" ref="E525:E526" si="69">IMAGE("http://ifttt.com/images/no_image_card.png",1)</f>
        <v/>
      </c>
      <c r="F525" s="1" t="s">
        <v>4</v>
      </c>
      <c r="G525" s="2" t="s">
        <v>2392</v>
      </c>
    </row>
    <row r="526">
      <c r="A526" s="1" t="s">
        <v>2393</v>
      </c>
      <c r="B526" s="1" t="s">
        <v>2394</v>
      </c>
      <c r="C526" s="1" t="s">
        <v>2395</v>
      </c>
      <c r="D526" s="1" t="s">
        <v>2396</v>
      </c>
      <c r="E526" t="str">
        <f t="shared" si="69"/>
        <v/>
      </c>
      <c r="F526" s="1" t="s">
        <v>4</v>
      </c>
      <c r="G526" s="2" t="s">
        <v>2397</v>
      </c>
    </row>
    <row r="527">
      <c r="A527" s="1" t="s">
        <v>2398</v>
      </c>
      <c r="B527" s="1" t="s">
        <v>2399</v>
      </c>
      <c r="C527" s="1" t="s">
        <v>2400</v>
      </c>
      <c r="D527" s="2" t="s">
        <v>2401</v>
      </c>
      <c r="E527" t="str">
        <f>IMAGE("http://i.imgur.com/3SMFyt5.jpg?fb",1)</f>
        <v/>
      </c>
      <c r="F527" s="1" t="s">
        <v>4</v>
      </c>
      <c r="G527" s="2" t="s">
        <v>2402</v>
      </c>
    </row>
    <row r="528">
      <c r="A528" s="1" t="s">
        <v>2403</v>
      </c>
      <c r="B528" s="1" t="s">
        <v>2404</v>
      </c>
      <c r="C528" s="1" t="s">
        <v>2405</v>
      </c>
      <c r="D528" s="2" t="s">
        <v>2406</v>
      </c>
      <c r="E528" t="str">
        <f>IMAGE("http://bit-post.com/wp-content/uploads/2015/04/blockchain.jpg",1)</f>
        <v/>
      </c>
      <c r="F528" s="1" t="s">
        <v>4</v>
      </c>
      <c r="G528" s="2" t="s">
        <v>2407</v>
      </c>
    </row>
    <row r="529">
      <c r="A529" s="1" t="s">
        <v>2408</v>
      </c>
      <c r="B529" s="1" t="s">
        <v>2409</v>
      </c>
      <c r="C529" s="1" t="s">
        <v>2410</v>
      </c>
      <c r="D529" s="1" t="s">
        <v>2411</v>
      </c>
      <c r="E529" t="str">
        <f t="shared" ref="E529:E530" si="70">IMAGE("http://ifttt.com/images/no_image_card.png",1)</f>
        <v/>
      </c>
      <c r="F529" s="1" t="s">
        <v>4</v>
      </c>
      <c r="G529" s="2" t="s">
        <v>2412</v>
      </c>
    </row>
    <row r="530">
      <c r="A530" s="1" t="s">
        <v>2408</v>
      </c>
      <c r="B530" s="1" t="s">
        <v>2413</v>
      </c>
      <c r="C530" s="1" t="s">
        <v>2414</v>
      </c>
      <c r="D530" s="1" t="s">
        <v>2415</v>
      </c>
      <c r="E530" t="str">
        <f t="shared" si="70"/>
        <v/>
      </c>
      <c r="F530" s="1" t="s">
        <v>4</v>
      </c>
      <c r="G530" s="2" t="s">
        <v>2416</v>
      </c>
    </row>
    <row r="531">
      <c r="A531" s="1" t="s">
        <v>2417</v>
      </c>
      <c r="B531" s="1" t="s">
        <v>2418</v>
      </c>
      <c r="C531" s="1" t="s">
        <v>2419</v>
      </c>
      <c r="D531" s="2" t="s">
        <v>2420</v>
      </c>
      <c r="E531" t="str">
        <f>IMAGE("http://blog.blockchain.com/wp-content/uploads/2014/10/Blockchain-Logo-Blue6.png",1)</f>
        <v/>
      </c>
      <c r="F531" s="1" t="s">
        <v>4</v>
      </c>
      <c r="G531" s="2" t="s">
        <v>2421</v>
      </c>
    </row>
    <row r="532">
      <c r="A532" s="1" t="s">
        <v>2422</v>
      </c>
      <c r="B532" s="1" t="s">
        <v>2301</v>
      </c>
      <c r="C532" s="1" t="s">
        <v>2302</v>
      </c>
      <c r="D532" s="1" t="s">
        <v>2303</v>
      </c>
      <c r="E532" t="str">
        <f>IMAGE("http://ifttt.com/images/no_image_card.png",1)</f>
        <v/>
      </c>
      <c r="F532" s="1" t="s">
        <v>4</v>
      </c>
      <c r="G532" s="2" t="s">
        <v>2423</v>
      </c>
    </row>
    <row r="533">
      <c r="A533" s="1" t="s">
        <v>2424</v>
      </c>
      <c r="B533" s="1" t="s">
        <v>2425</v>
      </c>
      <c r="C533" s="1" t="s">
        <v>2426</v>
      </c>
      <c r="D533" s="2" t="s">
        <v>2427</v>
      </c>
      <c r="E533" t="str">
        <f>IMAGE("https://d1u0cyt6u6dhmb.cloudfront.net/assets/img/affBanners/728X90A.jpg",1)</f>
        <v/>
      </c>
      <c r="F533" s="1" t="s">
        <v>4</v>
      </c>
      <c r="G533" s="2" t="s">
        <v>2428</v>
      </c>
    </row>
    <row r="534">
      <c r="A534" s="1" t="s">
        <v>2429</v>
      </c>
      <c r="B534" s="1" t="s">
        <v>2430</v>
      </c>
      <c r="C534" s="1" t="s">
        <v>2431</v>
      </c>
      <c r="D534" s="2" t="s">
        <v>2432</v>
      </c>
      <c r="E534" t="str">
        <f>IMAGE("http://bitcoinmerchant.com/wp-content/uploads/2014/06/mobile-payment.jpeg",1)</f>
        <v/>
      </c>
      <c r="F534" s="1" t="s">
        <v>4</v>
      </c>
      <c r="G534" s="2" t="s">
        <v>2433</v>
      </c>
    </row>
    <row r="535">
      <c r="A535" s="1" t="s">
        <v>2434</v>
      </c>
      <c r="B535" s="1" t="s">
        <v>2435</v>
      </c>
      <c r="C535" s="1" t="s">
        <v>2436</v>
      </c>
      <c r="D535" s="2" t="s">
        <v>2437</v>
      </c>
      <c r="E535" t="str">
        <f>IMAGE("https://i.ytimg.com/vi/TipGy2bOVL4/maxresdefault.jpg",1)</f>
        <v/>
      </c>
      <c r="F535" s="1" t="s">
        <v>4</v>
      </c>
      <c r="G535" s="2" t="s">
        <v>2438</v>
      </c>
    </row>
    <row r="536">
      <c r="A536" s="1" t="s">
        <v>2434</v>
      </c>
      <c r="B536" s="1" t="s">
        <v>2439</v>
      </c>
      <c r="C536" s="1" t="s">
        <v>2440</v>
      </c>
      <c r="D536" s="2" t="s">
        <v>2441</v>
      </c>
      <c r="E536" t="str">
        <f>IMAGE("http://static-cdn.jtvnw.net/jtv_user_pictures/xarth/404_user_600x600.png",1)</f>
        <v/>
      </c>
      <c r="F536" s="1" t="s">
        <v>4</v>
      </c>
      <c r="G536" s="2" t="s">
        <v>2442</v>
      </c>
    </row>
    <row r="537">
      <c r="A537" s="1" t="s">
        <v>2434</v>
      </c>
      <c r="B537" s="1" t="s">
        <v>859</v>
      </c>
      <c r="C537" s="1" t="s">
        <v>2443</v>
      </c>
      <c r="D537" s="2" t="s">
        <v>2444</v>
      </c>
      <c r="E537" t="str">
        <f>IMAGE("http://ifttt.com/images/no_image_card.png",1)</f>
        <v/>
      </c>
      <c r="F537" s="1" t="s">
        <v>4</v>
      </c>
      <c r="G537" s="2" t="s">
        <v>2445</v>
      </c>
    </row>
    <row r="538">
      <c r="A538" s="1" t="s">
        <v>2446</v>
      </c>
      <c r="B538" s="1" t="s">
        <v>1175</v>
      </c>
      <c r="C538" s="1" t="s">
        <v>2447</v>
      </c>
      <c r="D538" s="2" t="s">
        <v>2448</v>
      </c>
      <c r="E538" t="str">
        <f>IMAGE("https://i.ytimg.com/vi/H-_KVkQfm-o/maxresdefault.jpg",1)</f>
        <v/>
      </c>
      <c r="F538" s="1" t="s">
        <v>4</v>
      </c>
      <c r="G538" s="2" t="s">
        <v>2449</v>
      </c>
    </row>
    <row r="539">
      <c r="A539" s="1" t="s">
        <v>2450</v>
      </c>
      <c r="B539" s="1" t="s">
        <v>2451</v>
      </c>
      <c r="C539" s="1" t="s">
        <v>2452</v>
      </c>
      <c r="D539" s="2" t="s">
        <v>2453</v>
      </c>
      <c r="E539" t="str">
        <f>IMAGE("http://www.zerohedge.com/sites/default/files/images/user5/imageroot/2015/03/hft%20btc_0.png",1)</f>
        <v/>
      </c>
      <c r="F539" s="1" t="s">
        <v>4</v>
      </c>
      <c r="G539" s="2" t="s">
        <v>2454</v>
      </c>
    </row>
    <row r="540">
      <c r="A540" s="1" t="s">
        <v>2455</v>
      </c>
      <c r="B540" s="1" t="s">
        <v>2456</v>
      </c>
      <c r="C540" s="1" t="s">
        <v>2457</v>
      </c>
      <c r="D540" s="1" t="s">
        <v>2458</v>
      </c>
      <c r="E540" t="str">
        <f>IMAGE("http://ifttt.com/images/no_image_card.png",1)</f>
        <v/>
      </c>
      <c r="F540" s="1" t="s">
        <v>4</v>
      </c>
      <c r="G540" s="2" t="s">
        <v>2459</v>
      </c>
    </row>
    <row r="541">
      <c r="A541" s="1" t="s">
        <v>2446</v>
      </c>
      <c r="B541" s="1" t="s">
        <v>1175</v>
      </c>
      <c r="C541" s="1" t="s">
        <v>2447</v>
      </c>
      <c r="D541" s="2" t="s">
        <v>2448</v>
      </c>
      <c r="E541" t="str">
        <f>IMAGE("https://i.ytimg.com/vi/H-_KVkQfm-o/maxresdefault.jpg",1)</f>
        <v/>
      </c>
      <c r="F541" s="1" t="s">
        <v>4</v>
      </c>
      <c r="G541" s="2" t="s">
        <v>2449</v>
      </c>
    </row>
    <row r="542">
      <c r="A542" s="1" t="s">
        <v>2460</v>
      </c>
      <c r="B542" s="1" t="s">
        <v>2461</v>
      </c>
      <c r="C542" s="1" t="s">
        <v>2462</v>
      </c>
      <c r="D542" s="1" t="s">
        <v>2463</v>
      </c>
      <c r="E542" t="str">
        <f t="shared" ref="E542:E544" si="71">IMAGE("http://ifttt.com/images/no_image_card.png",1)</f>
        <v/>
      </c>
      <c r="F542" s="1" t="s">
        <v>4</v>
      </c>
      <c r="G542" s="2" t="s">
        <v>2464</v>
      </c>
    </row>
    <row r="543">
      <c r="A543" s="1" t="s">
        <v>2465</v>
      </c>
      <c r="B543" s="1" t="s">
        <v>2466</v>
      </c>
      <c r="C543" s="1" t="s">
        <v>2467</v>
      </c>
      <c r="D543" s="1" t="s">
        <v>2468</v>
      </c>
      <c r="E543" t="str">
        <f t="shared" si="71"/>
        <v/>
      </c>
      <c r="F543" s="1" t="s">
        <v>4</v>
      </c>
      <c r="G543" s="2" t="s">
        <v>2469</v>
      </c>
    </row>
    <row r="544">
      <c r="A544" s="1" t="s">
        <v>2470</v>
      </c>
      <c r="B544" s="1" t="s">
        <v>2471</v>
      </c>
      <c r="C544" s="1" t="s">
        <v>2472</v>
      </c>
      <c r="D544" s="1" t="s">
        <v>2473</v>
      </c>
      <c r="E544" t="str">
        <f t="shared" si="71"/>
        <v/>
      </c>
      <c r="F544" s="1" t="s">
        <v>4</v>
      </c>
      <c r="G544" s="2" t="s">
        <v>2474</v>
      </c>
    </row>
    <row r="545">
      <c r="A545" s="1" t="s">
        <v>2475</v>
      </c>
      <c r="B545" s="1" t="s">
        <v>278</v>
      </c>
      <c r="C545" s="1" t="s">
        <v>2476</v>
      </c>
      <c r="D545" s="2" t="s">
        <v>2477</v>
      </c>
      <c r="E545" t="str">
        <f>IMAGE("http://www.theopenledger.com/wp-content/uploads/2015/04/TOL_logosquare.png",1)</f>
        <v/>
      </c>
      <c r="F545" s="1" t="s">
        <v>4</v>
      </c>
      <c r="G545" s="2" t="s">
        <v>2478</v>
      </c>
    </row>
    <row r="546">
      <c r="A546" s="1" t="s">
        <v>2479</v>
      </c>
      <c r="B546" s="1" t="s">
        <v>2480</v>
      </c>
      <c r="C546" s="1" t="s">
        <v>2481</v>
      </c>
      <c r="D546" s="2" t="s">
        <v>2482</v>
      </c>
      <c r="E546" t="str">
        <f>IMAGE("http://c.o0bg.com/rw/SysConfig/WebPortal/BostonGlobe/Framework/images/logo-bg-small-square.jpg",1)</f>
        <v/>
      </c>
      <c r="F546" s="1" t="s">
        <v>4</v>
      </c>
      <c r="G546" s="2" t="s">
        <v>2483</v>
      </c>
    </row>
    <row r="547">
      <c r="A547" s="1" t="s">
        <v>2484</v>
      </c>
      <c r="B547" s="1" t="s">
        <v>2485</v>
      </c>
      <c r="C547" s="1" t="s">
        <v>2486</v>
      </c>
      <c r="D547" s="2" t="s">
        <v>2487</v>
      </c>
      <c r="E547" t="str">
        <f>IMAGE("http://news.diginomics.com/wp-content/uploads/book-cover-small.png",1)</f>
        <v/>
      </c>
      <c r="F547" s="1" t="s">
        <v>4</v>
      </c>
      <c r="G547" s="2" t="s">
        <v>2488</v>
      </c>
    </row>
    <row r="548">
      <c r="A548" s="1" t="s">
        <v>2489</v>
      </c>
      <c r="B548" s="1" t="s">
        <v>1322</v>
      </c>
      <c r="C548" s="1" t="s">
        <v>2490</v>
      </c>
      <c r="D548" s="2" t="s">
        <v>2491</v>
      </c>
      <c r="E548" t="str">
        <f>IMAGE("https://pbs.twimg.com/profile_banners/1442025302/1413227573/1500x500",1)</f>
        <v/>
      </c>
      <c r="F548" s="1" t="s">
        <v>4</v>
      </c>
      <c r="G548" s="2" t="s">
        <v>2492</v>
      </c>
    </row>
    <row r="549">
      <c r="A549" s="1" t="s">
        <v>2489</v>
      </c>
      <c r="B549" s="1" t="s">
        <v>2493</v>
      </c>
      <c r="C549" s="1" t="s">
        <v>2494</v>
      </c>
      <c r="D549" s="1" t="s">
        <v>2495</v>
      </c>
      <c r="E549" t="str">
        <f t="shared" ref="E549:E550" si="72">IMAGE("http://ifttt.com/images/no_image_card.png",1)</f>
        <v/>
      </c>
      <c r="F549" s="1" t="s">
        <v>4</v>
      </c>
      <c r="G549" s="2" t="s">
        <v>2496</v>
      </c>
    </row>
    <row r="550">
      <c r="A550" s="1" t="s">
        <v>2497</v>
      </c>
      <c r="B550" s="1" t="s">
        <v>2498</v>
      </c>
      <c r="C550" s="1" t="s">
        <v>2499</v>
      </c>
      <c r="D550" s="1" t="s">
        <v>2500</v>
      </c>
      <c r="E550" t="str">
        <f t="shared" si="72"/>
        <v/>
      </c>
      <c r="F550" s="1" t="s">
        <v>4</v>
      </c>
      <c r="G550" s="2" t="s">
        <v>2501</v>
      </c>
    </row>
    <row r="551">
      <c r="A551" s="1" t="s">
        <v>2502</v>
      </c>
      <c r="B551" s="1" t="s">
        <v>2503</v>
      </c>
      <c r="C551" s="1" t="s">
        <v>2504</v>
      </c>
      <c r="D551" s="2" t="s">
        <v>2505</v>
      </c>
      <c r="E551" t="str">
        <f>IMAGE("https://pbs.twimg.com/profile_images/2687952298/59bdf21d4ad482732af30224e8b2c9f7_bigger.jpeg",1)</f>
        <v/>
      </c>
      <c r="F551" s="1" t="s">
        <v>4</v>
      </c>
      <c r="G551" s="2" t="s">
        <v>2506</v>
      </c>
    </row>
    <row r="552">
      <c r="A552" s="1" t="s">
        <v>2507</v>
      </c>
      <c r="B552" s="1" t="s">
        <v>2508</v>
      </c>
      <c r="C552" s="1" t="s">
        <v>2509</v>
      </c>
      <c r="D552" s="2" t="s">
        <v>2510</v>
      </c>
      <c r="E552" t="str">
        <f>IMAGE("http://bitcoinsymbol-census.ca/./bitcoin-fixed.png",1)</f>
        <v/>
      </c>
      <c r="F552" s="1" t="s">
        <v>4</v>
      </c>
      <c r="G552" s="2" t="s">
        <v>2511</v>
      </c>
    </row>
    <row r="553">
      <c r="A553" s="1" t="s">
        <v>2512</v>
      </c>
      <c r="B553" s="1" t="s">
        <v>2513</v>
      </c>
      <c r="C553" s="1" t="s">
        <v>2514</v>
      </c>
      <c r="D553" s="1" t="s">
        <v>107</v>
      </c>
      <c r="E553" t="str">
        <f>IMAGE("http://ifttt.com/images/no_image_card.png",1)</f>
        <v/>
      </c>
      <c r="F553" s="1" t="s">
        <v>4</v>
      </c>
      <c r="G553" s="2" t="s">
        <v>2515</v>
      </c>
    </row>
    <row r="554">
      <c r="A554" s="1" t="s">
        <v>2516</v>
      </c>
      <c r="B554" s="1" t="s">
        <v>2517</v>
      </c>
      <c r="C554" s="1" t="s">
        <v>2518</v>
      </c>
      <c r="D554" s="2" t="s">
        <v>2519</v>
      </c>
      <c r="E554" t="str">
        <f>IMAGE("https://avatars1.githubusercontent.com/u/61632?v=3&amp;amp;s=400",1)</f>
        <v/>
      </c>
      <c r="F554" s="1" t="s">
        <v>4</v>
      </c>
      <c r="G554" s="2" t="s">
        <v>2520</v>
      </c>
    </row>
    <row r="555">
      <c r="A555" s="1" t="s">
        <v>2521</v>
      </c>
      <c r="B555" s="1" t="s">
        <v>2522</v>
      </c>
      <c r="C555" s="1" t="s">
        <v>2523</v>
      </c>
      <c r="D555" s="1" t="s">
        <v>2524</v>
      </c>
      <c r="E555" t="str">
        <f>IMAGE("http://ifttt.com/images/no_image_card.png",1)</f>
        <v/>
      </c>
      <c r="F555" s="1" t="s">
        <v>4</v>
      </c>
      <c r="G555" s="2" t="s">
        <v>2525</v>
      </c>
    </row>
    <row r="556">
      <c r="A556" s="1" t="s">
        <v>2526</v>
      </c>
      <c r="B556" s="1" t="s">
        <v>2527</v>
      </c>
      <c r="C556" s="1" t="s">
        <v>2528</v>
      </c>
      <c r="D556" s="2" t="s">
        <v>2529</v>
      </c>
      <c r="E556" t="str">
        <f>IMAGE("https://i.imgflip.com/jqyob.jpg",1)</f>
        <v/>
      </c>
      <c r="F556" s="1" t="s">
        <v>4</v>
      </c>
      <c r="G556" s="2" t="s">
        <v>2530</v>
      </c>
    </row>
    <row r="557">
      <c r="A557" s="1" t="s">
        <v>2531</v>
      </c>
      <c r="B557" s="1" t="s">
        <v>2532</v>
      </c>
      <c r="C557" s="1" t="s">
        <v>2533</v>
      </c>
      <c r="D557" s="1" t="s">
        <v>2534</v>
      </c>
      <c r="E557" t="str">
        <f>IMAGE("http://ifttt.com/images/no_image_card.png",1)</f>
        <v/>
      </c>
      <c r="F557" s="1" t="s">
        <v>4</v>
      </c>
      <c r="G557" s="2" t="s">
        <v>2535</v>
      </c>
    </row>
    <row r="558">
      <c r="A558" s="1" t="s">
        <v>2536</v>
      </c>
      <c r="B558" s="1" t="s">
        <v>2503</v>
      </c>
      <c r="C558" s="1" t="s">
        <v>2537</v>
      </c>
      <c r="D558" s="2" t="s">
        <v>2538</v>
      </c>
      <c r="E558" t="str">
        <f>IMAGE("https://bitcoinmagazine.com/wp-content/uploads/2015/04/business-meeting.jpg",1)</f>
        <v/>
      </c>
      <c r="F558" s="1" t="s">
        <v>4</v>
      </c>
      <c r="G558" s="2" t="s">
        <v>2539</v>
      </c>
    </row>
    <row r="559">
      <c r="A559" s="1" t="s">
        <v>2540</v>
      </c>
      <c r="B559" s="1" t="s">
        <v>2541</v>
      </c>
      <c r="C559" s="1" t="s">
        <v>2542</v>
      </c>
      <c r="D559" s="1" t="s">
        <v>2543</v>
      </c>
      <c r="E559" t="str">
        <f>IMAGE("http://ifttt.com/images/no_image_card.png",1)</f>
        <v/>
      </c>
      <c r="F559" s="1" t="s">
        <v>4</v>
      </c>
      <c r="G559" s="2" t="s">
        <v>2544</v>
      </c>
    </row>
    <row r="560">
      <c r="A560" s="1" t="s">
        <v>2545</v>
      </c>
      <c r="B560" s="1" t="s">
        <v>2503</v>
      </c>
      <c r="C560" s="1" t="s">
        <v>2546</v>
      </c>
      <c r="D560" s="2" t="s">
        <v>2547</v>
      </c>
      <c r="E560" t="str">
        <f>IMAGE("https://fortunedotcom.files.wordpress.com/2014/10/anthony-watson.jpg?quality=80&amp;amp;w=774&amp;amp;h=447&amp;amp;crop=1",1)</f>
        <v/>
      </c>
      <c r="F560" s="1" t="s">
        <v>4</v>
      </c>
      <c r="G560" s="2" t="s">
        <v>2548</v>
      </c>
    </row>
    <row r="561">
      <c r="A561" s="1" t="s">
        <v>2424</v>
      </c>
      <c r="B561" s="1" t="s">
        <v>2549</v>
      </c>
      <c r="C561" s="1" t="s">
        <v>2550</v>
      </c>
      <c r="D561" s="2" t="s">
        <v>2551</v>
      </c>
      <c r="E561" t="str">
        <f>IMAGE("http://i.imgur.com/MnY0U9t.png",1)</f>
        <v/>
      </c>
      <c r="F561" s="1" t="s">
        <v>4</v>
      </c>
      <c r="G561" s="2" t="s">
        <v>2552</v>
      </c>
    </row>
    <row r="562">
      <c r="A562" s="1" t="s">
        <v>2553</v>
      </c>
      <c r="B562" s="1" t="s">
        <v>2554</v>
      </c>
      <c r="C562" s="1" t="s">
        <v>2555</v>
      </c>
      <c r="D562" s="2" t="s">
        <v>2556</v>
      </c>
      <c r="E562" t="str">
        <f>IMAGE("https://tctechcrunch2011.files.wordpress.com/2015/04/facebook-payments.png?w=680",1)</f>
        <v/>
      </c>
      <c r="F562" s="1" t="s">
        <v>4</v>
      </c>
      <c r="G562" s="2" t="s">
        <v>2557</v>
      </c>
    </row>
    <row r="563">
      <c r="A563" s="1" t="s">
        <v>2558</v>
      </c>
      <c r="B563" s="1" t="s">
        <v>2559</v>
      </c>
      <c r="C563" s="1" t="s">
        <v>2560</v>
      </c>
      <c r="D563" s="2" t="s">
        <v>2561</v>
      </c>
      <c r="E563" t="str">
        <f>IMAGE("http://i.imgur.com/lWKHCWZ.png?fb",1)</f>
        <v/>
      </c>
      <c r="F563" s="1" t="s">
        <v>4</v>
      </c>
      <c r="G563" s="2" t="s">
        <v>2562</v>
      </c>
    </row>
    <row r="564">
      <c r="A564" s="1" t="s">
        <v>2563</v>
      </c>
      <c r="B564" s="1" t="s">
        <v>2564</v>
      </c>
      <c r="C564" s="1" t="s">
        <v>2565</v>
      </c>
      <c r="D564" s="2" t="s">
        <v>2566</v>
      </c>
      <c r="E564" t="str">
        <f>IMAGE("https://i.ytimg.com/vi/-1hwazT890s/hqdefault.jpg",1)</f>
        <v/>
      </c>
      <c r="F564" s="1" t="s">
        <v>4</v>
      </c>
      <c r="G564" s="2" t="s">
        <v>2567</v>
      </c>
    </row>
    <row r="565">
      <c r="A565" s="1" t="s">
        <v>2568</v>
      </c>
      <c r="B565" s="1" t="s">
        <v>2569</v>
      </c>
      <c r="C565" s="1" t="s">
        <v>2570</v>
      </c>
      <c r="D565" s="1" t="s">
        <v>2571</v>
      </c>
      <c r="E565" t="str">
        <f>IMAGE("http://ifttt.com/images/no_image_card.png",1)</f>
        <v/>
      </c>
      <c r="F565" s="1" t="s">
        <v>4</v>
      </c>
      <c r="G565" s="2" t="s">
        <v>2572</v>
      </c>
    </row>
    <row r="566">
      <c r="A566" s="1" t="s">
        <v>2573</v>
      </c>
      <c r="B566" s="1" t="s">
        <v>2554</v>
      </c>
      <c r="C566" s="1" t="s">
        <v>2574</v>
      </c>
      <c r="D566" s="2" t="s">
        <v>2575</v>
      </c>
      <c r="E566" t="str">
        <f>IMAGE("http://media.coindesk.com/2015/04/shutterstock_109271873.jpg",1)</f>
        <v/>
      </c>
      <c r="F566" s="1" t="s">
        <v>4</v>
      </c>
      <c r="G566" s="2" t="s">
        <v>2576</v>
      </c>
    </row>
    <row r="567">
      <c r="A567" s="1" t="s">
        <v>2577</v>
      </c>
      <c r="B567" s="1" t="s">
        <v>571</v>
      </c>
      <c r="C567" s="1" t="s">
        <v>2578</v>
      </c>
      <c r="D567" s="2" t="s">
        <v>2579</v>
      </c>
      <c r="E567" t="str">
        <f>IMAGE("https://i.ytimg.com/vi/Yo1IfsqEws0/maxresdefault.jpg",1)</f>
        <v/>
      </c>
      <c r="F567" s="1" t="s">
        <v>4</v>
      </c>
      <c r="G567" s="2" t="s">
        <v>2580</v>
      </c>
    </row>
    <row r="568">
      <c r="A568" s="1" t="s">
        <v>2581</v>
      </c>
      <c r="B568" s="1" t="s">
        <v>2582</v>
      </c>
      <c r="C568" s="1" t="s">
        <v>2583</v>
      </c>
      <c r="D568" s="1" t="s">
        <v>2584</v>
      </c>
      <c r="E568" t="str">
        <f t="shared" ref="E568:E571" si="73">IMAGE("http://ifttt.com/images/no_image_card.png",1)</f>
        <v/>
      </c>
      <c r="F568" s="1" t="s">
        <v>4</v>
      </c>
      <c r="G568" s="2" t="s">
        <v>2585</v>
      </c>
    </row>
    <row r="569">
      <c r="A569" s="1" t="s">
        <v>2586</v>
      </c>
      <c r="B569" s="1" t="s">
        <v>2587</v>
      </c>
      <c r="C569" s="1" t="s">
        <v>2588</v>
      </c>
      <c r="D569" s="1" t="s">
        <v>2589</v>
      </c>
      <c r="E569" t="str">
        <f t="shared" si="73"/>
        <v/>
      </c>
      <c r="F569" s="1" t="s">
        <v>4</v>
      </c>
      <c r="G569" s="2" t="s">
        <v>2590</v>
      </c>
    </row>
    <row r="570">
      <c r="A570" s="1" t="s">
        <v>2591</v>
      </c>
      <c r="B570" s="1" t="s">
        <v>2592</v>
      </c>
      <c r="C570" s="1" t="s">
        <v>2593</v>
      </c>
      <c r="D570" s="1" t="s">
        <v>2594</v>
      </c>
      <c r="E570" t="str">
        <f t="shared" si="73"/>
        <v/>
      </c>
      <c r="F570" s="1" t="s">
        <v>4</v>
      </c>
      <c r="G570" s="2" t="s">
        <v>2595</v>
      </c>
    </row>
    <row r="571">
      <c r="A571" s="1" t="s">
        <v>2596</v>
      </c>
      <c r="B571" s="1" t="s">
        <v>1137</v>
      </c>
      <c r="C571" s="1" t="s">
        <v>2597</v>
      </c>
      <c r="D571" s="1" t="s">
        <v>2598</v>
      </c>
      <c r="E571" t="str">
        <f t="shared" si="73"/>
        <v/>
      </c>
      <c r="F571" s="1" t="s">
        <v>4</v>
      </c>
      <c r="G571" s="2" t="s">
        <v>2599</v>
      </c>
    </row>
    <row r="572">
      <c r="A572" s="1" t="s">
        <v>2600</v>
      </c>
      <c r="B572" s="1" t="s">
        <v>2601</v>
      </c>
      <c r="C572" s="1" t="s">
        <v>2602</v>
      </c>
      <c r="D572" s="2" t="s">
        <v>2603</v>
      </c>
      <c r="E572" t="str">
        <f>IMAGE("https://bitreserve.org/media/cache/seegno_blog_show_thumbnail/uploads/blog/201504061831085522d0ec31143.jpeg?v1.10.1",1)</f>
        <v/>
      </c>
      <c r="F572" s="1" t="s">
        <v>4</v>
      </c>
      <c r="G572" s="2" t="s">
        <v>2604</v>
      </c>
    </row>
    <row r="573">
      <c r="A573" s="1" t="s">
        <v>2605</v>
      </c>
      <c r="B573" s="1" t="s">
        <v>2503</v>
      </c>
      <c r="C573" s="1" t="s">
        <v>2606</v>
      </c>
      <c r="D573" s="2" t="s">
        <v>2607</v>
      </c>
      <c r="E573" t="str">
        <f>IMAGE("http://ifttt.com/images/no_image_card.png",1)</f>
        <v/>
      </c>
      <c r="F573" s="1" t="s">
        <v>4</v>
      </c>
      <c r="G573" s="2" t="s">
        <v>2608</v>
      </c>
    </row>
    <row r="574">
      <c r="A574" s="1" t="s">
        <v>2605</v>
      </c>
      <c r="B574" s="1" t="s">
        <v>2609</v>
      </c>
      <c r="C574" s="1" t="s">
        <v>2610</v>
      </c>
      <c r="D574" s="2" t="s">
        <v>2611</v>
      </c>
      <c r="E574" t="str">
        <f>IMAGE("http://ssl.gstatic.com/images/icons/gplus-32.png",1)</f>
        <v/>
      </c>
      <c r="F574" s="1" t="s">
        <v>4</v>
      </c>
      <c r="G574" s="2" t="s">
        <v>2612</v>
      </c>
    </row>
    <row r="575">
      <c r="A575" s="1" t="s">
        <v>2613</v>
      </c>
      <c r="B575" s="1" t="s">
        <v>2614</v>
      </c>
      <c r="C575" s="1" t="s">
        <v>2615</v>
      </c>
      <c r="D575" s="2" t="s">
        <v>2616</v>
      </c>
      <c r="E575" t="str">
        <f>IMAGE("http://i.imgur.com/OyNgWnO.png",1)</f>
        <v/>
      </c>
      <c r="F575" s="1" t="s">
        <v>4</v>
      </c>
      <c r="G575" s="2" t="s">
        <v>2617</v>
      </c>
    </row>
    <row r="576">
      <c r="A576" s="1" t="s">
        <v>2613</v>
      </c>
      <c r="B576" s="1" t="s">
        <v>2618</v>
      </c>
      <c r="C576" s="1" t="s">
        <v>2619</v>
      </c>
      <c r="D576" s="2" t="s">
        <v>2620</v>
      </c>
      <c r="E576" t="str">
        <f>IMAGE("http://c.o0bg.com/rw/SysConfig/WebPortal/BostonGlobe/Framework/images/logo-bg-small-square.jpg",1)</f>
        <v/>
      </c>
      <c r="F576" s="1" t="s">
        <v>4</v>
      </c>
      <c r="G576" s="2" t="s">
        <v>2621</v>
      </c>
    </row>
    <row r="577">
      <c r="A577" s="1" t="s">
        <v>2622</v>
      </c>
      <c r="B577" s="1" t="s">
        <v>1296</v>
      </c>
      <c r="C577" s="1" t="s">
        <v>2623</v>
      </c>
      <c r="D577" s="2" t="s">
        <v>2624</v>
      </c>
      <c r="E577" t="str">
        <f>IMAGE("https://bitcoinmagazine.com/wp-content/uploads/2015/04/morgan-stanley.jpg",1)</f>
        <v/>
      </c>
      <c r="F577" s="1" t="s">
        <v>4</v>
      </c>
      <c r="G577" s="2" t="s">
        <v>2625</v>
      </c>
    </row>
    <row r="578">
      <c r="A578" s="1" t="s">
        <v>2626</v>
      </c>
      <c r="B578" s="1" t="s">
        <v>2503</v>
      </c>
      <c r="C578" s="1" t="s">
        <v>2627</v>
      </c>
      <c r="D578" s="2" t="s">
        <v>2628</v>
      </c>
      <c r="E578" t="str">
        <f>IMAGE("http://forexminute3.globalinvest.netdna-cdn.com/wp-content/themes/forexminutenew/images/logo.png",1)</f>
        <v/>
      </c>
      <c r="F578" s="1" t="s">
        <v>4</v>
      </c>
      <c r="G578" s="2" t="s">
        <v>2629</v>
      </c>
    </row>
    <row r="579">
      <c r="A579" s="1" t="s">
        <v>2626</v>
      </c>
      <c r="B579" s="1" t="s">
        <v>2630</v>
      </c>
      <c r="C579" s="1" t="s">
        <v>2631</v>
      </c>
      <c r="D579" s="1" t="s">
        <v>2632</v>
      </c>
      <c r="E579" t="str">
        <f>IMAGE("http://ifttt.com/images/no_image_card.png",1)</f>
        <v/>
      </c>
      <c r="F579" s="1" t="s">
        <v>4</v>
      </c>
      <c r="G579" s="2" t="s">
        <v>2633</v>
      </c>
    </row>
    <row r="580">
      <c r="A580" s="1" t="s">
        <v>2634</v>
      </c>
      <c r="B580" s="1" t="s">
        <v>2635</v>
      </c>
      <c r="C580" s="1" t="s">
        <v>2636</v>
      </c>
      <c r="D580" s="2" t="s">
        <v>2637</v>
      </c>
      <c r="E580" t="str">
        <f>IMAGE("https://i.ytimg.com/vd?id=G9O_RW44lys&amp;amp;ats=892000&amp;amp;w=960&amp;amp;h=720&amp;amp;sigh=3LYfs51yGkbP2ld1uUwxiOCBIGo",1)</f>
        <v/>
      </c>
      <c r="F580" s="1" t="s">
        <v>4</v>
      </c>
      <c r="G580" s="2" t="s">
        <v>2638</v>
      </c>
    </row>
    <row r="581">
      <c r="A581" s="1" t="s">
        <v>2639</v>
      </c>
      <c r="B581" s="1" t="s">
        <v>2640</v>
      </c>
      <c r="C581" s="1" t="s">
        <v>2641</v>
      </c>
      <c r="D581" s="2" t="s">
        <v>2642</v>
      </c>
      <c r="E581" t="str">
        <f>IMAGE("https://i.ytimg.com/vi/0XdsaCVZ1ck/maxresdefault.jpg",1)</f>
        <v/>
      </c>
      <c r="F581" s="1" t="s">
        <v>4</v>
      </c>
      <c r="G581" s="2" t="s">
        <v>2643</v>
      </c>
    </row>
    <row r="582">
      <c r="A582" s="1" t="s">
        <v>2644</v>
      </c>
      <c r="B582" s="1" t="s">
        <v>1142</v>
      </c>
      <c r="C582" s="1" t="s">
        <v>2645</v>
      </c>
      <c r="D582" s="2" t="s">
        <v>2646</v>
      </c>
      <c r="E582" t="str">
        <f>IMAGE("http://cdn.shopify.com/s/files/1/0768/0649/files/IMG_4868_grande.JPG?11388313559814376662",1)</f>
        <v/>
      </c>
      <c r="F582" s="1" t="s">
        <v>4</v>
      </c>
      <c r="G582" s="2" t="s">
        <v>2647</v>
      </c>
    </row>
    <row r="583">
      <c r="A583" s="1" t="s">
        <v>2648</v>
      </c>
      <c r="B583" s="1" t="s">
        <v>2649</v>
      </c>
      <c r="C583" s="1" t="s">
        <v>2650</v>
      </c>
      <c r="D583" s="1" t="s">
        <v>2651</v>
      </c>
      <c r="E583" t="str">
        <f t="shared" ref="E583:E586" si="74">IMAGE("http://ifttt.com/images/no_image_card.png",1)</f>
        <v/>
      </c>
      <c r="F583" s="1" t="s">
        <v>4</v>
      </c>
      <c r="G583" s="2" t="s">
        <v>2652</v>
      </c>
    </row>
    <row r="584">
      <c r="A584" s="1" t="s">
        <v>2653</v>
      </c>
      <c r="B584" s="1" t="s">
        <v>2654</v>
      </c>
      <c r="C584" s="1" t="s">
        <v>2655</v>
      </c>
      <c r="D584" s="1" t="s">
        <v>2656</v>
      </c>
      <c r="E584" t="str">
        <f t="shared" si="74"/>
        <v/>
      </c>
      <c r="F584" s="1" t="s">
        <v>4</v>
      </c>
      <c r="G584" s="2" t="s">
        <v>2657</v>
      </c>
    </row>
    <row r="585">
      <c r="A585" s="1" t="s">
        <v>2653</v>
      </c>
      <c r="B585" s="1" t="s">
        <v>2658</v>
      </c>
      <c r="C585" s="1" t="s">
        <v>2659</v>
      </c>
      <c r="D585" s="1" t="s">
        <v>2660</v>
      </c>
      <c r="E585" t="str">
        <f t="shared" si="74"/>
        <v/>
      </c>
      <c r="F585" s="1" t="s">
        <v>4</v>
      </c>
      <c r="G585" s="2" t="s">
        <v>2661</v>
      </c>
    </row>
    <row r="586">
      <c r="A586" s="1" t="s">
        <v>2662</v>
      </c>
      <c r="B586" s="1" t="s">
        <v>2663</v>
      </c>
      <c r="C586" s="1" t="s">
        <v>2664</v>
      </c>
      <c r="D586" s="1" t="s">
        <v>107</v>
      </c>
      <c r="E586" t="str">
        <f t="shared" si="74"/>
        <v/>
      </c>
      <c r="F586" s="1" t="s">
        <v>4</v>
      </c>
      <c r="G586" s="2" t="s">
        <v>2665</v>
      </c>
    </row>
    <row r="587">
      <c r="A587" s="1" t="s">
        <v>2666</v>
      </c>
      <c r="B587" s="1" t="s">
        <v>1883</v>
      </c>
      <c r="C587" s="1" t="s">
        <v>2667</v>
      </c>
      <c r="D587" s="2" t="s">
        <v>2668</v>
      </c>
      <c r="E587" t="str">
        <f>IMAGE("http://rt.com/files/news/3c/57/90/00/snowden1.jpg",1)</f>
        <v/>
      </c>
      <c r="F587" s="1" t="s">
        <v>4</v>
      </c>
      <c r="G587" s="2" t="s">
        <v>2669</v>
      </c>
    </row>
    <row r="588">
      <c r="A588" s="1" t="s">
        <v>2670</v>
      </c>
      <c r="B588" s="1" t="s">
        <v>2671</v>
      </c>
      <c r="C588" s="1" t="s">
        <v>2672</v>
      </c>
      <c r="D588" s="2" t="s">
        <v>2453</v>
      </c>
      <c r="E588" t="str">
        <f>IMAGE("http://www.zerohedge.com/sites/default/files/images/user5/imageroot/2015/03/hft%20btc_0.png",1)</f>
        <v/>
      </c>
      <c r="F588" s="1" t="s">
        <v>4</v>
      </c>
      <c r="G588" s="2" t="s">
        <v>2673</v>
      </c>
    </row>
    <row r="589">
      <c r="A589" s="1" t="s">
        <v>2674</v>
      </c>
      <c r="B589" s="1" t="s">
        <v>2675</v>
      </c>
      <c r="C589" s="1" t="s">
        <v>2676</v>
      </c>
      <c r="D589" s="1" t="s">
        <v>2677</v>
      </c>
      <c r="E589" t="str">
        <f t="shared" ref="E589:E590" si="75">IMAGE("http://ifttt.com/images/no_image_card.png",1)</f>
        <v/>
      </c>
      <c r="F589" s="1" t="s">
        <v>4</v>
      </c>
      <c r="G589" s="2" t="s">
        <v>2678</v>
      </c>
    </row>
    <row r="590">
      <c r="A590" s="1" t="s">
        <v>2679</v>
      </c>
      <c r="B590" s="1" t="s">
        <v>2680</v>
      </c>
      <c r="C590" s="1" t="s">
        <v>2681</v>
      </c>
      <c r="D590" s="1" t="s">
        <v>2682</v>
      </c>
      <c r="E590" t="str">
        <f t="shared" si="75"/>
        <v/>
      </c>
      <c r="F590" s="1" t="s">
        <v>4</v>
      </c>
      <c r="G590" s="2" t="s">
        <v>2683</v>
      </c>
    </row>
    <row r="591">
      <c r="A591" s="1" t="s">
        <v>2684</v>
      </c>
      <c r="B591" s="1" t="s">
        <v>2685</v>
      </c>
      <c r="C591" s="1" t="s">
        <v>2686</v>
      </c>
      <c r="D591" s="2" t="s">
        <v>2687</v>
      </c>
      <c r="E591" t="str">
        <f>IMAGE("http://panampost.com/wp-content/uploads/ft-cuba-bitcoin-vuelos.jpg",1)</f>
        <v/>
      </c>
      <c r="F591" s="1" t="s">
        <v>4</v>
      </c>
      <c r="G591" s="2" t="s">
        <v>2688</v>
      </c>
    </row>
    <row r="592">
      <c r="A592" s="1" t="s">
        <v>2689</v>
      </c>
      <c r="B592" s="1" t="s">
        <v>42</v>
      </c>
      <c r="C592" s="1" t="s">
        <v>2690</v>
      </c>
      <c r="D592" s="1" t="s">
        <v>107</v>
      </c>
      <c r="E592" t="str">
        <f t="shared" ref="E592:E601" si="76">IMAGE("http://ifttt.com/images/no_image_card.png",1)</f>
        <v/>
      </c>
      <c r="F592" s="1" t="s">
        <v>4</v>
      </c>
      <c r="G592" s="2" t="s">
        <v>2691</v>
      </c>
    </row>
    <row r="593">
      <c r="A593" s="1" t="s">
        <v>2692</v>
      </c>
      <c r="B593" s="1" t="s">
        <v>2693</v>
      </c>
      <c r="C593" s="1" t="s">
        <v>2694</v>
      </c>
      <c r="D593" s="2" t="s">
        <v>2695</v>
      </c>
      <c r="E593" t="str">
        <f t="shared" si="76"/>
        <v/>
      </c>
      <c r="F593" s="1" t="s">
        <v>4</v>
      </c>
      <c r="G593" s="2" t="s">
        <v>2696</v>
      </c>
    </row>
    <row r="594">
      <c r="A594" s="1" t="s">
        <v>2697</v>
      </c>
      <c r="B594" s="1" t="s">
        <v>2698</v>
      </c>
      <c r="C594" s="1" t="s">
        <v>2699</v>
      </c>
      <c r="D594" s="1" t="s">
        <v>107</v>
      </c>
      <c r="E594" t="str">
        <f t="shared" si="76"/>
        <v/>
      </c>
      <c r="F594" s="1" t="s">
        <v>4</v>
      </c>
      <c r="G594" s="2" t="s">
        <v>2700</v>
      </c>
    </row>
    <row r="595">
      <c r="A595" s="1" t="s">
        <v>2701</v>
      </c>
      <c r="B595" s="1" t="s">
        <v>2702</v>
      </c>
      <c r="C595" s="1" t="s">
        <v>2703</v>
      </c>
      <c r="D595" s="1" t="s">
        <v>2704</v>
      </c>
      <c r="E595" t="str">
        <f t="shared" si="76"/>
        <v/>
      </c>
      <c r="F595" s="1" t="s">
        <v>4</v>
      </c>
      <c r="G595" s="2" t="s">
        <v>2705</v>
      </c>
    </row>
    <row r="596">
      <c r="A596" s="1" t="s">
        <v>2706</v>
      </c>
      <c r="B596" s="1" t="s">
        <v>2707</v>
      </c>
      <c r="C596" s="1" t="s">
        <v>2708</v>
      </c>
      <c r="D596" s="1" t="s">
        <v>2709</v>
      </c>
      <c r="E596" t="str">
        <f t="shared" si="76"/>
        <v/>
      </c>
      <c r="F596" s="1" t="s">
        <v>4</v>
      </c>
      <c r="G596" s="2" t="s">
        <v>2710</v>
      </c>
    </row>
    <row r="597">
      <c r="A597" s="1" t="s">
        <v>2711</v>
      </c>
      <c r="B597" s="1" t="s">
        <v>2693</v>
      </c>
      <c r="C597" s="1" t="s">
        <v>2712</v>
      </c>
      <c r="D597" s="2" t="s">
        <v>2713</v>
      </c>
      <c r="E597" t="str">
        <f t="shared" si="76"/>
        <v/>
      </c>
      <c r="F597" s="1" t="s">
        <v>4</v>
      </c>
      <c r="G597" s="2" t="s">
        <v>2714</v>
      </c>
    </row>
    <row r="598">
      <c r="A598" s="1" t="s">
        <v>2715</v>
      </c>
      <c r="B598" s="1" t="s">
        <v>2716</v>
      </c>
      <c r="C598" s="1" t="s">
        <v>2717</v>
      </c>
      <c r="D598" s="1" t="s">
        <v>2718</v>
      </c>
      <c r="E598" t="str">
        <f t="shared" si="76"/>
        <v/>
      </c>
      <c r="F598" s="1" t="s">
        <v>4</v>
      </c>
      <c r="G598" s="2" t="s">
        <v>2719</v>
      </c>
    </row>
    <row r="599">
      <c r="A599" s="1" t="s">
        <v>2653</v>
      </c>
      <c r="B599" s="1" t="s">
        <v>2654</v>
      </c>
      <c r="C599" s="1" t="s">
        <v>2655</v>
      </c>
      <c r="D599" s="1" t="s">
        <v>2656</v>
      </c>
      <c r="E599" t="str">
        <f t="shared" si="76"/>
        <v/>
      </c>
      <c r="F599" s="1" t="s">
        <v>4</v>
      </c>
      <c r="G599" s="2" t="s">
        <v>2657</v>
      </c>
    </row>
    <row r="600">
      <c r="A600" s="1" t="s">
        <v>2653</v>
      </c>
      <c r="B600" s="1" t="s">
        <v>2658</v>
      </c>
      <c r="C600" s="1" t="s">
        <v>2659</v>
      </c>
      <c r="D600" s="1" t="s">
        <v>2660</v>
      </c>
      <c r="E600" t="str">
        <f t="shared" si="76"/>
        <v/>
      </c>
      <c r="F600" s="1" t="s">
        <v>4</v>
      </c>
      <c r="G600" s="2" t="s">
        <v>2661</v>
      </c>
    </row>
    <row r="601">
      <c r="A601" s="1" t="s">
        <v>2662</v>
      </c>
      <c r="B601" s="1" t="s">
        <v>2663</v>
      </c>
      <c r="C601" s="1" t="s">
        <v>2664</v>
      </c>
      <c r="D601" s="1" t="s">
        <v>107</v>
      </c>
      <c r="E601" t="str">
        <f t="shared" si="76"/>
        <v/>
      </c>
      <c r="F601" s="1" t="s">
        <v>4</v>
      </c>
      <c r="G601" s="2" t="s">
        <v>2665</v>
      </c>
    </row>
    <row r="602">
      <c r="A602" s="1" t="s">
        <v>2666</v>
      </c>
      <c r="B602" s="1" t="s">
        <v>1883</v>
      </c>
      <c r="C602" s="1" t="s">
        <v>2667</v>
      </c>
      <c r="D602" s="2" t="s">
        <v>2668</v>
      </c>
      <c r="E602" t="str">
        <f>IMAGE("http://rt.com/files/news/3c/57/90/00/snowden1.jpg",1)</f>
        <v/>
      </c>
      <c r="F602" s="1" t="s">
        <v>4</v>
      </c>
      <c r="G602" s="2" t="s">
        <v>2669</v>
      </c>
    </row>
    <row r="603">
      <c r="A603" s="1" t="s">
        <v>2701</v>
      </c>
      <c r="B603" s="1" t="s">
        <v>2702</v>
      </c>
      <c r="C603" s="1" t="s">
        <v>2703</v>
      </c>
      <c r="D603" s="1" t="s">
        <v>2704</v>
      </c>
      <c r="E603" t="str">
        <f t="shared" ref="E603:E610" si="77">IMAGE("http://ifttt.com/images/no_image_card.png",1)</f>
        <v/>
      </c>
      <c r="F603" s="1" t="s">
        <v>4</v>
      </c>
      <c r="G603" s="2" t="s">
        <v>2705</v>
      </c>
    </row>
    <row r="604">
      <c r="A604" s="1" t="s">
        <v>2706</v>
      </c>
      <c r="B604" s="1" t="s">
        <v>2707</v>
      </c>
      <c r="C604" s="1" t="s">
        <v>2708</v>
      </c>
      <c r="D604" s="1" t="s">
        <v>2709</v>
      </c>
      <c r="E604" t="str">
        <f t="shared" si="77"/>
        <v/>
      </c>
      <c r="F604" s="1" t="s">
        <v>4</v>
      </c>
      <c r="G604" s="2" t="s">
        <v>2710</v>
      </c>
    </row>
    <row r="605">
      <c r="A605" s="1" t="s">
        <v>2711</v>
      </c>
      <c r="B605" s="1" t="s">
        <v>2693</v>
      </c>
      <c r="C605" s="1" t="s">
        <v>2712</v>
      </c>
      <c r="D605" s="2" t="s">
        <v>2713</v>
      </c>
      <c r="E605" t="str">
        <f t="shared" si="77"/>
        <v/>
      </c>
      <c r="F605" s="1" t="s">
        <v>4</v>
      </c>
      <c r="G605" s="2" t="s">
        <v>2714</v>
      </c>
    </row>
    <row r="606">
      <c r="A606" s="1" t="s">
        <v>2715</v>
      </c>
      <c r="B606" s="1" t="s">
        <v>2716</v>
      </c>
      <c r="C606" s="1" t="s">
        <v>2717</v>
      </c>
      <c r="D606" s="1" t="s">
        <v>2718</v>
      </c>
      <c r="E606" t="str">
        <f t="shared" si="77"/>
        <v/>
      </c>
      <c r="F606" s="1" t="s">
        <v>4</v>
      </c>
      <c r="G606" s="2" t="s">
        <v>2719</v>
      </c>
    </row>
    <row r="607">
      <c r="A607" s="1" t="s">
        <v>2653</v>
      </c>
      <c r="B607" s="1" t="s">
        <v>2654</v>
      </c>
      <c r="C607" s="1" t="s">
        <v>2655</v>
      </c>
      <c r="D607" s="1" t="s">
        <v>2656</v>
      </c>
      <c r="E607" t="str">
        <f t="shared" si="77"/>
        <v/>
      </c>
      <c r="F607" s="1" t="s">
        <v>4</v>
      </c>
      <c r="G607" s="2" t="s">
        <v>2657</v>
      </c>
    </row>
    <row r="608">
      <c r="A608" s="1" t="s">
        <v>2653</v>
      </c>
      <c r="B608" s="1" t="s">
        <v>2658</v>
      </c>
      <c r="C608" s="1" t="s">
        <v>2659</v>
      </c>
      <c r="D608" s="1" t="s">
        <v>2660</v>
      </c>
      <c r="E608" t="str">
        <f t="shared" si="77"/>
        <v/>
      </c>
      <c r="F608" s="1" t="s">
        <v>4</v>
      </c>
      <c r="G608" s="2" t="s">
        <v>2661</v>
      </c>
    </row>
    <row r="609">
      <c r="A609" s="1" t="s">
        <v>2662</v>
      </c>
      <c r="B609" s="1" t="s">
        <v>2663</v>
      </c>
      <c r="C609" s="1" t="s">
        <v>2664</v>
      </c>
      <c r="D609" s="1" t="s">
        <v>107</v>
      </c>
      <c r="E609" t="str">
        <f t="shared" si="77"/>
        <v/>
      </c>
      <c r="F609" s="1" t="s">
        <v>4</v>
      </c>
      <c r="G609" s="2" t="s">
        <v>2665</v>
      </c>
    </row>
    <row r="610">
      <c r="A610" s="1" t="s">
        <v>2720</v>
      </c>
      <c r="B610" s="1" t="s">
        <v>2721</v>
      </c>
      <c r="C610" s="1" t="s">
        <v>2722</v>
      </c>
      <c r="D610" s="1" t="s">
        <v>2723</v>
      </c>
      <c r="E610" t="str">
        <f t="shared" si="77"/>
        <v/>
      </c>
      <c r="F610" s="1" t="s">
        <v>4</v>
      </c>
      <c r="G610" s="2" t="s">
        <v>2724</v>
      </c>
    </row>
    <row r="611">
      <c r="A611" s="1" t="s">
        <v>2725</v>
      </c>
      <c r="B611" s="1" t="s">
        <v>2726</v>
      </c>
      <c r="C611" s="1" t="s">
        <v>2727</v>
      </c>
      <c r="D611" s="2" t="s">
        <v>2728</v>
      </c>
      <c r="E611" t="str">
        <f>IMAGE("http://cbanners.virtuagirlhd.com/customdata/banner/GeoIP/geoipBanner.php?product=26&amp;size=160x600&amp;key=3",1)</f>
        <v/>
      </c>
      <c r="F611" s="1" t="s">
        <v>4</v>
      </c>
      <c r="G611" s="2" t="s">
        <v>2729</v>
      </c>
    </row>
    <row r="612">
      <c r="A612" s="1" t="s">
        <v>2730</v>
      </c>
      <c r="B612" s="1" t="s">
        <v>1387</v>
      </c>
      <c r="C612" s="1" t="s">
        <v>2731</v>
      </c>
      <c r="D612" s="2" t="s">
        <v>2732</v>
      </c>
      <c r="E612" t="str">
        <f>IMAGE("https://dnqgz544uhbo8.cloudfront.net/_/fp/img/default-preview-image.IsBK38jFAJBlWifMLO4z9g.png",1)</f>
        <v/>
      </c>
      <c r="F612" s="1" t="s">
        <v>4</v>
      </c>
      <c r="G612" s="2" t="s">
        <v>2733</v>
      </c>
    </row>
    <row r="613">
      <c r="A613" s="1" t="s">
        <v>2734</v>
      </c>
      <c r="B613" s="1" t="s">
        <v>2735</v>
      </c>
      <c r="C613" s="1" t="s">
        <v>2736</v>
      </c>
      <c r="D613" s="2" t="s">
        <v>2737</v>
      </c>
      <c r="E613" t="str">
        <f>IMAGE("http://i.imgur.com/x0xDmFW.jpg",1)</f>
        <v/>
      </c>
      <c r="F613" s="1" t="s">
        <v>4</v>
      </c>
      <c r="G613" s="2" t="s">
        <v>2738</v>
      </c>
    </row>
    <row r="614">
      <c r="A614" s="1" t="s">
        <v>2739</v>
      </c>
      <c r="B614" s="1" t="s">
        <v>2740</v>
      </c>
      <c r="C614" s="1" t="s">
        <v>2741</v>
      </c>
      <c r="D614" s="2" t="s">
        <v>2742</v>
      </c>
      <c r="E614" t="str">
        <f>IMAGE("https://i.ytimg.com/vi/_rfbBRFUhEA/hqdefault.jpg",1)</f>
        <v/>
      </c>
      <c r="F614" s="1" t="s">
        <v>4</v>
      </c>
      <c r="G614" s="2" t="s">
        <v>2743</v>
      </c>
    </row>
    <row r="615">
      <c r="A615" s="1" t="s">
        <v>2744</v>
      </c>
      <c r="B615" s="1" t="s">
        <v>2745</v>
      </c>
      <c r="C615" s="1" t="s">
        <v>2746</v>
      </c>
      <c r="D615" s="1" t="s">
        <v>2747</v>
      </c>
      <c r="E615" t="str">
        <f t="shared" ref="E615:E616" si="78">IMAGE("http://ifttt.com/images/no_image_card.png",1)</f>
        <v/>
      </c>
      <c r="F615" s="1" t="s">
        <v>4</v>
      </c>
      <c r="G615" s="2" t="s">
        <v>2748</v>
      </c>
    </row>
    <row r="616">
      <c r="A616" s="1" t="s">
        <v>2744</v>
      </c>
      <c r="B616" s="1" t="s">
        <v>2749</v>
      </c>
      <c r="C616" s="1" t="s">
        <v>2750</v>
      </c>
      <c r="D616" s="1" t="s">
        <v>2751</v>
      </c>
      <c r="E616" t="str">
        <f t="shared" si="78"/>
        <v/>
      </c>
      <c r="F616" s="1" t="s">
        <v>4</v>
      </c>
      <c r="G616" s="2" t="s">
        <v>2752</v>
      </c>
    </row>
    <row r="617">
      <c r="A617" s="1" t="s">
        <v>2753</v>
      </c>
      <c r="B617" s="1" t="s">
        <v>2754</v>
      </c>
      <c r="C617" s="1" t="s">
        <v>2755</v>
      </c>
      <c r="D617" s="2" t="s">
        <v>2756</v>
      </c>
      <c r="E617" t="str">
        <f>IMAGE("https://www.redditstatic.com/icon.png",1)</f>
        <v/>
      </c>
      <c r="F617" s="1" t="s">
        <v>4</v>
      </c>
      <c r="G617" s="2" t="s">
        <v>2757</v>
      </c>
    </row>
    <row r="618">
      <c r="A618" s="1" t="s">
        <v>2753</v>
      </c>
      <c r="B618" s="1" t="s">
        <v>12</v>
      </c>
      <c r="C618" s="1" t="s">
        <v>2758</v>
      </c>
      <c r="D618" s="2" t="s">
        <v>2759</v>
      </c>
      <c r="E618" t="str">
        <f>IMAGE("https://bithours.com/wp-content/uploads/2015/02/2tW5OJs-1024x527.jpg",1)</f>
        <v/>
      </c>
      <c r="F618" s="1" t="s">
        <v>4</v>
      </c>
      <c r="G618" s="2" t="s">
        <v>2760</v>
      </c>
    </row>
    <row r="619">
      <c r="A619" s="1" t="s">
        <v>2761</v>
      </c>
      <c r="B619" s="1" t="s">
        <v>2762</v>
      </c>
      <c r="C619" s="1" t="s">
        <v>2763</v>
      </c>
      <c r="D619" s="1" t="s">
        <v>2764</v>
      </c>
      <c r="E619" t="str">
        <f>IMAGE("http://ifttt.com/images/no_image_card.png",1)</f>
        <v/>
      </c>
      <c r="F619" s="1" t="s">
        <v>4</v>
      </c>
      <c r="G619" s="2" t="s">
        <v>2765</v>
      </c>
    </row>
    <row r="620">
      <c r="A620" s="1" t="s">
        <v>2766</v>
      </c>
      <c r="B620" s="1" t="s">
        <v>2767</v>
      </c>
      <c r="C620" s="1" t="s">
        <v>2768</v>
      </c>
      <c r="D620" s="2" t="s">
        <v>2769</v>
      </c>
      <c r="E620" t="str">
        <f>IMAGE("http://cdn.arstechnica.net/wp-content/uploads/2011/11/i_got_my_bitcoin_nerdmeritbadge_today_-4ec58d2-intro.jpg",1)</f>
        <v/>
      </c>
      <c r="F620" s="1" t="s">
        <v>4</v>
      </c>
      <c r="G620" s="2" t="s">
        <v>2770</v>
      </c>
    </row>
    <row r="621">
      <c r="A621" s="1" t="s">
        <v>2771</v>
      </c>
      <c r="B621" s="1" t="s">
        <v>2772</v>
      </c>
      <c r="C621" s="1" t="s">
        <v>2773</v>
      </c>
      <c r="D621" s="2" t="s">
        <v>2774</v>
      </c>
      <c r="E621" t="str">
        <f>IMAGE("http://www.thetimes.co.uk/tto/multimedia/archive/00883/544747ae-dc8d-11e4-_883887h.jpg",1)</f>
        <v/>
      </c>
      <c r="F621" s="1" t="s">
        <v>4</v>
      </c>
      <c r="G621" s="2" t="s">
        <v>2775</v>
      </c>
    </row>
    <row r="622">
      <c r="A622" s="1" t="s">
        <v>2776</v>
      </c>
      <c r="B622" s="1" t="s">
        <v>2777</v>
      </c>
      <c r="C622" s="3" t="s">
        <v>2778</v>
      </c>
      <c r="D622" s="1" t="s">
        <v>107</v>
      </c>
      <c r="E622" t="str">
        <f t="shared" ref="E622:E623" si="79">IMAGE("http://ifttt.com/images/no_image_card.png",1)</f>
        <v/>
      </c>
      <c r="F622" s="1" t="s">
        <v>4</v>
      </c>
      <c r="G622" s="2" t="s">
        <v>2779</v>
      </c>
    </row>
    <row r="623">
      <c r="A623" s="1" t="s">
        <v>2780</v>
      </c>
      <c r="B623" s="1" t="s">
        <v>2781</v>
      </c>
      <c r="C623" s="1" t="s">
        <v>2782</v>
      </c>
      <c r="D623" s="2" t="s">
        <v>2783</v>
      </c>
      <c r="E623" t="str">
        <f t="shared" si="79"/>
        <v/>
      </c>
      <c r="F623" s="1" t="s">
        <v>4</v>
      </c>
      <c r="G623" s="2" t="s">
        <v>2784</v>
      </c>
    </row>
    <row r="624">
      <c r="A624" s="1" t="s">
        <v>2780</v>
      </c>
      <c r="B624" s="1" t="s">
        <v>2785</v>
      </c>
      <c r="C624" s="1" t="s">
        <v>2786</v>
      </c>
      <c r="D624" s="2" t="s">
        <v>2787</v>
      </c>
      <c r="E624" t="str">
        <f>IMAGE("http://bits.wikimedia.org/static-1.25wmf23/resources/assets/poweredby_mediawiki_88x31.png",1)</f>
        <v/>
      </c>
      <c r="F624" s="1" t="s">
        <v>4</v>
      </c>
      <c r="G624" s="2" t="s">
        <v>2788</v>
      </c>
    </row>
    <row r="625">
      <c r="A625" s="1" t="s">
        <v>2789</v>
      </c>
      <c r="B625" s="1" t="s">
        <v>2790</v>
      </c>
      <c r="C625" s="1" t="s">
        <v>2791</v>
      </c>
      <c r="D625" s="1" t="s">
        <v>2792</v>
      </c>
      <c r="E625" t="str">
        <f t="shared" ref="E625:E627" si="80">IMAGE("http://ifttt.com/images/no_image_card.png",1)</f>
        <v/>
      </c>
      <c r="F625" s="1" t="s">
        <v>4</v>
      </c>
      <c r="G625" s="2" t="s">
        <v>2793</v>
      </c>
    </row>
    <row r="626">
      <c r="A626" s="1" t="s">
        <v>2794</v>
      </c>
      <c r="B626" s="1" t="s">
        <v>144</v>
      </c>
      <c r="C626" s="1" t="s">
        <v>2795</v>
      </c>
      <c r="D626" s="1" t="s">
        <v>2796</v>
      </c>
      <c r="E626" t="str">
        <f t="shared" si="80"/>
        <v/>
      </c>
      <c r="F626" s="1" t="s">
        <v>4</v>
      </c>
      <c r="G626" s="2" t="s">
        <v>2797</v>
      </c>
    </row>
    <row r="627">
      <c r="A627" s="1" t="s">
        <v>2798</v>
      </c>
      <c r="B627" s="1" t="s">
        <v>2799</v>
      </c>
      <c r="C627" s="1" t="s">
        <v>2800</v>
      </c>
      <c r="D627" s="1" t="s">
        <v>2801</v>
      </c>
      <c r="E627" t="str">
        <f t="shared" si="80"/>
        <v/>
      </c>
      <c r="F627" s="1" t="s">
        <v>4</v>
      </c>
      <c r="G627" s="2" t="s">
        <v>2802</v>
      </c>
    </row>
    <row r="628">
      <c r="A628" s="1" t="s">
        <v>2803</v>
      </c>
      <c r="B628" s="1" t="s">
        <v>2804</v>
      </c>
      <c r="C628" s="1" t="s">
        <v>2805</v>
      </c>
      <c r="D628" s="2" t="s">
        <v>2806</v>
      </c>
      <c r="E628" t="str">
        <f>IMAGE("http://i.imgur.com/tVaPYvd.png?fb",1)</f>
        <v/>
      </c>
      <c r="F628" s="1" t="s">
        <v>4</v>
      </c>
      <c r="G628" s="2" t="s">
        <v>2807</v>
      </c>
    </row>
    <row r="629">
      <c r="A629" s="1" t="s">
        <v>2808</v>
      </c>
      <c r="B629" s="1" t="s">
        <v>2809</v>
      </c>
      <c r="C629" s="1" t="s">
        <v>2810</v>
      </c>
      <c r="D629" s="1" t="s">
        <v>2811</v>
      </c>
      <c r="E629" t="str">
        <f t="shared" ref="E629:E630" si="81">IMAGE("http://ifttt.com/images/no_image_card.png",1)</f>
        <v/>
      </c>
      <c r="F629" s="1" t="s">
        <v>4</v>
      </c>
      <c r="G629" s="2" t="s">
        <v>2812</v>
      </c>
    </row>
    <row r="630">
      <c r="A630" s="1" t="s">
        <v>2813</v>
      </c>
      <c r="B630" s="1" t="s">
        <v>2814</v>
      </c>
      <c r="C630" s="1" t="s">
        <v>2815</v>
      </c>
      <c r="D630" s="1" t="s">
        <v>2816</v>
      </c>
      <c r="E630" t="str">
        <f t="shared" si="81"/>
        <v/>
      </c>
      <c r="F630" s="1" t="s">
        <v>4</v>
      </c>
      <c r="G630" s="2" t="s">
        <v>2817</v>
      </c>
    </row>
    <row r="631">
      <c r="A631" s="1" t="s">
        <v>2818</v>
      </c>
      <c r="B631" s="1" t="s">
        <v>2819</v>
      </c>
      <c r="C631" s="1" t="s">
        <v>2820</v>
      </c>
      <c r="D631" s="2" t="s">
        <v>2821</v>
      </c>
      <c r="E631" t="str">
        <f>IMAGE("https://bitcoinmagazine.com/wp-content/uploads/2015/04/foundation-survival.jpg",1)</f>
        <v/>
      </c>
      <c r="F631" s="1" t="s">
        <v>4</v>
      </c>
      <c r="G631" s="2" t="s">
        <v>2822</v>
      </c>
    </row>
    <row r="632">
      <c r="A632" s="1" t="s">
        <v>2823</v>
      </c>
      <c r="B632" s="1" t="s">
        <v>2824</v>
      </c>
      <c r="C632" s="1" t="s">
        <v>2825</v>
      </c>
      <c r="D632" s="1" t="s">
        <v>2826</v>
      </c>
      <c r="E632" t="str">
        <f t="shared" ref="E632:E633" si="82">IMAGE("http://ifttt.com/images/no_image_card.png",1)</f>
        <v/>
      </c>
      <c r="F632" s="1" t="s">
        <v>4</v>
      </c>
      <c r="G632" s="2" t="s">
        <v>2827</v>
      </c>
    </row>
    <row r="633">
      <c r="A633" s="1" t="s">
        <v>2828</v>
      </c>
      <c r="B633" s="1" t="s">
        <v>2829</v>
      </c>
      <c r="C633" s="1" t="s">
        <v>2830</v>
      </c>
      <c r="D633" s="1" t="s">
        <v>2831</v>
      </c>
      <c r="E633" t="str">
        <f t="shared" si="82"/>
        <v/>
      </c>
      <c r="F633" s="1" t="s">
        <v>4</v>
      </c>
      <c r="G633" s="2" t="s">
        <v>2832</v>
      </c>
    </row>
    <row r="634">
      <c r="A634" s="1" t="s">
        <v>2833</v>
      </c>
      <c r="B634" s="1" t="s">
        <v>162</v>
      </c>
      <c r="C634" s="1" t="s">
        <v>2834</v>
      </c>
      <c r="D634" s="2" t="s">
        <v>2835</v>
      </c>
      <c r="E634" t="str">
        <f>IMAGE("http://coinfire.io/wp-content/uploads/2015/04/share-32.png",1)</f>
        <v/>
      </c>
      <c r="F634" s="1" t="s">
        <v>4</v>
      </c>
      <c r="G634" s="2" t="s">
        <v>2836</v>
      </c>
    </row>
    <row r="635">
      <c r="A635" s="1" t="s">
        <v>2813</v>
      </c>
      <c r="B635" s="1" t="s">
        <v>2814</v>
      </c>
      <c r="C635" s="1" t="s">
        <v>2815</v>
      </c>
      <c r="D635" s="1" t="s">
        <v>2816</v>
      </c>
      <c r="E635" t="str">
        <f>IMAGE("http://ifttt.com/images/no_image_card.png",1)</f>
        <v/>
      </c>
      <c r="F635" s="1" t="s">
        <v>4</v>
      </c>
      <c r="G635" s="2" t="s">
        <v>2817</v>
      </c>
    </row>
    <row r="636">
      <c r="A636" s="1" t="s">
        <v>2837</v>
      </c>
      <c r="B636" s="1" t="s">
        <v>2838</v>
      </c>
      <c r="C636" s="1" t="s">
        <v>2839</v>
      </c>
      <c r="D636" s="2" t="s">
        <v>2840</v>
      </c>
      <c r="E636" t="str">
        <f>IMAGE("http://fxwire.pro/assets/images/article/ads/Banner_Rt.gif",1)</f>
        <v/>
      </c>
      <c r="F636" s="1" t="s">
        <v>4</v>
      </c>
      <c r="G636" s="2" t="s">
        <v>2841</v>
      </c>
    </row>
    <row r="637">
      <c r="A637" s="1" t="s">
        <v>2842</v>
      </c>
      <c r="B637" s="1" t="s">
        <v>2843</v>
      </c>
      <c r="C637" s="1" t="s">
        <v>2844</v>
      </c>
      <c r="D637" s="2" t="s">
        <v>2845</v>
      </c>
      <c r="E637" t="str">
        <f>IMAGE("http://ad.doubleclick.net/N4735792/ad/uk.reuters/news/technology/article;type=leaderboard;sz=728x90;tile=1;articleID=UKKBN0MX1E720150406;ord=6386?",1)</f>
        <v/>
      </c>
      <c r="F637" s="1" t="s">
        <v>4</v>
      </c>
      <c r="G637" s="2" t="s">
        <v>2846</v>
      </c>
    </row>
    <row r="638">
      <c r="A638" s="1" t="s">
        <v>2847</v>
      </c>
      <c r="B638" s="1" t="s">
        <v>2848</v>
      </c>
      <c r="C638" s="1" t="s">
        <v>2849</v>
      </c>
      <c r="D638" s="2" t="s">
        <v>2850</v>
      </c>
      <c r="E638" t="str">
        <f>IMAGE("http://i.imgur.com/MiNYKQ0.jpg",1)</f>
        <v/>
      </c>
      <c r="F638" s="1" t="s">
        <v>4</v>
      </c>
      <c r="G638" s="2" t="s">
        <v>2851</v>
      </c>
    </row>
    <row r="639">
      <c r="A639" s="1" t="s">
        <v>2852</v>
      </c>
      <c r="B639" s="1" t="s">
        <v>2853</v>
      </c>
      <c r="C639" s="1" t="s">
        <v>2854</v>
      </c>
      <c r="D639" s="1" t="s">
        <v>2855</v>
      </c>
      <c r="E639" t="str">
        <f t="shared" ref="E639:E643" si="83">IMAGE("http://ifttt.com/images/no_image_card.png",1)</f>
        <v/>
      </c>
      <c r="F639" s="1" t="s">
        <v>4</v>
      </c>
      <c r="G639" s="2" t="s">
        <v>2856</v>
      </c>
    </row>
    <row r="640">
      <c r="A640" s="1" t="s">
        <v>2857</v>
      </c>
      <c r="B640" s="1" t="s">
        <v>2858</v>
      </c>
      <c r="C640" s="1" t="s">
        <v>2859</v>
      </c>
      <c r="D640" s="1" t="s">
        <v>107</v>
      </c>
      <c r="E640" t="str">
        <f t="shared" si="83"/>
        <v/>
      </c>
      <c r="F640" s="1" t="s">
        <v>4</v>
      </c>
      <c r="G640" s="2" t="s">
        <v>2860</v>
      </c>
    </row>
    <row r="641">
      <c r="A641" s="1" t="s">
        <v>2861</v>
      </c>
      <c r="B641" s="1" t="s">
        <v>2862</v>
      </c>
      <c r="C641" s="1" t="s">
        <v>2863</v>
      </c>
      <c r="D641" s="1" t="s">
        <v>2864</v>
      </c>
      <c r="E641" t="str">
        <f t="shared" si="83"/>
        <v/>
      </c>
      <c r="F641" s="1" t="s">
        <v>4</v>
      </c>
      <c r="G641" s="2" t="s">
        <v>2865</v>
      </c>
    </row>
    <row r="642">
      <c r="A642" s="1" t="s">
        <v>2866</v>
      </c>
      <c r="B642" s="1" t="s">
        <v>2867</v>
      </c>
      <c r="C642" s="1" t="s">
        <v>2868</v>
      </c>
      <c r="D642" s="1" t="s">
        <v>2869</v>
      </c>
      <c r="E642" t="str">
        <f t="shared" si="83"/>
        <v/>
      </c>
      <c r="F642" s="1" t="s">
        <v>4</v>
      </c>
      <c r="G642" s="2" t="s">
        <v>2870</v>
      </c>
    </row>
    <row r="643">
      <c r="A643" s="1" t="s">
        <v>2871</v>
      </c>
      <c r="B643" s="1" t="s">
        <v>2872</v>
      </c>
      <c r="C643" s="1" t="s">
        <v>2873</v>
      </c>
      <c r="D643" s="1" t="s">
        <v>2874</v>
      </c>
      <c r="E643" t="str">
        <f t="shared" si="83"/>
        <v/>
      </c>
      <c r="F643" s="1" t="s">
        <v>4</v>
      </c>
      <c r="G643" s="2" t="s">
        <v>2875</v>
      </c>
    </row>
    <row r="644">
      <c r="A644" s="1" t="s">
        <v>2876</v>
      </c>
      <c r="B644" s="1" t="s">
        <v>278</v>
      </c>
      <c r="C644" s="1" t="s">
        <v>2877</v>
      </c>
      <c r="D644" s="2" t="s">
        <v>2878</v>
      </c>
      <c r="E644" t="str">
        <f>IMAGE("http://www.theopenledger.com/wp-content/uploads/2015/04/TOL_logosquare.png",1)</f>
        <v/>
      </c>
      <c r="F644" s="1" t="s">
        <v>4</v>
      </c>
      <c r="G644" s="2" t="s">
        <v>2879</v>
      </c>
    </row>
    <row r="645">
      <c r="A645" s="1" t="s">
        <v>2880</v>
      </c>
      <c r="B645" s="1" t="s">
        <v>945</v>
      </c>
      <c r="C645" s="1" t="s">
        <v>2881</v>
      </c>
      <c r="D645" s="2" t="s">
        <v>2882</v>
      </c>
      <c r="E645" t="str">
        <f>IMAGE("http://i.dailymail.co.uk/i/pix/2015/04/07/05/2755DD9E00000578-0-image-a-34_1428379990809.jpg",1)</f>
        <v/>
      </c>
      <c r="F645" s="1" t="s">
        <v>4</v>
      </c>
      <c r="G645" s="2" t="s">
        <v>2883</v>
      </c>
    </row>
    <row r="646">
      <c r="A646" s="1" t="s">
        <v>2884</v>
      </c>
      <c r="B646" s="1" t="s">
        <v>1953</v>
      </c>
      <c r="C646" s="1" t="s">
        <v>2885</v>
      </c>
      <c r="D646" s="2" t="s">
        <v>2886</v>
      </c>
      <c r="E646" t="str">
        <f>IMAGE("http://a.abcnews.com/images/Business/150225_real_biz_sue_16x9_992.jpg",1)</f>
        <v/>
      </c>
      <c r="F646" s="1" t="s">
        <v>4</v>
      </c>
      <c r="G646" s="2" t="s">
        <v>2887</v>
      </c>
    </row>
    <row r="647">
      <c r="A647" s="1" t="s">
        <v>2888</v>
      </c>
      <c r="B647" s="1" t="s">
        <v>2889</v>
      </c>
      <c r="C647" s="1" t="s">
        <v>2890</v>
      </c>
      <c r="D647" s="2" t="s">
        <v>2891</v>
      </c>
      <c r="E647" t="str">
        <f>IMAGE("https://i.ytimg.com/vi/syXlBEZz-no/maxresdefault.jpg",1)</f>
        <v/>
      </c>
      <c r="F647" s="1" t="s">
        <v>4</v>
      </c>
      <c r="G647" s="2" t="s">
        <v>2892</v>
      </c>
    </row>
    <row r="648">
      <c r="A648" s="1" t="s">
        <v>2893</v>
      </c>
      <c r="B648" s="1" t="s">
        <v>17</v>
      </c>
      <c r="C648" s="1" t="s">
        <v>2894</v>
      </c>
      <c r="D648" s="2" t="s">
        <v>2895</v>
      </c>
      <c r="E648" t="str">
        <f>IMAGE("http://bravenewcoin.com/assets/Uploads/_resampled/CroppedImage400400-4742089272-c6355d6774-o.png",1)</f>
        <v/>
      </c>
      <c r="F648" s="1" t="s">
        <v>4</v>
      </c>
      <c r="G648" s="2" t="s">
        <v>2896</v>
      </c>
    </row>
    <row r="649">
      <c r="A649" s="1" t="s">
        <v>2893</v>
      </c>
      <c r="B649" s="1" t="s">
        <v>710</v>
      </c>
      <c r="C649" s="1" t="s">
        <v>2897</v>
      </c>
      <c r="D649" s="2" t="s">
        <v>2898</v>
      </c>
      <c r="E649" t="str">
        <f>IMAGE("https://cantheyseemydick.com/images/john_oliver_snowden_interview.jpg",1)</f>
        <v/>
      </c>
      <c r="F649" s="1" t="s">
        <v>4</v>
      </c>
      <c r="G649" s="2" t="s">
        <v>2899</v>
      </c>
    </row>
    <row r="650">
      <c r="A650" s="1" t="s">
        <v>2900</v>
      </c>
      <c r="B650" s="1" t="s">
        <v>2838</v>
      </c>
      <c r="C650" s="1" t="s">
        <v>2901</v>
      </c>
      <c r="D650" s="1" t="s">
        <v>2902</v>
      </c>
      <c r="E650" t="str">
        <f>IMAGE("http://ifttt.com/images/no_image_card.png",1)</f>
        <v/>
      </c>
      <c r="F650" s="1" t="s">
        <v>4</v>
      </c>
      <c r="G650" s="2" t="s">
        <v>2903</v>
      </c>
    </row>
    <row r="651">
      <c r="A651" s="1" t="s">
        <v>2904</v>
      </c>
      <c r="B651" s="1" t="s">
        <v>2905</v>
      </c>
      <c r="C651" s="1" t="s">
        <v>2906</v>
      </c>
      <c r="D651" s="2" t="s">
        <v>2907</v>
      </c>
      <c r="E651" t="str">
        <f>IMAGE("http://o.onionstatic.com/images/12/12770/2x1/1200.jpg?3448",1)</f>
        <v/>
      </c>
      <c r="F651" s="1" t="s">
        <v>4</v>
      </c>
      <c r="G651" s="2" t="s">
        <v>2908</v>
      </c>
    </row>
    <row r="652">
      <c r="A652" s="1" t="s">
        <v>2909</v>
      </c>
      <c r="B652" s="1" t="s">
        <v>1107</v>
      </c>
      <c r="C652" s="1" t="s">
        <v>2910</v>
      </c>
      <c r="D652" s="1" t="s">
        <v>2911</v>
      </c>
      <c r="E652" t="str">
        <f t="shared" ref="E652:E653" si="84">IMAGE("http://ifttt.com/images/no_image_card.png",1)</f>
        <v/>
      </c>
      <c r="F652" s="1" t="s">
        <v>4</v>
      </c>
      <c r="G652" s="2" t="s">
        <v>2912</v>
      </c>
    </row>
    <row r="653">
      <c r="A653" s="1" t="s">
        <v>2913</v>
      </c>
      <c r="B653" s="1" t="s">
        <v>2914</v>
      </c>
      <c r="C653" s="1" t="s">
        <v>2915</v>
      </c>
      <c r="D653" s="1" t="s">
        <v>2916</v>
      </c>
      <c r="E653" t="str">
        <f t="shared" si="84"/>
        <v/>
      </c>
      <c r="F653" s="1" t="s">
        <v>4</v>
      </c>
      <c r="G653" s="2" t="s">
        <v>2917</v>
      </c>
    </row>
    <row r="654">
      <c r="A654" s="1" t="s">
        <v>2918</v>
      </c>
      <c r="B654" s="1" t="s">
        <v>2919</v>
      </c>
      <c r="C654" s="1" t="s">
        <v>2920</v>
      </c>
      <c r="D654" s="2" t="s">
        <v>2921</v>
      </c>
      <c r="E654" t="str">
        <f>IMAGE("http://cdn1.tnwcdn.com/wp-content/blogs.dir/1/files/2015/04/Buttercoin.jpg",1)</f>
        <v/>
      </c>
      <c r="F654" s="1" t="s">
        <v>4</v>
      </c>
      <c r="G654" s="2" t="s">
        <v>2922</v>
      </c>
    </row>
    <row r="655">
      <c r="A655" s="1" t="s">
        <v>2923</v>
      </c>
      <c r="B655" s="1" t="s">
        <v>2924</v>
      </c>
      <c r="C655" s="1" t="s">
        <v>2925</v>
      </c>
      <c r="D655" s="1" t="s">
        <v>2926</v>
      </c>
      <c r="E655" t="str">
        <f>IMAGE("http://ifttt.com/images/no_image_card.png",1)</f>
        <v/>
      </c>
      <c r="F655" s="1" t="s">
        <v>4</v>
      </c>
      <c r="G655" s="2" t="s">
        <v>2927</v>
      </c>
    </row>
    <row r="656">
      <c r="A656" s="1" t="s">
        <v>2928</v>
      </c>
      <c r="B656" s="1" t="s">
        <v>2929</v>
      </c>
      <c r="C656" s="1" t="s">
        <v>2930</v>
      </c>
      <c r="D656" s="2" t="s">
        <v>2931</v>
      </c>
      <c r="E656" t="str">
        <f>IMAGE("http://www.livebitcoinnews.com/blog/wp-content/uploads/2015/04/000000000000000000000000000.png",1)</f>
        <v/>
      </c>
      <c r="F656" s="1" t="s">
        <v>4</v>
      </c>
      <c r="G656" s="2" t="s">
        <v>2932</v>
      </c>
    </row>
    <row r="657">
      <c r="A657" s="1" t="s">
        <v>2933</v>
      </c>
      <c r="B657" s="1" t="s">
        <v>2934</v>
      </c>
      <c r="C657" s="1" t="s">
        <v>2935</v>
      </c>
      <c r="D657" s="2" t="s">
        <v>2936</v>
      </c>
      <c r="E657" t="str">
        <f>IMAGE("http://listedbits.com/wp-content/uploads/2015/04/shibuya-1024x768.jpg",1)</f>
        <v/>
      </c>
      <c r="F657" s="1" t="s">
        <v>4</v>
      </c>
      <c r="G657" s="2" t="s">
        <v>2937</v>
      </c>
    </row>
    <row r="658">
      <c r="A658" s="1" t="s">
        <v>2938</v>
      </c>
      <c r="B658" s="1" t="s">
        <v>2939</v>
      </c>
      <c r="C658" s="1" t="s">
        <v>2940</v>
      </c>
      <c r="D658" s="1" t="s">
        <v>2941</v>
      </c>
      <c r="E658" t="str">
        <f>IMAGE("http://ifttt.com/images/no_image_card.png",1)</f>
        <v/>
      </c>
      <c r="F658" s="1" t="s">
        <v>4</v>
      </c>
      <c r="G658" s="2" t="s">
        <v>2942</v>
      </c>
    </row>
    <row r="659">
      <c r="A659" s="1" t="s">
        <v>2943</v>
      </c>
      <c r="B659" s="1" t="s">
        <v>1859</v>
      </c>
      <c r="C659" s="1" t="s">
        <v>2944</v>
      </c>
      <c r="D659" s="2" t="s">
        <v>2945</v>
      </c>
      <c r="E659" t="str">
        <f>IMAGE("http://kazonomics.com/wp-content/uploads/2014/08/5036182_orig.png",1)</f>
        <v/>
      </c>
      <c r="F659" s="1" t="s">
        <v>4</v>
      </c>
      <c r="G659" s="2" t="s">
        <v>2946</v>
      </c>
    </row>
    <row r="660">
      <c r="A660" s="1" t="s">
        <v>2947</v>
      </c>
      <c r="B660" s="1" t="s">
        <v>2948</v>
      </c>
      <c r="C660" s="1" t="s">
        <v>2949</v>
      </c>
      <c r="D660" s="1" t="s">
        <v>2950</v>
      </c>
      <c r="E660" t="str">
        <f>IMAGE("http://ifttt.com/images/no_image_card.png",1)</f>
        <v/>
      </c>
      <c r="F660" s="1" t="s">
        <v>4</v>
      </c>
      <c r="G660" s="2" t="s">
        <v>2951</v>
      </c>
    </row>
    <row r="661">
      <c r="A661" s="1" t="s">
        <v>2952</v>
      </c>
      <c r="B661" s="1" t="s">
        <v>1859</v>
      </c>
      <c r="C661" s="1" t="s">
        <v>2953</v>
      </c>
      <c r="D661" s="2" t="s">
        <v>2954</v>
      </c>
      <c r="E661" t="str">
        <f>IMAGE("http://kazonomics.com/wp-content/uploads/2014/11/3008256_orig.png",1)</f>
        <v/>
      </c>
      <c r="F661" s="1" t="s">
        <v>4</v>
      </c>
      <c r="G661" s="2" t="s">
        <v>2955</v>
      </c>
    </row>
    <row r="662">
      <c r="A662" s="1" t="s">
        <v>2956</v>
      </c>
      <c r="B662" s="1" t="s">
        <v>2957</v>
      </c>
      <c r="C662" s="1" t="s">
        <v>2958</v>
      </c>
      <c r="D662" s="2" t="s">
        <v>2959</v>
      </c>
      <c r="E662" t="str">
        <f>IMAGE("http://hplusmagazine.com/wp-content/uploads/2015/04/how-bitcoin-network-functions.png",1)</f>
        <v/>
      </c>
      <c r="F662" s="1" t="s">
        <v>4</v>
      </c>
      <c r="G662" s="2" t="s">
        <v>2960</v>
      </c>
    </row>
    <row r="663">
      <c r="A663" s="1" t="s">
        <v>2961</v>
      </c>
      <c r="B663" s="1" t="s">
        <v>1775</v>
      </c>
      <c r="C663" s="1" t="s">
        <v>2962</v>
      </c>
      <c r="D663" s="2" t="s">
        <v>2963</v>
      </c>
      <c r="E663" t="str">
        <f>IMAGE("http://cointelegraph.uk/images/725_aHR0cDovL2NvaW50ZWxlZ3JhcGgudWsvc3RvcmFnZS91cGxvYWRzL3ZpZXcvOTU3YTI3ZjhhZjY2Nzc1YjA3NmM1MTM5N2NlN2RmNmIuanBn.jpg",1)</f>
        <v/>
      </c>
      <c r="F663" s="1" t="s">
        <v>4</v>
      </c>
      <c r="G663" s="2" t="s">
        <v>2964</v>
      </c>
    </row>
    <row r="664">
      <c r="A664" s="1" t="s">
        <v>2965</v>
      </c>
      <c r="B664" s="1" t="s">
        <v>361</v>
      </c>
      <c r="C664" s="1" t="s">
        <v>2966</v>
      </c>
      <c r="D664" s="1" t="s">
        <v>2967</v>
      </c>
      <c r="E664" t="str">
        <f>IMAGE("http://ifttt.com/images/no_image_card.png",1)</f>
        <v/>
      </c>
      <c r="F664" s="1" t="s">
        <v>4</v>
      </c>
      <c r="G664" s="2" t="s">
        <v>2968</v>
      </c>
    </row>
    <row r="665">
      <c r="A665" s="1" t="s">
        <v>2969</v>
      </c>
      <c r="B665" s="1" t="s">
        <v>2970</v>
      </c>
      <c r="C665" s="1" t="s">
        <v>2971</v>
      </c>
      <c r="D665" s="2" t="s">
        <v>2972</v>
      </c>
      <c r="E665" t="str">
        <f>IMAGE("https://pbs.twimg.com/media/CB7rbXlUkAEH0b8.jpg:large",1)</f>
        <v/>
      </c>
      <c r="F665" s="1" t="s">
        <v>4</v>
      </c>
      <c r="G665" s="2" t="s">
        <v>2973</v>
      </c>
    </row>
    <row r="666">
      <c r="A666" s="1" t="s">
        <v>2974</v>
      </c>
      <c r="B666" s="1" t="s">
        <v>2975</v>
      </c>
      <c r="C666" s="1" t="s">
        <v>2976</v>
      </c>
      <c r="D666" s="1" t="s">
        <v>2977</v>
      </c>
      <c r="E666" t="str">
        <f t="shared" ref="E666:E667" si="85">IMAGE("http://ifttt.com/images/no_image_card.png",1)</f>
        <v/>
      </c>
      <c r="F666" s="1" t="s">
        <v>4</v>
      </c>
      <c r="G666" s="2" t="s">
        <v>2978</v>
      </c>
    </row>
    <row r="667">
      <c r="A667" s="1" t="s">
        <v>2979</v>
      </c>
      <c r="B667" s="1" t="s">
        <v>2980</v>
      </c>
      <c r="C667" s="1" t="s">
        <v>2981</v>
      </c>
      <c r="D667" s="1" t="s">
        <v>2982</v>
      </c>
      <c r="E667" t="str">
        <f t="shared" si="85"/>
        <v/>
      </c>
      <c r="F667" s="1" t="s">
        <v>4</v>
      </c>
      <c r="G667" s="2" t="s">
        <v>2983</v>
      </c>
    </row>
    <row r="668">
      <c r="A668" s="1" t="s">
        <v>2984</v>
      </c>
      <c r="B668" s="1" t="s">
        <v>1859</v>
      </c>
      <c r="C668" s="1" t="s">
        <v>2985</v>
      </c>
      <c r="D668" s="2" t="s">
        <v>2986</v>
      </c>
      <c r="E668" t="str">
        <f>IMAGE("http://kazonomics.com/wp-content/uploads/2014/08/2711601_orig.png",1)</f>
        <v/>
      </c>
      <c r="F668" s="1" t="s">
        <v>4</v>
      </c>
      <c r="G668" s="2" t="s">
        <v>2987</v>
      </c>
    </row>
    <row r="669">
      <c r="A669" s="1" t="s">
        <v>2988</v>
      </c>
      <c r="B669" s="1" t="s">
        <v>2989</v>
      </c>
      <c r="C669" s="1" t="s">
        <v>2990</v>
      </c>
      <c r="D669" s="1" t="s">
        <v>2991</v>
      </c>
      <c r="E669" t="str">
        <f t="shared" ref="E669:E670" si="86">IMAGE("http://ifttt.com/images/no_image_card.png",1)</f>
        <v/>
      </c>
      <c r="F669" s="1" t="s">
        <v>4</v>
      </c>
      <c r="G669" s="2" t="s">
        <v>2992</v>
      </c>
    </row>
    <row r="670">
      <c r="A670" s="1" t="s">
        <v>2993</v>
      </c>
      <c r="B670" s="1" t="s">
        <v>2994</v>
      </c>
      <c r="C670" s="1" t="s">
        <v>2995</v>
      </c>
      <c r="D670" s="1" t="s">
        <v>107</v>
      </c>
      <c r="E670" t="str">
        <f t="shared" si="86"/>
        <v/>
      </c>
      <c r="F670" s="1" t="s">
        <v>4</v>
      </c>
      <c r="G670" s="2" t="s">
        <v>2996</v>
      </c>
    </row>
    <row r="671">
      <c r="A671" s="1" t="s">
        <v>2997</v>
      </c>
      <c r="B671" s="1" t="s">
        <v>17</v>
      </c>
      <c r="C671" s="1" t="s">
        <v>2998</v>
      </c>
      <c r="D671" s="2" t="s">
        <v>2999</v>
      </c>
      <c r="E671" t="str">
        <f>IMAGE("http://bravenewcoin.com/assets/Uploads/_resampled/CroppedImage400400-bitcoin-foundation.png",1)</f>
        <v/>
      </c>
      <c r="F671" s="1" t="s">
        <v>4</v>
      </c>
      <c r="G671" s="2" t="s">
        <v>3000</v>
      </c>
    </row>
    <row r="672">
      <c r="A672" s="1" t="s">
        <v>3001</v>
      </c>
      <c r="B672" s="1" t="s">
        <v>1032</v>
      </c>
      <c r="C672" s="1" t="s">
        <v>3002</v>
      </c>
      <c r="D672" s="2" t="s">
        <v>3003</v>
      </c>
      <c r="E672" t="str">
        <f>IMAGE("http://cdn.arstechnica.net/wp-content/uploads/2011/11/i_got_my_bitcoin_nerdmeritbadge_today_-4ec58d2-intro.jpg",1)</f>
        <v/>
      </c>
      <c r="F672" s="1" t="s">
        <v>4</v>
      </c>
      <c r="G672" s="2" t="s">
        <v>3004</v>
      </c>
    </row>
    <row r="673">
      <c r="A673" s="1" t="s">
        <v>3005</v>
      </c>
      <c r="B673" s="1" t="s">
        <v>3006</v>
      </c>
      <c r="C673" s="1" t="s">
        <v>3007</v>
      </c>
      <c r="D673" s="2" t="s">
        <v>3008</v>
      </c>
      <c r="E673" t="str">
        <f>IMAGE("https://toptech.io/wp-content/uploads/2015/04/toptech-logo.png",1)</f>
        <v/>
      </c>
      <c r="F673" s="1" t="s">
        <v>4</v>
      </c>
      <c r="G673" s="2" t="s">
        <v>3009</v>
      </c>
    </row>
    <row r="674">
      <c r="A674" s="1" t="s">
        <v>3010</v>
      </c>
      <c r="B674" s="1" t="s">
        <v>3011</v>
      </c>
      <c r="C674" s="1" t="s">
        <v>3012</v>
      </c>
      <c r="D674" s="2" t="s">
        <v>3013</v>
      </c>
      <c r="E674" t="str">
        <f t="shared" ref="E674:E675" si="87">IMAGE("http://ifttt.com/images/no_image_card.png",1)</f>
        <v/>
      </c>
      <c r="F674" s="1" t="s">
        <v>4</v>
      </c>
      <c r="G674" s="2" t="s">
        <v>3014</v>
      </c>
    </row>
    <row r="675">
      <c r="A675" s="1" t="s">
        <v>3015</v>
      </c>
      <c r="B675" s="1" t="s">
        <v>3016</v>
      </c>
      <c r="C675" s="1" t="s">
        <v>3017</v>
      </c>
      <c r="D675" s="2" t="s">
        <v>3018</v>
      </c>
      <c r="E675" t="str">
        <f t="shared" si="87"/>
        <v/>
      </c>
      <c r="F675" s="1" t="s">
        <v>4</v>
      </c>
      <c r="G675" s="2" t="s">
        <v>3019</v>
      </c>
    </row>
    <row r="676">
      <c r="A676" s="1" t="s">
        <v>3020</v>
      </c>
      <c r="B676" s="1" t="s">
        <v>278</v>
      </c>
      <c r="C676" s="1" t="s">
        <v>3021</v>
      </c>
      <c r="D676" s="2" t="s">
        <v>3022</v>
      </c>
      <c r="E676" t="str">
        <f>IMAGE("http://www.theopenledger.com/wp-content/uploads/2015/04/NikeDidIt-300x168.jpg",1)</f>
        <v/>
      </c>
      <c r="F676" s="1" t="s">
        <v>4</v>
      </c>
      <c r="G676" s="2" t="s">
        <v>3023</v>
      </c>
    </row>
    <row r="677">
      <c r="A677" s="1" t="s">
        <v>3024</v>
      </c>
      <c r="B677" s="1" t="s">
        <v>1859</v>
      </c>
      <c r="C677" s="1" t="s">
        <v>3025</v>
      </c>
      <c r="D677" s="2" t="s">
        <v>3026</v>
      </c>
      <c r="E677" t="str">
        <f>IMAGE("http://lh3.googleusercontent.com/-ibAMtvgdvrY/AAAAAAAAAAI/AAAAAAAAABk/Ba1dfrPYtlg/s265-c-k-no/photo.jpg",1)</f>
        <v/>
      </c>
      <c r="F677" s="1" t="s">
        <v>4</v>
      </c>
      <c r="G677" s="2" t="s">
        <v>3027</v>
      </c>
    </row>
    <row r="678">
      <c r="A678" s="1" t="s">
        <v>3028</v>
      </c>
      <c r="B678" s="1" t="s">
        <v>3029</v>
      </c>
      <c r="C678" s="1" t="s">
        <v>3030</v>
      </c>
      <c r="D678" s="2" t="s">
        <v>3031</v>
      </c>
      <c r="E678" t="str">
        <f>IMAGE("http://img.tedcdn.com/r/images.ted.com/images/ted/ef8d3eec5a58b4e62fa2bcc37b3081c8b9622a13_2880x1620.jpg?c=1280%2C720&amp;amp;ll=1&amp;amp;quality=89&amp;amp;w=1200",1)</f>
        <v/>
      </c>
      <c r="F678" s="1" t="s">
        <v>4</v>
      </c>
      <c r="G678" s="2" t="s">
        <v>3032</v>
      </c>
    </row>
    <row r="679">
      <c r="A679" s="1" t="s">
        <v>3033</v>
      </c>
      <c r="B679" s="1">
        <v>8.660100108E9</v>
      </c>
      <c r="C679" s="1" t="s">
        <v>3034</v>
      </c>
      <c r="D679" s="1" t="s">
        <v>3035</v>
      </c>
      <c r="E679" t="str">
        <f>IMAGE("http://ifttt.com/images/no_image_card.png",1)</f>
        <v/>
      </c>
      <c r="F679" s="1" t="s">
        <v>4</v>
      </c>
      <c r="G679" s="2" t="s">
        <v>3036</v>
      </c>
    </row>
    <row r="680">
      <c r="A680" s="1" t="s">
        <v>3037</v>
      </c>
      <c r="B680" s="1" t="s">
        <v>3038</v>
      </c>
      <c r="C680" s="1" t="s">
        <v>3039</v>
      </c>
      <c r="D680" s="2" t="s">
        <v>3040</v>
      </c>
      <c r="E680" t="str">
        <f>IMAGE("http://blackboxrm.com/images/iso-logo.jpg",1)</f>
        <v/>
      </c>
      <c r="F680" s="1" t="s">
        <v>4</v>
      </c>
      <c r="G680" s="2" t="s">
        <v>3041</v>
      </c>
    </row>
    <row r="681">
      <c r="A681" s="1" t="s">
        <v>3042</v>
      </c>
      <c r="B681" s="1" t="s">
        <v>1859</v>
      </c>
      <c r="C681" s="1" t="s">
        <v>3043</v>
      </c>
      <c r="D681" s="2" t="s">
        <v>3044</v>
      </c>
      <c r="E681" t="str">
        <f>IMAGE("http://kazonomics.com/wp-content/uploads/2014/12/kazlogo_retina.png",1)</f>
        <v/>
      </c>
      <c r="F681" s="1" t="s">
        <v>4</v>
      </c>
      <c r="G681" s="2" t="s">
        <v>3045</v>
      </c>
    </row>
    <row r="682">
      <c r="A682" s="1" t="s">
        <v>3046</v>
      </c>
      <c r="B682" s="1" t="s">
        <v>3047</v>
      </c>
      <c r="C682" s="1" t="s">
        <v>3048</v>
      </c>
      <c r="D682" s="2" t="s">
        <v>3049</v>
      </c>
      <c r="E682" t="str">
        <f>IMAGE("https://i.ytimg.com/vi/mBDF4zppSwQ/maxresdefault.jpg",1)</f>
        <v/>
      </c>
      <c r="F682" s="1" t="s">
        <v>4</v>
      </c>
      <c r="G682" s="2" t="s">
        <v>3050</v>
      </c>
    </row>
    <row r="683">
      <c r="A683" s="1" t="s">
        <v>3028</v>
      </c>
      <c r="B683" s="1" t="s">
        <v>3029</v>
      </c>
      <c r="C683" s="1" t="s">
        <v>3030</v>
      </c>
      <c r="D683" s="2" t="s">
        <v>3031</v>
      </c>
      <c r="E683" t="str">
        <f>IMAGE("http://img.tedcdn.com/r/images.ted.com/images/ted/ef8d3eec5a58b4e62fa2bcc37b3081c8b9622a13_2880x1620.jpg?c=1280%2C720&amp;amp;ll=1&amp;amp;quality=89&amp;amp;w=1200",1)</f>
        <v/>
      </c>
      <c r="F683" s="1" t="s">
        <v>4</v>
      </c>
      <c r="G683" s="2" t="s">
        <v>3032</v>
      </c>
    </row>
    <row r="684">
      <c r="A684" s="1" t="s">
        <v>3033</v>
      </c>
      <c r="B684" s="1">
        <v>8.660100108E9</v>
      </c>
      <c r="C684" s="1" t="s">
        <v>3034</v>
      </c>
      <c r="D684" s="1" t="s">
        <v>3035</v>
      </c>
      <c r="E684" t="str">
        <f>IMAGE("http://ifttt.com/images/no_image_card.png",1)</f>
        <v/>
      </c>
      <c r="F684" s="1" t="s">
        <v>4</v>
      </c>
      <c r="G684" s="2" t="s">
        <v>3036</v>
      </c>
    </row>
    <row r="685">
      <c r="A685" s="1" t="s">
        <v>3051</v>
      </c>
      <c r="B685" s="1" t="s">
        <v>3052</v>
      </c>
      <c r="C685" s="1" t="s">
        <v>3053</v>
      </c>
      <c r="D685" s="2" t="s">
        <v>3054</v>
      </c>
      <c r="E685" t="str">
        <f>IMAGE("http://media.coindesk.com/2015/04/shutterstock_98830343.jpg",1)</f>
        <v/>
      </c>
      <c r="F685" s="1" t="s">
        <v>4</v>
      </c>
      <c r="G685" s="2" t="s">
        <v>3055</v>
      </c>
    </row>
    <row r="686">
      <c r="A686" s="1" t="s">
        <v>3056</v>
      </c>
      <c r="B686" s="1" t="s">
        <v>3057</v>
      </c>
      <c r="C686" s="1" t="s">
        <v>3058</v>
      </c>
      <c r="D686" s="1" t="s">
        <v>3059</v>
      </c>
      <c r="E686" t="str">
        <f>IMAGE("http://ifttt.com/images/no_image_card.png",1)</f>
        <v/>
      </c>
      <c r="F686" s="1" t="s">
        <v>4</v>
      </c>
      <c r="G686" s="2" t="s">
        <v>3060</v>
      </c>
    </row>
    <row r="687">
      <c r="A687" s="1" t="s">
        <v>3061</v>
      </c>
      <c r="B687" s="1" t="s">
        <v>124</v>
      </c>
      <c r="C687" s="1" t="s">
        <v>3062</v>
      </c>
      <c r="D687" s="2" t="s">
        <v>3063</v>
      </c>
      <c r="E687" t="str">
        <f>IMAGE("http://www.kcchronicle.com/images/avatar.png",1)</f>
        <v/>
      </c>
      <c r="F687" s="1" t="s">
        <v>4</v>
      </c>
      <c r="G687" s="2" t="s">
        <v>3064</v>
      </c>
    </row>
    <row r="688">
      <c r="A688" s="1" t="s">
        <v>3061</v>
      </c>
      <c r="B688" s="1" t="s">
        <v>124</v>
      </c>
      <c r="C688" s="1" t="s">
        <v>3065</v>
      </c>
      <c r="D688" s="2" t="s">
        <v>3066</v>
      </c>
      <c r="E688" t="str">
        <f>IMAGE("http://www.asiaone.com/xml/20150406_bitcoingraphic_tnpNEW.jpg",1)</f>
        <v/>
      </c>
      <c r="F688" s="1" t="s">
        <v>4</v>
      </c>
      <c r="G688" s="2" t="s">
        <v>3067</v>
      </c>
    </row>
    <row r="689">
      <c r="A689" s="1" t="s">
        <v>3068</v>
      </c>
      <c r="B689" s="1" t="s">
        <v>124</v>
      </c>
      <c r="C689" s="1" t="s">
        <v>3069</v>
      </c>
      <c r="D689" s="2" t="s">
        <v>3070</v>
      </c>
      <c r="E689" t="str">
        <f>IMAGE("http://www.newsbtc.com/wp-content/uploads/2015/04/bitcoin-fiat-currency.png",1)</f>
        <v/>
      </c>
      <c r="F689" s="1" t="s">
        <v>4</v>
      </c>
      <c r="G689" s="2" t="s">
        <v>3071</v>
      </c>
    </row>
    <row r="690">
      <c r="A690" s="1" t="s">
        <v>3072</v>
      </c>
      <c r="B690" s="1" t="s">
        <v>3073</v>
      </c>
      <c r="C690" s="1" t="s">
        <v>3074</v>
      </c>
      <c r="D690" s="2" t="s">
        <v>3075</v>
      </c>
      <c r="E690" t="str">
        <f>IMAGE("http://99bitcoins.com/wp-content/uploads/2014/09/bitcoin-safe-giveway.jpg",1)</f>
        <v/>
      </c>
      <c r="F690" s="1" t="s">
        <v>4</v>
      </c>
      <c r="G690" s="2" t="s">
        <v>3076</v>
      </c>
    </row>
    <row r="691">
      <c r="A691" s="1" t="s">
        <v>3077</v>
      </c>
      <c r="B691" s="1" t="s">
        <v>3078</v>
      </c>
      <c r="C691" s="1" t="s">
        <v>3079</v>
      </c>
      <c r="D691" s="1" t="s">
        <v>3080</v>
      </c>
      <c r="E691" t="str">
        <f t="shared" ref="E691:E693" si="88">IMAGE("http://ifttt.com/images/no_image_card.png",1)</f>
        <v/>
      </c>
      <c r="F691" s="1" t="s">
        <v>4</v>
      </c>
      <c r="G691" s="2" t="s">
        <v>3081</v>
      </c>
    </row>
    <row r="692">
      <c r="A692" s="1" t="s">
        <v>3082</v>
      </c>
      <c r="B692" s="1" t="s">
        <v>3083</v>
      </c>
      <c r="C692" s="1" t="s">
        <v>3084</v>
      </c>
      <c r="D692" s="2" t="s">
        <v>3085</v>
      </c>
      <c r="E692" t="str">
        <f t="shared" si="88"/>
        <v/>
      </c>
      <c r="F692" s="1" t="s">
        <v>4</v>
      </c>
      <c r="G692" s="2" t="s">
        <v>3086</v>
      </c>
    </row>
    <row r="693">
      <c r="A693" s="1" t="s">
        <v>3087</v>
      </c>
      <c r="B693" s="1" t="s">
        <v>3088</v>
      </c>
      <c r="C693" s="1" t="s">
        <v>3089</v>
      </c>
      <c r="D693" s="1" t="s">
        <v>3090</v>
      </c>
      <c r="E693" t="str">
        <f t="shared" si="88"/>
        <v/>
      </c>
      <c r="F693" s="1" t="s">
        <v>4</v>
      </c>
      <c r="G693" s="2" t="s">
        <v>3091</v>
      </c>
    </row>
    <row r="694">
      <c r="A694" s="1" t="s">
        <v>3092</v>
      </c>
      <c r="B694" s="1" t="s">
        <v>3093</v>
      </c>
      <c r="C694" s="1" t="s">
        <v>3094</v>
      </c>
      <c r="D694" s="2" t="s">
        <v>3095</v>
      </c>
      <c r="E694" t="str">
        <f>IMAGE("http://b.thumbs.redditmedia.com/YLU9nnkKpfvj7mMa.jpg",1)</f>
        <v/>
      </c>
      <c r="F694" s="1" t="s">
        <v>4</v>
      </c>
      <c r="G694" s="2" t="s">
        <v>3096</v>
      </c>
    </row>
    <row r="695">
      <c r="A695" s="1" t="s">
        <v>3097</v>
      </c>
      <c r="B695" s="1" t="s">
        <v>3098</v>
      </c>
      <c r="C695" s="1" t="s">
        <v>3099</v>
      </c>
      <c r="D695" s="2" t="s">
        <v>3100</v>
      </c>
      <c r="E695" t="str">
        <f>IMAGE("http://www.getonebit.com/img/TapToPay.jpg",1)</f>
        <v/>
      </c>
      <c r="F695" s="1" t="s">
        <v>4</v>
      </c>
      <c r="G695" s="2" t="s">
        <v>3101</v>
      </c>
    </row>
    <row r="696">
      <c r="A696" s="1" t="s">
        <v>3102</v>
      </c>
      <c r="B696" s="1" t="s">
        <v>3103</v>
      </c>
      <c r="C696" s="1" t="s">
        <v>3104</v>
      </c>
      <c r="D696" s="2" t="s">
        <v>3105</v>
      </c>
      <c r="E696" t="str">
        <f>IMAGE("http://tomwoods.com/images/twfb.jpg",1)</f>
        <v/>
      </c>
      <c r="F696" s="1" t="s">
        <v>4</v>
      </c>
      <c r="G696" s="2" t="s">
        <v>3106</v>
      </c>
    </row>
    <row r="697">
      <c r="A697" s="1" t="s">
        <v>3107</v>
      </c>
      <c r="B697" s="1" t="s">
        <v>3108</v>
      </c>
      <c r="C697" s="1" t="s">
        <v>3109</v>
      </c>
      <c r="D697" s="2" t="s">
        <v>3110</v>
      </c>
      <c r="E697" t="str">
        <f>IMAGE("https://i.ytimg.com/vi/0UjpmT5noto/maxresdefault.jpg",1)</f>
        <v/>
      </c>
      <c r="F697" s="1" t="s">
        <v>4</v>
      </c>
      <c r="G697" s="2" t="s">
        <v>3111</v>
      </c>
    </row>
    <row r="698">
      <c r="A698" s="1" t="s">
        <v>3112</v>
      </c>
      <c r="B698" s="1" t="s">
        <v>518</v>
      </c>
      <c r="C698" s="1" t="s">
        <v>3113</v>
      </c>
      <c r="D698" s="2" t="s">
        <v>3114</v>
      </c>
      <c r="E698" t="str">
        <f>IMAGE("http://i.huffpost.com/gen/1682329/images/o-BITCOIN-facebook.jpg",1)</f>
        <v/>
      </c>
      <c r="F698" s="1" t="s">
        <v>4</v>
      </c>
      <c r="G698" s="2" t="s">
        <v>3115</v>
      </c>
    </row>
    <row r="699">
      <c r="A699" s="1" t="s">
        <v>3116</v>
      </c>
      <c r="B699" s="1" t="s">
        <v>2404</v>
      </c>
      <c r="C699" s="1" t="s">
        <v>3117</v>
      </c>
      <c r="D699" s="2" t="s">
        <v>3118</v>
      </c>
      <c r="E699" t="str">
        <f>IMAGE("http://bit-post.com/wp-content/uploads/2015/04/ATM.jpg",1)</f>
        <v/>
      </c>
      <c r="F699" s="1" t="s">
        <v>4</v>
      </c>
      <c r="G699" s="2" t="s">
        <v>3119</v>
      </c>
    </row>
    <row r="700">
      <c r="A700" s="1" t="s">
        <v>3120</v>
      </c>
      <c r="B700" s="1" t="s">
        <v>3121</v>
      </c>
      <c r="C700" s="1" t="s">
        <v>3122</v>
      </c>
      <c r="D700" s="1" t="s">
        <v>3123</v>
      </c>
      <c r="E700" t="str">
        <f>IMAGE("http://ifttt.com/images/no_image_card.png",1)</f>
        <v/>
      </c>
      <c r="F700" s="1" t="s">
        <v>4</v>
      </c>
      <c r="G700" s="2" t="s">
        <v>3124</v>
      </c>
    </row>
    <row r="701">
      <c r="A701" s="1" t="s">
        <v>3125</v>
      </c>
      <c r="B701" s="1" t="s">
        <v>3126</v>
      </c>
      <c r="C701" s="1" t="s">
        <v>3127</v>
      </c>
      <c r="D701" s="2" t="s">
        <v>3128</v>
      </c>
      <c r="E701" t="str">
        <f>IMAGE("http://cdn2.theweek.co.uk/sites/theweek/files/bitcoins.jpg",1)</f>
        <v/>
      </c>
      <c r="F701" s="1" t="s">
        <v>4</v>
      </c>
      <c r="G701" s="2" t="s">
        <v>3129</v>
      </c>
    </row>
    <row r="702">
      <c r="A702" s="1" t="s">
        <v>3130</v>
      </c>
      <c r="B702" s="1" t="s">
        <v>3131</v>
      </c>
      <c r="C702" s="1" t="s">
        <v>3132</v>
      </c>
      <c r="D702" s="2" t="s">
        <v>3133</v>
      </c>
      <c r="E702" t="str">
        <f>IMAGE("https://www.mygolfconcierge.net/wp-content/themes/hypronex/images/ads/too_cold_to_play_ad.160x300.jpg",1)</f>
        <v/>
      </c>
      <c r="F702" s="1" t="s">
        <v>4</v>
      </c>
      <c r="G702" s="2" t="s">
        <v>3134</v>
      </c>
    </row>
    <row r="703">
      <c r="A703" s="1" t="s">
        <v>3135</v>
      </c>
      <c r="B703" s="1" t="s">
        <v>3136</v>
      </c>
      <c r="C703" s="1" t="s">
        <v>3137</v>
      </c>
      <c r="D703" s="2" t="s">
        <v>3138</v>
      </c>
      <c r="E703" t="str">
        <f>IMAGE("http://4.bp.blogspot.com/-3wBC3RS9BXk/T6VUfOr5whI/AAAAAAAABG8/EGULByvyshE/s1600/jumping-out-of-window.gif",1)</f>
        <v/>
      </c>
      <c r="F703" s="1" t="s">
        <v>4</v>
      </c>
      <c r="G703" s="2" t="s">
        <v>3139</v>
      </c>
    </row>
    <row r="704">
      <c r="A704" s="1" t="s">
        <v>3140</v>
      </c>
      <c r="B704" s="1" t="s">
        <v>3141</v>
      </c>
      <c r="C704" s="1" t="s">
        <v>3142</v>
      </c>
      <c r="D704" s="2" t="s">
        <v>3143</v>
      </c>
      <c r="E704" t="str">
        <f>IMAGE("http://about.bitwa.la/wp-content/uploads/2014/07/screenshot.png",1)</f>
        <v/>
      </c>
      <c r="F704" s="1" t="s">
        <v>4</v>
      </c>
      <c r="G704" s="2" t="s">
        <v>3144</v>
      </c>
    </row>
    <row r="705">
      <c r="A705" s="1" t="s">
        <v>3145</v>
      </c>
      <c r="B705" s="1" t="s">
        <v>1249</v>
      </c>
      <c r="C705" s="1" t="s">
        <v>3146</v>
      </c>
      <c r="D705" s="2" t="s">
        <v>3147</v>
      </c>
      <c r="E705" t="str">
        <f>IMAGE("https://lh3.googleusercontent.com/jRfkK3hQzGKqT5XBp-0GnR639vHt7CCFCfPpSrRVrXQJocJr56xQGRgL849eOiTjLq7UczO7sQ=s128-h128-e365",1)</f>
        <v/>
      </c>
      <c r="F705" s="1" t="s">
        <v>4</v>
      </c>
      <c r="G705" s="2" t="s">
        <v>3148</v>
      </c>
    </row>
    <row r="706">
      <c r="A706" s="1" t="s">
        <v>3149</v>
      </c>
      <c r="B706" s="1" t="s">
        <v>3150</v>
      </c>
      <c r="C706" s="1" t="s">
        <v>3151</v>
      </c>
      <c r="D706" s="1" t="s">
        <v>3152</v>
      </c>
      <c r="E706" t="str">
        <f>IMAGE("http://ifttt.com/images/no_image_card.png",1)</f>
        <v/>
      </c>
      <c r="F706" s="1" t="s">
        <v>4</v>
      </c>
      <c r="G706" s="2" t="s">
        <v>3153</v>
      </c>
    </row>
    <row r="707">
      <c r="A707" s="1" t="s">
        <v>3154</v>
      </c>
      <c r="B707" s="1" t="s">
        <v>3155</v>
      </c>
      <c r="C707" s="1" t="s">
        <v>3156</v>
      </c>
      <c r="D707" s="2" t="s">
        <v>3157</v>
      </c>
      <c r="E707" t="str">
        <f>IMAGE("http://forklog.com/wp-content/uploads/inet2-300x210.png",1)</f>
        <v/>
      </c>
      <c r="F707" s="1" t="s">
        <v>4</v>
      </c>
      <c r="G707" s="2" t="s">
        <v>3158</v>
      </c>
    </row>
    <row r="708">
      <c r="A708" s="1" t="s">
        <v>3159</v>
      </c>
      <c r="B708" s="1" t="s">
        <v>3160</v>
      </c>
      <c r="C708" s="1" t="s">
        <v>3161</v>
      </c>
      <c r="D708" s="1" t="s">
        <v>107</v>
      </c>
      <c r="E708" t="str">
        <f t="shared" ref="E708:E709" si="89">IMAGE("http://ifttt.com/images/no_image_card.png",1)</f>
        <v/>
      </c>
      <c r="F708" s="1" t="s">
        <v>4</v>
      </c>
      <c r="G708" s="2" t="s">
        <v>3162</v>
      </c>
    </row>
    <row r="709">
      <c r="A709" s="1" t="s">
        <v>3163</v>
      </c>
      <c r="B709" s="1" t="s">
        <v>945</v>
      </c>
      <c r="C709" s="1" t="s">
        <v>3164</v>
      </c>
      <c r="D709" s="2" t="s">
        <v>3165</v>
      </c>
      <c r="E709" t="str">
        <f t="shared" si="89"/>
        <v/>
      </c>
      <c r="F709" s="1" t="s">
        <v>4</v>
      </c>
      <c r="G709" s="2" t="s">
        <v>3166</v>
      </c>
    </row>
    <row r="710">
      <c r="A710" s="1" t="s">
        <v>3167</v>
      </c>
      <c r="B710" s="1" t="s">
        <v>3168</v>
      </c>
      <c r="C710" s="1" t="s">
        <v>3169</v>
      </c>
      <c r="D710" s="2" t="s">
        <v>3170</v>
      </c>
      <c r="E710" t="str">
        <f>IMAGE("http://mw1.wsj.net/MW5/content/images/logos/mw-social-logo.jpg",1)</f>
        <v/>
      </c>
      <c r="F710" s="1" t="s">
        <v>4</v>
      </c>
      <c r="G710" s="2" t="s">
        <v>3171</v>
      </c>
    </row>
    <row r="711">
      <c r="A711" s="1" t="s">
        <v>3172</v>
      </c>
      <c r="B711" s="1" t="s">
        <v>3150</v>
      </c>
      <c r="C711" s="1" t="s">
        <v>3173</v>
      </c>
      <c r="D711" s="1" t="s">
        <v>3174</v>
      </c>
      <c r="E711" t="str">
        <f>IMAGE("http://ifttt.com/images/no_image_card.png",1)</f>
        <v/>
      </c>
      <c r="F711" s="1" t="s">
        <v>4</v>
      </c>
      <c r="G711" s="2" t="s">
        <v>3175</v>
      </c>
    </row>
    <row r="712">
      <c r="A712" s="1" t="s">
        <v>3172</v>
      </c>
      <c r="B712" s="1" t="s">
        <v>3176</v>
      </c>
      <c r="C712" s="1" t="s">
        <v>3177</v>
      </c>
      <c r="D712" s="2" t="s">
        <v>3178</v>
      </c>
      <c r="E712" t="str">
        <f>IMAGE("http://i.kinja-img.com/gawker-media/image/upload/s--ad1G-tam--/pivufdtkpqqcxdcf4sco.gif",1)</f>
        <v/>
      </c>
      <c r="F712" s="1" t="s">
        <v>4</v>
      </c>
      <c r="G712" s="2" t="s">
        <v>3179</v>
      </c>
    </row>
    <row r="713">
      <c r="A713" s="1" t="s">
        <v>3180</v>
      </c>
      <c r="B713" s="1" t="s">
        <v>3181</v>
      </c>
      <c r="C713" s="1" t="s">
        <v>3182</v>
      </c>
      <c r="D713" s="1" t="s">
        <v>3183</v>
      </c>
      <c r="E713" t="str">
        <f>IMAGE("http://ifttt.com/images/no_image_card.png",1)</f>
        <v/>
      </c>
      <c r="F713" s="1" t="s">
        <v>4</v>
      </c>
      <c r="G713" s="2" t="s">
        <v>3184</v>
      </c>
    </row>
    <row r="714">
      <c r="A714" s="1" t="s">
        <v>3185</v>
      </c>
      <c r="B714" s="1" t="s">
        <v>518</v>
      </c>
      <c r="C714" s="1" t="s">
        <v>3186</v>
      </c>
      <c r="D714" s="2" t="s">
        <v>3187</v>
      </c>
      <c r="E714" t="str">
        <f>IMAGE("http://www.bloomberg.com/image/iGUo1x2ARoO8.jpg",1)</f>
        <v/>
      </c>
      <c r="F714" s="1" t="s">
        <v>4</v>
      </c>
      <c r="G714" s="2" t="s">
        <v>3188</v>
      </c>
    </row>
    <row r="715">
      <c r="A715" s="1" t="s">
        <v>3185</v>
      </c>
      <c r="B715" s="1" t="s">
        <v>3189</v>
      </c>
      <c r="C715" s="1" t="s">
        <v>3190</v>
      </c>
      <c r="D715" s="2" t="s">
        <v>3191</v>
      </c>
      <c r="E715" t="str">
        <f>IMAGE("http://cdn-media.nationaljournal.com/?controllerName=image&amp;amp;action=get&amp;amp;id=37155&amp;amp;format=nj2013_12_columns",1)</f>
        <v/>
      </c>
      <c r="F715" s="1" t="s">
        <v>4</v>
      </c>
      <c r="G715" s="2" t="s">
        <v>3192</v>
      </c>
    </row>
    <row r="716">
      <c r="A716" s="1" t="s">
        <v>3193</v>
      </c>
      <c r="B716" s="1" t="s">
        <v>3194</v>
      </c>
      <c r="C716" s="1" t="s">
        <v>3195</v>
      </c>
      <c r="D716" s="2" t="s">
        <v>3196</v>
      </c>
      <c r="E716" t="str">
        <f>IMAGE("http://a.fsdn.com/sd/topics/bitcoin_64.png",1)</f>
        <v/>
      </c>
      <c r="F716" s="1" t="s">
        <v>4</v>
      </c>
      <c r="G716" s="2" t="s">
        <v>3197</v>
      </c>
    </row>
    <row r="717">
      <c r="A717" s="1" t="s">
        <v>3198</v>
      </c>
      <c r="B717" s="1" t="s">
        <v>2151</v>
      </c>
      <c r="C717" s="1" t="s">
        <v>3199</v>
      </c>
      <c r="D717" s="1" t="s">
        <v>107</v>
      </c>
      <c r="E717" t="str">
        <f>IMAGE("http://ifttt.com/images/no_image_card.png",1)</f>
        <v/>
      </c>
      <c r="F717" s="1" t="s">
        <v>4</v>
      </c>
      <c r="G717" s="2" t="s">
        <v>3200</v>
      </c>
    </row>
    <row r="718">
      <c r="A718" s="1" t="s">
        <v>3198</v>
      </c>
      <c r="B718" s="1" t="s">
        <v>3201</v>
      </c>
      <c r="C718" s="1" t="s">
        <v>3202</v>
      </c>
      <c r="D718" s="2" t="s">
        <v>3203</v>
      </c>
      <c r="E718" t="str">
        <f>IMAGE("http://i.imgur.com/eaKfoTF.jpg",1)</f>
        <v/>
      </c>
      <c r="F718" s="1" t="s">
        <v>4</v>
      </c>
      <c r="G718" s="2" t="s">
        <v>3204</v>
      </c>
    </row>
    <row r="719">
      <c r="A719" s="1" t="s">
        <v>3205</v>
      </c>
      <c r="B719" s="1" t="s">
        <v>1883</v>
      </c>
      <c r="C719" s="1" t="s">
        <v>3206</v>
      </c>
      <c r="D719" s="2" t="s">
        <v>3207</v>
      </c>
      <c r="E719" t="str">
        <f>IMAGE("http://si.wsj.net/public/resources/images/BN-HM153_0318bi_P_20150318150331.jpg",1)</f>
        <v/>
      </c>
      <c r="F719" s="1" t="s">
        <v>4</v>
      </c>
      <c r="G719" s="2" t="s">
        <v>3208</v>
      </c>
    </row>
    <row r="720">
      <c r="A720" s="1" t="s">
        <v>3209</v>
      </c>
      <c r="B720" s="1" t="s">
        <v>3210</v>
      </c>
      <c r="C720" s="1" t="s">
        <v>3211</v>
      </c>
      <c r="D720" s="2" t="s">
        <v>3212</v>
      </c>
      <c r="E720" t="str">
        <f>IMAGE("https://i.ytimg.com/vd?id=1eaIVy9e23U&amp;amp;ats=870000&amp;amp;w=960&amp;amp;h=720&amp;amp;sigh=8AT2hIDj_ByfydFFjKK7-rvAKkY",1)</f>
        <v/>
      </c>
      <c r="F720" s="1" t="s">
        <v>4</v>
      </c>
      <c r="G720" s="2" t="s">
        <v>3213</v>
      </c>
    </row>
    <row r="721">
      <c r="A721" s="1" t="s">
        <v>3214</v>
      </c>
      <c r="B721" s="1" t="s">
        <v>3006</v>
      </c>
      <c r="C721" s="1" t="s">
        <v>3215</v>
      </c>
      <c r="D721" s="2" t="s">
        <v>3008</v>
      </c>
      <c r="E721" t="str">
        <f>IMAGE("https://toptech.io/wp-content/uploads/2015/04/toptech-logo.png",1)</f>
        <v/>
      </c>
      <c r="F721" s="1" t="s">
        <v>4</v>
      </c>
      <c r="G721" s="2" t="s">
        <v>3216</v>
      </c>
    </row>
    <row r="722">
      <c r="A722" s="1" t="s">
        <v>3214</v>
      </c>
      <c r="B722" s="1" t="s">
        <v>3217</v>
      </c>
      <c r="C722" s="1" t="s">
        <v>3218</v>
      </c>
      <c r="D722" s="1" t="s">
        <v>3219</v>
      </c>
      <c r="E722" t="str">
        <f t="shared" ref="E722:E723" si="90">IMAGE("http://ifttt.com/images/no_image_card.png",1)</f>
        <v/>
      </c>
      <c r="F722" s="1" t="s">
        <v>4</v>
      </c>
      <c r="G722" s="2" t="s">
        <v>3220</v>
      </c>
    </row>
    <row r="723">
      <c r="A723" s="1" t="s">
        <v>3221</v>
      </c>
      <c r="B723" s="1" t="s">
        <v>3222</v>
      </c>
      <c r="C723" s="1" t="s">
        <v>3223</v>
      </c>
      <c r="D723" s="1" t="s">
        <v>3224</v>
      </c>
      <c r="E723" t="str">
        <f t="shared" si="90"/>
        <v/>
      </c>
      <c r="F723" s="1" t="s">
        <v>4</v>
      </c>
      <c r="G723" s="2" t="s">
        <v>3225</v>
      </c>
    </row>
    <row r="724">
      <c r="A724" s="1" t="s">
        <v>3226</v>
      </c>
      <c r="B724" s="1" t="s">
        <v>3227</v>
      </c>
      <c r="C724" s="1" t="s">
        <v>3228</v>
      </c>
      <c r="D724" s="2" t="s">
        <v>3229</v>
      </c>
      <c r="E724" t="str">
        <f>IMAGE("http://cointelegraph.com/images/725_aHR0cDovL2NvaW50ZWxlZ3JhcGguY29tL3N0b3JhZ2UvdXBsb2Fkcy92aWV3L2I5YTg1NDUzZTAwMjhhYWJjMDhkNjNmOTg5MjhlMjU3LnBuZw==.jpg",1)</f>
        <v/>
      </c>
      <c r="F724" s="1" t="s">
        <v>4</v>
      </c>
      <c r="G724" s="2" t="s">
        <v>3230</v>
      </c>
    </row>
    <row r="725">
      <c r="A725" s="1" t="s">
        <v>3231</v>
      </c>
      <c r="B725" s="1" t="s">
        <v>3176</v>
      </c>
      <c r="C725" s="1" t="s">
        <v>3232</v>
      </c>
      <c r="D725" s="2" t="s">
        <v>3233</v>
      </c>
      <c r="E725" t="str">
        <f>IMAGE("https://i.ytimg.com/vi/UVGq0zaZsNg/maxresdefault.jpg",1)</f>
        <v/>
      </c>
      <c r="F725" s="1" t="s">
        <v>4</v>
      </c>
      <c r="G725" s="2" t="s">
        <v>3234</v>
      </c>
    </row>
    <row r="726">
      <c r="A726" s="1" t="s">
        <v>3235</v>
      </c>
      <c r="B726" s="1" t="s">
        <v>3236</v>
      </c>
      <c r="C726" s="1" t="s">
        <v>3237</v>
      </c>
      <c r="D726" s="2" t="s">
        <v>3238</v>
      </c>
      <c r="E726" t="str">
        <f>IMAGE("https://beesfund.com/useruploads/project/content_images/306/633x416_en.png",1)</f>
        <v/>
      </c>
      <c r="F726" s="1" t="s">
        <v>4</v>
      </c>
      <c r="G726" s="2" t="s">
        <v>3239</v>
      </c>
    </row>
    <row r="727">
      <c r="A727" s="1" t="s">
        <v>3240</v>
      </c>
      <c r="B727" s="1" t="s">
        <v>62</v>
      </c>
      <c r="C727" s="1" t="s">
        <v>3241</v>
      </c>
      <c r="D727" s="1" t="s">
        <v>3242</v>
      </c>
      <c r="E727" t="str">
        <f>IMAGE("http://ifttt.com/images/no_image_card.png",1)</f>
        <v/>
      </c>
      <c r="F727" s="1" t="s">
        <v>4</v>
      </c>
      <c r="G727" s="2" t="s">
        <v>3243</v>
      </c>
    </row>
    <row r="728">
      <c r="A728" s="1" t="s">
        <v>3244</v>
      </c>
      <c r="B728" s="1" t="s">
        <v>3245</v>
      </c>
      <c r="C728" s="1" t="s">
        <v>3246</v>
      </c>
      <c r="D728" s="2" t="s">
        <v>3247</v>
      </c>
      <c r="E728" t="str">
        <f>IMAGE("http://i.imgur.com/uDRWNaI.jpg?fb",1)</f>
        <v/>
      </c>
      <c r="F728" s="1" t="s">
        <v>4</v>
      </c>
      <c r="G728" s="2" t="s">
        <v>3248</v>
      </c>
    </row>
    <row r="729">
      <c r="A729" s="1" t="s">
        <v>3249</v>
      </c>
      <c r="B729" s="1" t="s">
        <v>3250</v>
      </c>
      <c r="C729" s="1" t="s">
        <v>3251</v>
      </c>
      <c r="D729" s="2" t="s">
        <v>3252</v>
      </c>
      <c r="E729" t="str">
        <f>IMAGE("https://secure.randpaul.com/assets/images/loader.gif",1)</f>
        <v/>
      </c>
      <c r="F729" s="1" t="s">
        <v>4</v>
      </c>
      <c r="G729" s="2" t="s">
        <v>3253</v>
      </c>
    </row>
    <row r="730">
      <c r="A730" s="1" t="s">
        <v>3249</v>
      </c>
      <c r="B730" s="1" t="s">
        <v>3254</v>
      </c>
      <c r="C730" s="1" t="s">
        <v>3255</v>
      </c>
      <c r="D730" s="2" t="s">
        <v>3256</v>
      </c>
      <c r="E730" t="str">
        <f>IMAGE("http://ichef.bbci.co.uk/images/ic/1200x675/p02n79kx.jpg",1)</f>
        <v/>
      </c>
      <c r="F730" s="1" t="s">
        <v>4</v>
      </c>
      <c r="G730" s="2" t="s">
        <v>3257</v>
      </c>
    </row>
    <row r="731">
      <c r="A731" s="1" t="s">
        <v>3258</v>
      </c>
      <c r="B731" s="1" t="s">
        <v>2503</v>
      </c>
      <c r="C731" s="1" t="s">
        <v>3259</v>
      </c>
      <c r="D731" s="2" t="s">
        <v>3260</v>
      </c>
      <c r="E731" t="str">
        <f>IMAGE("http://rt.com/files/news/3c/6e/90/00/bitcoin-exchange-opening-britain.jpg",1)</f>
        <v/>
      </c>
      <c r="F731" s="1" t="s">
        <v>4</v>
      </c>
      <c r="G731" s="2" t="s">
        <v>3261</v>
      </c>
    </row>
    <row r="732">
      <c r="A732" s="1" t="s">
        <v>3258</v>
      </c>
      <c r="B732" s="1" t="s">
        <v>3262</v>
      </c>
      <c r="C732" s="1" t="s">
        <v>3263</v>
      </c>
      <c r="D732" s="1" t="s">
        <v>3264</v>
      </c>
      <c r="E732" t="str">
        <f t="shared" ref="E732:E733" si="91">IMAGE("http://ifttt.com/images/no_image_card.png",1)</f>
        <v/>
      </c>
      <c r="F732" s="1" t="s">
        <v>4</v>
      </c>
      <c r="G732" s="2" t="s">
        <v>3265</v>
      </c>
    </row>
    <row r="733">
      <c r="A733" s="1" t="s">
        <v>3266</v>
      </c>
      <c r="B733" s="1" t="s">
        <v>3267</v>
      </c>
      <c r="C733" s="1" t="s">
        <v>3268</v>
      </c>
      <c r="D733" s="1" t="s">
        <v>3269</v>
      </c>
      <c r="E733" t="str">
        <f t="shared" si="91"/>
        <v/>
      </c>
      <c r="F733" s="1" t="s">
        <v>4</v>
      </c>
      <c r="G733" s="2" t="s">
        <v>3270</v>
      </c>
    </row>
    <row r="734">
      <c r="A734" s="1" t="s">
        <v>3271</v>
      </c>
      <c r="B734" s="1" t="s">
        <v>2296</v>
      </c>
      <c r="C734" s="1" t="s">
        <v>3272</v>
      </c>
      <c r="D734" s="2" t="s">
        <v>3273</v>
      </c>
      <c r="E734" t="str">
        <f>IMAGE("http://si.wsj.net/public/resources/images/BN-HM153_0318bi_P_20150318150331.jpg",1)</f>
        <v/>
      </c>
      <c r="F734" s="1" t="s">
        <v>4</v>
      </c>
      <c r="G734" s="2" t="s">
        <v>3274</v>
      </c>
    </row>
    <row r="735">
      <c r="A735" s="1" t="s">
        <v>3275</v>
      </c>
      <c r="B735" s="1" t="s">
        <v>3276</v>
      </c>
      <c r="C735" s="1" t="s">
        <v>3277</v>
      </c>
      <c r="D735" s="2" t="s">
        <v>3278</v>
      </c>
      <c r="E735" t="str">
        <f>IMAGE("http://i.imgur.com/wtCNhmX.png",1)</f>
        <v/>
      </c>
      <c r="F735" s="1" t="s">
        <v>4</v>
      </c>
      <c r="G735" s="2" t="s">
        <v>3279</v>
      </c>
    </row>
    <row r="736">
      <c r="A736" s="1" t="s">
        <v>3280</v>
      </c>
      <c r="B736" s="1" t="s">
        <v>3281</v>
      </c>
      <c r="C736" s="1" t="s">
        <v>3282</v>
      </c>
      <c r="D736" s="2" t="s">
        <v>3283</v>
      </c>
      <c r="E736" t="str">
        <f>IMAGE("http://i.imgur.com/B8tMLF4.jpg",1)</f>
        <v/>
      </c>
      <c r="F736" s="1" t="s">
        <v>4</v>
      </c>
      <c r="G736" s="2" t="s">
        <v>3284</v>
      </c>
    </row>
    <row r="737">
      <c r="A737" s="1" t="s">
        <v>3285</v>
      </c>
      <c r="B737" s="1" t="s">
        <v>3286</v>
      </c>
      <c r="C737" s="1" t="s">
        <v>3287</v>
      </c>
      <c r="D737" s="1" t="s">
        <v>3288</v>
      </c>
      <c r="E737" t="str">
        <f>IMAGE("http://ifttt.com/images/no_image_card.png",1)</f>
        <v/>
      </c>
      <c r="F737" s="1" t="s">
        <v>4</v>
      </c>
      <c r="G737" s="2" t="s">
        <v>3289</v>
      </c>
    </row>
    <row r="738">
      <c r="A738" s="1" t="s">
        <v>3290</v>
      </c>
      <c r="B738" s="1" t="s">
        <v>3291</v>
      </c>
      <c r="C738" s="1" t="s">
        <v>3292</v>
      </c>
      <c r="D738" s="2" t="s">
        <v>3293</v>
      </c>
      <c r="E738" t="str">
        <f>IMAGE("http://i.imgur.com/AQTiDmB.jpg?repost=no",1)</f>
        <v/>
      </c>
      <c r="F738" s="1" t="s">
        <v>4</v>
      </c>
      <c r="G738" s="2" t="s">
        <v>3294</v>
      </c>
    </row>
    <row r="739">
      <c r="A739" s="1" t="s">
        <v>3295</v>
      </c>
      <c r="B739" s="1" t="s">
        <v>3296</v>
      </c>
      <c r="C739" s="1" t="s">
        <v>3297</v>
      </c>
      <c r="D739" s="2" t="s">
        <v>3298</v>
      </c>
      <c r="E739" t="str">
        <f>IMAGE("http://assets.tumblr.com/images/og/text_200.png",1)</f>
        <v/>
      </c>
      <c r="F739" s="1" t="s">
        <v>4</v>
      </c>
      <c r="G739" s="2" t="s">
        <v>3299</v>
      </c>
    </row>
    <row r="740">
      <c r="A740" s="1" t="s">
        <v>3300</v>
      </c>
      <c r="B740" s="1" t="s">
        <v>3301</v>
      </c>
      <c r="C740" s="1" t="s">
        <v>3302</v>
      </c>
      <c r="D740" s="2" t="s">
        <v>3303</v>
      </c>
      <c r="E740" t="str">
        <f>IMAGE("https://i.ytimg.com/vi/pNfdKO22iD8/hqdefault.jpg",1)</f>
        <v/>
      </c>
      <c r="F740" s="1" t="s">
        <v>4</v>
      </c>
      <c r="G740" s="2" t="s">
        <v>3304</v>
      </c>
    </row>
    <row r="741">
      <c r="A741" s="1" t="s">
        <v>3214</v>
      </c>
      <c r="B741" s="1" t="s">
        <v>3006</v>
      </c>
      <c r="C741" s="1" t="s">
        <v>3215</v>
      </c>
      <c r="D741" s="2" t="s">
        <v>3008</v>
      </c>
      <c r="E741" t="str">
        <f>IMAGE("https://toptech.io/wp-content/uploads/2015/04/toptech-logo.png",1)</f>
        <v/>
      </c>
      <c r="F741" s="1" t="s">
        <v>4</v>
      </c>
      <c r="G741" s="2" t="s">
        <v>3216</v>
      </c>
    </row>
    <row r="742">
      <c r="A742" s="1" t="s">
        <v>3214</v>
      </c>
      <c r="B742" s="1" t="s">
        <v>3217</v>
      </c>
      <c r="C742" s="1" t="s">
        <v>3218</v>
      </c>
      <c r="D742" s="1" t="s">
        <v>3219</v>
      </c>
      <c r="E742" t="str">
        <f t="shared" ref="E742:E743" si="92">IMAGE("http://ifttt.com/images/no_image_card.png",1)</f>
        <v/>
      </c>
      <c r="F742" s="1" t="s">
        <v>4</v>
      </c>
      <c r="G742" s="2" t="s">
        <v>3220</v>
      </c>
    </row>
    <row r="743">
      <c r="A743" s="1" t="s">
        <v>3221</v>
      </c>
      <c r="B743" s="1" t="s">
        <v>3222</v>
      </c>
      <c r="C743" s="1" t="s">
        <v>3223</v>
      </c>
      <c r="D743" s="1" t="s">
        <v>3224</v>
      </c>
      <c r="E743" t="str">
        <f t="shared" si="92"/>
        <v/>
      </c>
      <c r="F743" s="1" t="s">
        <v>4</v>
      </c>
      <c r="G743" s="2" t="s">
        <v>3225</v>
      </c>
    </row>
    <row r="744">
      <c r="A744" s="1" t="s">
        <v>3226</v>
      </c>
      <c r="B744" s="1" t="s">
        <v>3227</v>
      </c>
      <c r="C744" s="1" t="s">
        <v>3228</v>
      </c>
      <c r="D744" s="2" t="s">
        <v>3229</v>
      </c>
      <c r="E744" t="str">
        <f>IMAGE("http://cointelegraph.com/images/725_aHR0cDovL2NvaW50ZWxlZ3JhcGguY29tL3N0b3JhZ2UvdXBsb2Fkcy92aWV3L2I5YTg1NDUzZTAwMjhhYWJjMDhkNjNmOTg5MjhlMjU3LnBuZw==.jpg",1)</f>
        <v/>
      </c>
      <c r="F744" s="1" t="s">
        <v>4</v>
      </c>
      <c r="G744" s="2" t="s">
        <v>3230</v>
      </c>
    </row>
    <row r="745">
      <c r="A745" s="1" t="s">
        <v>3231</v>
      </c>
      <c r="B745" s="1" t="s">
        <v>3176</v>
      </c>
      <c r="C745" s="1" t="s">
        <v>3232</v>
      </c>
      <c r="D745" s="2" t="s">
        <v>3233</v>
      </c>
      <c r="E745" t="str">
        <f>IMAGE("https://i.ytimg.com/vi/UVGq0zaZsNg/maxresdefault.jpg",1)</f>
        <v/>
      </c>
      <c r="F745" s="1" t="s">
        <v>4</v>
      </c>
      <c r="G745" s="2" t="s">
        <v>3234</v>
      </c>
    </row>
    <row r="746">
      <c r="A746" s="1" t="s">
        <v>3235</v>
      </c>
      <c r="B746" s="1" t="s">
        <v>3236</v>
      </c>
      <c r="C746" s="1" t="s">
        <v>3237</v>
      </c>
      <c r="D746" s="2" t="s">
        <v>3238</v>
      </c>
      <c r="E746" t="str">
        <f>IMAGE("https://beesfund.com/useruploads/project/content_images/306/633x416_en.png",1)</f>
        <v/>
      </c>
      <c r="F746" s="1" t="s">
        <v>4</v>
      </c>
      <c r="G746" s="2" t="s">
        <v>3239</v>
      </c>
    </row>
    <row r="747">
      <c r="A747" s="1" t="s">
        <v>3240</v>
      </c>
      <c r="B747" s="1" t="s">
        <v>62</v>
      </c>
      <c r="C747" s="1" t="s">
        <v>3241</v>
      </c>
      <c r="D747" s="1" t="s">
        <v>3242</v>
      </c>
      <c r="E747" t="str">
        <f>IMAGE("http://ifttt.com/images/no_image_card.png",1)</f>
        <v/>
      </c>
      <c r="F747" s="1" t="s">
        <v>4</v>
      </c>
      <c r="G747" s="2" t="s">
        <v>3243</v>
      </c>
    </row>
    <row r="748">
      <c r="A748" s="1" t="s">
        <v>3244</v>
      </c>
      <c r="B748" s="1" t="s">
        <v>3245</v>
      </c>
      <c r="C748" s="1" t="s">
        <v>3246</v>
      </c>
      <c r="D748" s="2" t="s">
        <v>3247</v>
      </c>
      <c r="E748" t="str">
        <f>IMAGE("http://i.imgur.com/uDRWNaI.jpg?fb",1)</f>
        <v/>
      </c>
      <c r="F748" s="1" t="s">
        <v>4</v>
      </c>
      <c r="G748" s="2" t="s">
        <v>3248</v>
      </c>
    </row>
    <row r="749">
      <c r="A749" s="1" t="s">
        <v>3249</v>
      </c>
      <c r="B749" s="1" t="s">
        <v>3254</v>
      </c>
      <c r="C749" s="1" t="s">
        <v>3255</v>
      </c>
      <c r="D749" s="2" t="s">
        <v>3256</v>
      </c>
      <c r="E749" t="str">
        <f>IMAGE("http://ichef.bbci.co.uk/images/ic/1200x675/p02n79kx.jpg",1)</f>
        <v/>
      </c>
      <c r="F749" s="1" t="s">
        <v>4</v>
      </c>
      <c r="G749" s="2" t="s">
        <v>3257</v>
      </c>
    </row>
    <row r="750">
      <c r="A750" s="1" t="s">
        <v>3258</v>
      </c>
      <c r="B750" s="1" t="s">
        <v>2503</v>
      </c>
      <c r="C750" s="1" t="s">
        <v>3259</v>
      </c>
      <c r="D750" s="2" t="s">
        <v>3260</v>
      </c>
      <c r="E750" t="str">
        <f>IMAGE("http://rt.com/files/news/3c/6e/90/00/bitcoin-exchange-opening-britain.jpg",1)</f>
        <v/>
      </c>
      <c r="F750" s="1" t="s">
        <v>4</v>
      </c>
      <c r="G750" s="2" t="s">
        <v>3261</v>
      </c>
    </row>
    <row r="751">
      <c r="A751" s="1" t="s">
        <v>3258</v>
      </c>
      <c r="B751" s="1" t="s">
        <v>3262</v>
      </c>
      <c r="C751" s="1" t="s">
        <v>3263</v>
      </c>
      <c r="D751" s="1" t="s">
        <v>3264</v>
      </c>
      <c r="E751" t="str">
        <f t="shared" ref="E751:E752" si="93">IMAGE("http://ifttt.com/images/no_image_card.png",1)</f>
        <v/>
      </c>
      <c r="F751" s="1" t="s">
        <v>4</v>
      </c>
      <c r="G751" s="2" t="s">
        <v>3265</v>
      </c>
    </row>
    <row r="752">
      <c r="A752" s="1" t="s">
        <v>3266</v>
      </c>
      <c r="B752" s="1" t="s">
        <v>3267</v>
      </c>
      <c r="C752" s="1" t="s">
        <v>3268</v>
      </c>
      <c r="D752" s="1" t="s">
        <v>3269</v>
      </c>
      <c r="E752" t="str">
        <f t="shared" si="93"/>
        <v/>
      </c>
      <c r="F752" s="1" t="s">
        <v>4</v>
      </c>
      <c r="G752" s="2" t="s">
        <v>3270</v>
      </c>
    </row>
    <row r="753">
      <c r="A753" s="1" t="s">
        <v>3271</v>
      </c>
      <c r="B753" s="1" t="s">
        <v>2296</v>
      </c>
      <c r="C753" s="1" t="s">
        <v>3272</v>
      </c>
      <c r="D753" s="2" t="s">
        <v>3273</v>
      </c>
      <c r="E753" t="str">
        <f>IMAGE("http://si.wsj.net/public/resources/images/BN-HM153_0318bi_P_20150318150331.jpg",1)</f>
        <v/>
      </c>
      <c r="F753" s="1" t="s">
        <v>4</v>
      </c>
      <c r="G753" s="2" t="s">
        <v>3274</v>
      </c>
    </row>
    <row r="754">
      <c r="A754" s="1" t="s">
        <v>3275</v>
      </c>
      <c r="B754" s="1" t="s">
        <v>3276</v>
      </c>
      <c r="C754" s="1" t="s">
        <v>3277</v>
      </c>
      <c r="D754" s="2" t="s">
        <v>3278</v>
      </c>
      <c r="E754" t="str">
        <f>IMAGE("http://i.imgur.com/wtCNhmX.png",1)</f>
        <v/>
      </c>
      <c r="F754" s="1" t="s">
        <v>4</v>
      </c>
      <c r="G754" s="2" t="s">
        <v>3279</v>
      </c>
    </row>
    <row r="755">
      <c r="A755" s="1" t="s">
        <v>3280</v>
      </c>
      <c r="B755" s="1" t="s">
        <v>3281</v>
      </c>
      <c r="C755" s="1" t="s">
        <v>3282</v>
      </c>
      <c r="D755" s="2" t="s">
        <v>3283</v>
      </c>
      <c r="E755" t="str">
        <f>IMAGE("http://i.imgur.com/B8tMLF4.jpg",1)</f>
        <v/>
      </c>
      <c r="F755" s="1" t="s">
        <v>4</v>
      </c>
      <c r="G755" s="2" t="s">
        <v>3284</v>
      </c>
    </row>
    <row r="756">
      <c r="A756" s="1" t="s">
        <v>3193</v>
      </c>
      <c r="B756" s="1" t="s">
        <v>3194</v>
      </c>
      <c r="C756" s="1" t="s">
        <v>3195</v>
      </c>
      <c r="D756" s="2" t="s">
        <v>3196</v>
      </c>
      <c r="E756" t="str">
        <f>IMAGE("http://a.fsdn.com/sd/topics/bitcoin_64.png",1)</f>
        <v/>
      </c>
      <c r="F756" s="1" t="s">
        <v>4</v>
      </c>
      <c r="G756" s="2" t="s">
        <v>3197</v>
      </c>
    </row>
    <row r="757">
      <c r="A757" s="1" t="s">
        <v>3198</v>
      </c>
      <c r="B757" s="1" t="s">
        <v>2151</v>
      </c>
      <c r="C757" s="1" t="s">
        <v>3199</v>
      </c>
      <c r="D757" s="1" t="s">
        <v>107</v>
      </c>
      <c r="E757" t="str">
        <f t="shared" ref="E757:E760" si="94">IMAGE("http://ifttt.com/images/no_image_card.png",1)</f>
        <v/>
      </c>
      <c r="F757" s="1" t="s">
        <v>4</v>
      </c>
      <c r="G757" s="2" t="s">
        <v>3200</v>
      </c>
    </row>
    <row r="758">
      <c r="A758" s="1" t="s">
        <v>3305</v>
      </c>
      <c r="B758" s="1" t="s">
        <v>3306</v>
      </c>
      <c r="C758" s="1" t="s">
        <v>3307</v>
      </c>
      <c r="D758" s="1" t="s">
        <v>3308</v>
      </c>
      <c r="E758" t="str">
        <f t="shared" si="94"/>
        <v/>
      </c>
      <c r="F758" s="1" t="s">
        <v>4</v>
      </c>
      <c r="G758" s="2" t="s">
        <v>3309</v>
      </c>
    </row>
    <row r="759">
      <c r="A759" s="1" t="s">
        <v>3310</v>
      </c>
      <c r="B759" s="1" t="s">
        <v>3311</v>
      </c>
      <c r="C759" s="1" t="s">
        <v>3312</v>
      </c>
      <c r="D759" s="1" t="s">
        <v>3313</v>
      </c>
      <c r="E759" t="str">
        <f t="shared" si="94"/>
        <v/>
      </c>
      <c r="F759" s="1" t="s">
        <v>4</v>
      </c>
      <c r="G759" s="2" t="s">
        <v>3314</v>
      </c>
    </row>
    <row r="760">
      <c r="A760" s="1" t="s">
        <v>3315</v>
      </c>
      <c r="B760" s="1" t="s">
        <v>3316</v>
      </c>
      <c r="C760" s="1" t="s">
        <v>3317</v>
      </c>
      <c r="D760" s="1" t="s">
        <v>3318</v>
      </c>
      <c r="E760" t="str">
        <f t="shared" si="94"/>
        <v/>
      </c>
      <c r="F760" s="1" t="s">
        <v>4</v>
      </c>
      <c r="G760" s="2" t="s">
        <v>3319</v>
      </c>
    </row>
    <row r="761">
      <c r="A761" s="1" t="s">
        <v>3320</v>
      </c>
      <c r="B761" s="1" t="s">
        <v>3321</v>
      </c>
      <c r="C761" s="1" t="s">
        <v>3322</v>
      </c>
      <c r="D761" s="2" t="s">
        <v>3323</v>
      </c>
      <c r="E761" t="str">
        <f>IMAGE("https://prod01-cdn03.cdn.firstlook.org/wp-uploads/sites/1/2015/04/john-oliver.jpg",1)</f>
        <v/>
      </c>
      <c r="F761" s="1" t="s">
        <v>4</v>
      </c>
      <c r="G761" s="2" t="s">
        <v>3324</v>
      </c>
    </row>
    <row r="762">
      <c r="A762" s="1" t="s">
        <v>3325</v>
      </c>
      <c r="B762" s="1" t="s">
        <v>3326</v>
      </c>
      <c r="C762" s="1" t="s">
        <v>3327</v>
      </c>
      <c r="D762" s="1" t="s">
        <v>3328</v>
      </c>
      <c r="E762" t="str">
        <f>IMAGE("http://ifttt.com/images/no_image_card.png",1)</f>
        <v/>
      </c>
      <c r="F762" s="1" t="s">
        <v>4</v>
      </c>
      <c r="G762" s="2" t="s">
        <v>3329</v>
      </c>
    </row>
    <row r="763">
      <c r="A763" s="1" t="s">
        <v>3330</v>
      </c>
      <c r="B763" s="1" t="s">
        <v>1696</v>
      </c>
      <c r="C763" s="1" t="s">
        <v>3331</v>
      </c>
      <c r="D763" s="2" t="s">
        <v>3332</v>
      </c>
      <c r="E763" t="str">
        <f>IMAGE("http://www.winbeta.org/sites/default/files/styles/watermark/public/news/Main-Entry-Sign_5.jpg?itok=V75LZ9hv",1)</f>
        <v/>
      </c>
      <c r="F763" s="1" t="s">
        <v>4</v>
      </c>
      <c r="G763" s="2" t="s">
        <v>3333</v>
      </c>
    </row>
    <row r="764">
      <c r="A764" s="1" t="s">
        <v>3334</v>
      </c>
      <c r="B764" s="1" t="s">
        <v>3335</v>
      </c>
      <c r="C764" s="1" t="s">
        <v>3336</v>
      </c>
      <c r="D764" s="1" t="s">
        <v>3337</v>
      </c>
      <c r="E764" t="str">
        <f>IMAGE("http://ifttt.com/images/no_image_card.png",1)</f>
        <v/>
      </c>
      <c r="F764" s="1" t="s">
        <v>4</v>
      </c>
      <c r="G764" s="2" t="s">
        <v>3338</v>
      </c>
    </row>
    <row r="765">
      <c r="A765" s="1" t="s">
        <v>3334</v>
      </c>
      <c r="B765" s="1" t="s">
        <v>3176</v>
      </c>
      <c r="C765" s="1" t="s">
        <v>3339</v>
      </c>
      <c r="D765" s="2" t="s">
        <v>3340</v>
      </c>
      <c r="E765" t="str">
        <f>IMAGE("https://i.ytimg.com/vi/Q5nbfuXwjQE/hqdefault.jpg",1)</f>
        <v/>
      </c>
      <c r="F765" s="1" t="s">
        <v>4</v>
      </c>
      <c r="G765" s="2" t="s">
        <v>3341</v>
      </c>
    </row>
    <row r="766">
      <c r="A766" s="1" t="s">
        <v>3342</v>
      </c>
      <c r="B766" s="1" t="s">
        <v>819</v>
      </c>
      <c r="C766" s="1" t="s">
        <v>3343</v>
      </c>
      <c r="D766" s="2" t="s">
        <v>821</v>
      </c>
      <c r="E766" t="str">
        <f>IMAGE("https://i.ytimg.com/vi/d3ujzcR9B_c/maxresdefault.jpg",1)</f>
        <v/>
      </c>
      <c r="F766" s="1" t="s">
        <v>4</v>
      </c>
      <c r="G766" s="2" t="s">
        <v>3344</v>
      </c>
    </row>
    <row r="767">
      <c r="A767" s="1" t="s">
        <v>3342</v>
      </c>
      <c r="B767" s="1" t="s">
        <v>824</v>
      </c>
      <c r="C767" s="1" t="s">
        <v>3345</v>
      </c>
      <c r="D767" s="1" t="s">
        <v>3346</v>
      </c>
      <c r="E767" t="str">
        <f t="shared" ref="E767:E769" si="95">IMAGE("http://ifttt.com/images/no_image_card.png",1)</f>
        <v/>
      </c>
      <c r="F767" s="1" t="s">
        <v>4</v>
      </c>
      <c r="G767" s="2" t="s">
        <v>3347</v>
      </c>
    </row>
    <row r="768">
      <c r="A768" s="1" t="s">
        <v>3348</v>
      </c>
      <c r="B768" s="1" t="s">
        <v>3349</v>
      </c>
      <c r="C768" s="1" t="s">
        <v>3350</v>
      </c>
      <c r="D768" s="1" t="s">
        <v>3351</v>
      </c>
      <c r="E768" t="str">
        <f t="shared" si="95"/>
        <v/>
      </c>
      <c r="F768" s="1" t="s">
        <v>4</v>
      </c>
      <c r="G768" s="2" t="s">
        <v>3352</v>
      </c>
    </row>
    <row r="769">
      <c r="A769" s="1" t="s">
        <v>3353</v>
      </c>
      <c r="B769" s="1" t="s">
        <v>3354</v>
      </c>
      <c r="C769" s="1" t="s">
        <v>3355</v>
      </c>
      <c r="D769" s="1" t="s">
        <v>3356</v>
      </c>
      <c r="E769" t="str">
        <f t="shared" si="95"/>
        <v/>
      </c>
      <c r="F769" s="1" t="s">
        <v>4</v>
      </c>
      <c r="G769" s="2" t="s">
        <v>3357</v>
      </c>
    </row>
    <row r="770">
      <c r="A770" s="1" t="s">
        <v>3353</v>
      </c>
      <c r="B770" s="1" t="s">
        <v>1883</v>
      </c>
      <c r="C770" s="1" t="s">
        <v>3358</v>
      </c>
      <c r="D770" s="2" t="s">
        <v>3359</v>
      </c>
      <c r="E770" t="str">
        <f>IMAGE("https://i.ytimg.com/vi/UVGq0zaZsNg/maxresdefault.jpg",1)</f>
        <v/>
      </c>
      <c r="F770" s="1" t="s">
        <v>4</v>
      </c>
      <c r="G770" s="2" t="s">
        <v>3360</v>
      </c>
    </row>
    <row r="771">
      <c r="A771" s="1" t="s">
        <v>3361</v>
      </c>
      <c r="B771" s="1" t="s">
        <v>3362</v>
      </c>
      <c r="C771" s="1" t="s">
        <v>3363</v>
      </c>
      <c r="D771" s="1" t="s">
        <v>3364</v>
      </c>
      <c r="E771" t="str">
        <f t="shared" ref="E771:E772" si="96">IMAGE("http://ifttt.com/images/no_image_card.png",1)</f>
        <v/>
      </c>
      <c r="F771" s="1" t="s">
        <v>4</v>
      </c>
      <c r="G771" s="2" t="s">
        <v>3365</v>
      </c>
    </row>
    <row r="772">
      <c r="A772" s="1" t="s">
        <v>3361</v>
      </c>
      <c r="B772" s="1" t="s">
        <v>3150</v>
      </c>
      <c r="C772" s="1" t="s">
        <v>3366</v>
      </c>
      <c r="D772" s="1" t="s">
        <v>3367</v>
      </c>
      <c r="E772" t="str">
        <f t="shared" si="96"/>
        <v/>
      </c>
      <c r="F772" s="1" t="s">
        <v>4</v>
      </c>
      <c r="G772" s="2" t="s">
        <v>3368</v>
      </c>
    </row>
    <row r="773">
      <c r="A773" s="1" t="s">
        <v>3369</v>
      </c>
      <c r="B773" s="1" t="s">
        <v>3370</v>
      </c>
      <c r="C773" s="1" t="s">
        <v>3371</v>
      </c>
      <c r="D773" s="2" t="s">
        <v>3372</v>
      </c>
      <c r="E773" t="str">
        <f>IMAGE("http://blog.coinbase.com/assets/img/og-blog2.jpg",1)</f>
        <v/>
      </c>
      <c r="F773" s="1" t="s">
        <v>4</v>
      </c>
      <c r="G773" s="2" t="s">
        <v>3373</v>
      </c>
    </row>
    <row r="774">
      <c r="A774" s="1" t="s">
        <v>3374</v>
      </c>
      <c r="B774" s="1" t="s">
        <v>3375</v>
      </c>
      <c r="C774" s="1" t="s">
        <v>3376</v>
      </c>
      <c r="D774" s="1" t="s">
        <v>3377</v>
      </c>
      <c r="E774" t="str">
        <f t="shared" ref="E774:E781" si="97">IMAGE("http://ifttt.com/images/no_image_card.png",1)</f>
        <v/>
      </c>
      <c r="F774" s="1" t="s">
        <v>4</v>
      </c>
      <c r="G774" s="2" t="s">
        <v>3378</v>
      </c>
    </row>
    <row r="775">
      <c r="A775" s="1" t="s">
        <v>3379</v>
      </c>
      <c r="B775" s="1" t="s">
        <v>3380</v>
      </c>
      <c r="C775" s="1" t="s">
        <v>3381</v>
      </c>
      <c r="D775" s="1" t="s">
        <v>3382</v>
      </c>
      <c r="E775" t="str">
        <f t="shared" si="97"/>
        <v/>
      </c>
      <c r="F775" s="1" t="s">
        <v>4</v>
      </c>
      <c r="G775" s="2" t="s">
        <v>3383</v>
      </c>
    </row>
    <row r="776">
      <c r="A776" s="1" t="s">
        <v>3384</v>
      </c>
      <c r="B776" s="1" t="s">
        <v>3385</v>
      </c>
      <c r="C776" s="1" t="s">
        <v>3386</v>
      </c>
      <c r="D776" s="1" t="s">
        <v>3387</v>
      </c>
      <c r="E776" t="str">
        <f t="shared" si="97"/>
        <v/>
      </c>
      <c r="F776" s="1" t="s">
        <v>4</v>
      </c>
      <c r="G776" s="2" t="s">
        <v>3388</v>
      </c>
    </row>
    <row r="777">
      <c r="A777" s="1" t="s">
        <v>3389</v>
      </c>
      <c r="B777" s="1" t="s">
        <v>3390</v>
      </c>
      <c r="C777" s="1" t="s">
        <v>3391</v>
      </c>
      <c r="D777" s="1" t="s">
        <v>3392</v>
      </c>
      <c r="E777" t="str">
        <f t="shared" si="97"/>
        <v/>
      </c>
      <c r="F777" s="1" t="s">
        <v>4</v>
      </c>
      <c r="G777" s="2" t="s">
        <v>3393</v>
      </c>
    </row>
    <row r="778">
      <c r="A778" s="1" t="s">
        <v>3394</v>
      </c>
      <c r="B778" s="1" t="s">
        <v>3395</v>
      </c>
      <c r="C778" s="1" t="s">
        <v>3396</v>
      </c>
      <c r="D778" s="1" t="s">
        <v>3397</v>
      </c>
      <c r="E778" t="str">
        <f t="shared" si="97"/>
        <v/>
      </c>
      <c r="F778" s="1" t="s">
        <v>4</v>
      </c>
      <c r="G778" s="2" t="s">
        <v>3398</v>
      </c>
    </row>
    <row r="779">
      <c r="A779" s="1" t="s">
        <v>3399</v>
      </c>
      <c r="B779" s="1" t="s">
        <v>1844</v>
      </c>
      <c r="C779" s="1" t="s">
        <v>3400</v>
      </c>
      <c r="D779" s="1" t="s">
        <v>3401</v>
      </c>
      <c r="E779" t="str">
        <f t="shared" si="97"/>
        <v/>
      </c>
      <c r="F779" s="1" t="s">
        <v>4</v>
      </c>
      <c r="G779" s="2" t="s">
        <v>3402</v>
      </c>
    </row>
    <row r="780">
      <c r="A780" s="1" t="s">
        <v>3403</v>
      </c>
      <c r="B780" s="1" t="s">
        <v>3404</v>
      </c>
      <c r="C780" s="1" t="s">
        <v>3405</v>
      </c>
      <c r="D780" s="1" t="s">
        <v>3406</v>
      </c>
      <c r="E780" t="str">
        <f t="shared" si="97"/>
        <v/>
      </c>
      <c r="F780" s="1" t="s">
        <v>4</v>
      </c>
      <c r="G780" s="2" t="s">
        <v>3407</v>
      </c>
    </row>
    <row r="781">
      <c r="A781" s="1" t="s">
        <v>3408</v>
      </c>
      <c r="B781" s="1" t="s">
        <v>3409</v>
      </c>
      <c r="C781" s="1" t="s">
        <v>3410</v>
      </c>
      <c r="D781" s="1" t="s">
        <v>3411</v>
      </c>
      <c r="E781" t="str">
        <f t="shared" si="97"/>
        <v/>
      </c>
      <c r="F781" s="1" t="s">
        <v>4</v>
      </c>
      <c r="G781" s="2" t="s">
        <v>3412</v>
      </c>
    </row>
    <row r="782">
      <c r="A782" s="1" t="s">
        <v>3413</v>
      </c>
      <c r="B782" s="1" t="s">
        <v>3414</v>
      </c>
      <c r="C782" s="1" t="s">
        <v>3415</v>
      </c>
      <c r="D782" s="2" t="s">
        <v>3416</v>
      </c>
      <c r="E782" t="str">
        <f>IMAGE("//motherboard-images.vice.com/content-images/article/20669/1428437136163827.png?crop=0.5103359173126615xw:1xh;*,*&amp;amp;resize=500:*&amp;amp;output-format=jpeg&amp;amp;output-quality=90",1)</f>
        <v/>
      </c>
      <c r="F782" s="1" t="s">
        <v>4</v>
      </c>
      <c r="G782" s="2" t="s">
        <v>3417</v>
      </c>
    </row>
    <row r="783">
      <c r="A783" s="1" t="s">
        <v>3413</v>
      </c>
      <c r="B783" s="1" t="s">
        <v>3418</v>
      </c>
      <c r="C783" s="1" t="s">
        <v>3419</v>
      </c>
      <c r="D783" s="1" t="s">
        <v>3420</v>
      </c>
      <c r="E783" t="str">
        <f>IMAGE("http://ifttt.com/images/no_image_card.png",1)</f>
        <v/>
      </c>
      <c r="F783" s="1" t="s">
        <v>4</v>
      </c>
      <c r="G783" s="2" t="s">
        <v>3421</v>
      </c>
    </row>
    <row r="784">
      <c r="A784" s="1" t="s">
        <v>3422</v>
      </c>
      <c r="B784" s="1" t="s">
        <v>720</v>
      </c>
      <c r="C784" s="1" t="s">
        <v>3423</v>
      </c>
      <c r="D784" s="2" t="s">
        <v>3424</v>
      </c>
      <c r="E784" t="str">
        <f>IMAGE("https://d262ilb51hltx0.cloudfront.net/max/800/1*WGEN63kTClxm_nnK9t1DpA.jpeg",1)</f>
        <v/>
      </c>
      <c r="F784" s="1" t="s">
        <v>4</v>
      </c>
      <c r="G784" s="2" t="s">
        <v>3425</v>
      </c>
    </row>
    <row r="785">
      <c r="A785" s="1" t="s">
        <v>3426</v>
      </c>
      <c r="B785" s="1" t="s">
        <v>3427</v>
      </c>
      <c r="C785" s="1" t="s">
        <v>3428</v>
      </c>
      <c r="D785" s="1" t="s">
        <v>3429</v>
      </c>
      <c r="E785" t="str">
        <f t="shared" ref="E785:E786" si="98">IMAGE("http://ifttt.com/images/no_image_card.png",1)</f>
        <v/>
      </c>
      <c r="F785" s="1" t="s">
        <v>4</v>
      </c>
      <c r="G785" s="2" t="s">
        <v>3430</v>
      </c>
    </row>
    <row r="786">
      <c r="A786" s="1" t="s">
        <v>3431</v>
      </c>
      <c r="B786" s="1" t="s">
        <v>3432</v>
      </c>
      <c r="C786" s="1" t="s">
        <v>3433</v>
      </c>
      <c r="D786" s="1" t="s">
        <v>107</v>
      </c>
      <c r="E786" t="str">
        <f t="shared" si="98"/>
        <v/>
      </c>
      <c r="F786" s="1" t="s">
        <v>4</v>
      </c>
      <c r="G786" s="2" t="s">
        <v>3434</v>
      </c>
    </row>
    <row r="787">
      <c r="A787" s="1" t="s">
        <v>3435</v>
      </c>
      <c r="B787" s="1" t="s">
        <v>859</v>
      </c>
      <c r="C787" s="1" t="s">
        <v>3436</v>
      </c>
      <c r="D787" s="2" t="s">
        <v>3437</v>
      </c>
      <c r="E787" t="str">
        <f>IMAGE("http://fm.cnbc.com/applications/cnbc.com/resources/img/editorial/2013/11/18/101207133-101207133.1910x1000.jpg",1)</f>
        <v/>
      </c>
      <c r="F787" s="1" t="s">
        <v>4</v>
      </c>
      <c r="G787" s="2" t="s">
        <v>3438</v>
      </c>
    </row>
    <row r="788">
      <c r="A788" s="1" t="s">
        <v>3439</v>
      </c>
      <c r="B788" s="1" t="s">
        <v>3440</v>
      </c>
      <c r="C788" s="1" t="s">
        <v>3441</v>
      </c>
      <c r="D788" s="2" t="s">
        <v>3442</v>
      </c>
      <c r="E788" t="str">
        <f>IMAGE("http://i2.cdn.turner.com/money/dam/assets/150407150156-rand-paul-bitcoin-620xa.jpg",1)</f>
        <v/>
      </c>
      <c r="F788" s="1" t="s">
        <v>4</v>
      </c>
      <c r="G788" s="2" t="s">
        <v>3443</v>
      </c>
    </row>
    <row r="789">
      <c r="A789" s="1" t="s">
        <v>3444</v>
      </c>
      <c r="B789" s="1" t="s">
        <v>3126</v>
      </c>
      <c r="C789" s="1" t="s">
        <v>3445</v>
      </c>
      <c r="D789" s="2" t="s">
        <v>3446</v>
      </c>
      <c r="E789" t="str">
        <f>IMAGE("http://media.coindesk.com/2015/04/shutterstock_265917713.jpg",1)</f>
        <v/>
      </c>
      <c r="F789" s="1" t="s">
        <v>4</v>
      </c>
      <c r="G789" s="2" t="s">
        <v>3447</v>
      </c>
    </row>
    <row r="790">
      <c r="A790" s="1" t="s">
        <v>3448</v>
      </c>
      <c r="B790" s="1" t="s">
        <v>1578</v>
      </c>
      <c r="C790" s="1" t="s">
        <v>3449</v>
      </c>
      <c r="D790" s="1" t="s">
        <v>3450</v>
      </c>
      <c r="E790" t="str">
        <f>IMAGE("http://ifttt.com/images/no_image_card.png",1)</f>
        <v/>
      </c>
      <c r="F790" s="1" t="s">
        <v>4</v>
      </c>
      <c r="G790" s="2" t="s">
        <v>3451</v>
      </c>
    </row>
    <row r="791">
      <c r="A791" s="1" t="s">
        <v>3452</v>
      </c>
      <c r="B791" s="1" t="s">
        <v>1012</v>
      </c>
      <c r="C791" s="1" t="s">
        <v>3453</v>
      </c>
      <c r="D791" s="2" t="s">
        <v>3454</v>
      </c>
      <c r="E791" t="str">
        <f>IMAGE("http://si.wsj.net/public/resources/images/BN-HM631_0319bn_P_20150319111229.jpg",1)</f>
        <v/>
      </c>
      <c r="F791" s="1" t="s">
        <v>4</v>
      </c>
      <c r="G791" s="2" t="s">
        <v>3455</v>
      </c>
    </row>
    <row r="792">
      <c r="A792" s="1" t="s">
        <v>3342</v>
      </c>
      <c r="B792" s="1" t="s">
        <v>819</v>
      </c>
      <c r="C792" s="1" t="s">
        <v>3343</v>
      </c>
      <c r="D792" s="2" t="s">
        <v>821</v>
      </c>
      <c r="E792" t="str">
        <f>IMAGE("https://i.ytimg.com/vi/d3ujzcR9B_c/maxresdefault.jpg",1)</f>
        <v/>
      </c>
      <c r="F792" s="1" t="s">
        <v>4</v>
      </c>
      <c r="G792" s="2" t="s">
        <v>3344</v>
      </c>
    </row>
    <row r="793">
      <c r="A793" s="1" t="s">
        <v>3348</v>
      </c>
      <c r="B793" s="1" t="s">
        <v>3349</v>
      </c>
      <c r="C793" s="1" t="s">
        <v>3350</v>
      </c>
      <c r="D793" s="1" t="s">
        <v>3351</v>
      </c>
      <c r="E793" t="str">
        <f t="shared" ref="E793:E794" si="99">IMAGE("http://ifttt.com/images/no_image_card.png",1)</f>
        <v/>
      </c>
      <c r="F793" s="1" t="s">
        <v>4</v>
      </c>
      <c r="G793" s="2" t="s">
        <v>3352</v>
      </c>
    </row>
    <row r="794">
      <c r="A794" s="1" t="s">
        <v>3353</v>
      </c>
      <c r="B794" s="1" t="s">
        <v>3354</v>
      </c>
      <c r="C794" s="1" t="s">
        <v>3355</v>
      </c>
      <c r="D794" s="1" t="s">
        <v>3356</v>
      </c>
      <c r="E794" t="str">
        <f t="shared" si="99"/>
        <v/>
      </c>
      <c r="F794" s="1" t="s">
        <v>4</v>
      </c>
      <c r="G794" s="2" t="s">
        <v>3357</v>
      </c>
    </row>
    <row r="795">
      <c r="A795" s="1" t="s">
        <v>3353</v>
      </c>
      <c r="B795" s="1" t="s">
        <v>1883</v>
      </c>
      <c r="C795" s="1" t="s">
        <v>3358</v>
      </c>
      <c r="D795" s="2" t="s">
        <v>3359</v>
      </c>
      <c r="E795" t="str">
        <f>IMAGE("https://i.ytimg.com/vi/UVGq0zaZsNg/maxresdefault.jpg",1)</f>
        <v/>
      </c>
      <c r="F795" s="1" t="s">
        <v>4</v>
      </c>
      <c r="G795" s="2" t="s">
        <v>3360</v>
      </c>
    </row>
    <row r="796">
      <c r="A796" s="1" t="s">
        <v>3361</v>
      </c>
      <c r="B796" s="1" t="s">
        <v>3362</v>
      </c>
      <c r="C796" s="1" t="s">
        <v>3363</v>
      </c>
      <c r="D796" s="1" t="s">
        <v>3364</v>
      </c>
      <c r="E796" t="str">
        <f t="shared" ref="E796:E797" si="100">IMAGE("http://ifttt.com/images/no_image_card.png",1)</f>
        <v/>
      </c>
      <c r="F796" s="1" t="s">
        <v>4</v>
      </c>
      <c r="G796" s="2" t="s">
        <v>3365</v>
      </c>
    </row>
    <row r="797">
      <c r="A797" s="1" t="s">
        <v>3361</v>
      </c>
      <c r="B797" s="1" t="s">
        <v>3150</v>
      </c>
      <c r="C797" s="1" t="s">
        <v>3366</v>
      </c>
      <c r="D797" s="1" t="s">
        <v>3456</v>
      </c>
      <c r="E797" t="str">
        <f t="shared" si="100"/>
        <v/>
      </c>
      <c r="F797" s="1" t="s">
        <v>4</v>
      </c>
      <c r="G797" s="2" t="s">
        <v>3368</v>
      </c>
    </row>
    <row r="798">
      <c r="A798" s="1" t="s">
        <v>3369</v>
      </c>
      <c r="B798" s="1" t="s">
        <v>3370</v>
      </c>
      <c r="C798" s="1" t="s">
        <v>3371</v>
      </c>
      <c r="D798" s="2" t="s">
        <v>3372</v>
      </c>
      <c r="E798" t="str">
        <f>IMAGE("http://blog.coinbase.com/assets/img/og-blog2.jpg",1)</f>
        <v/>
      </c>
      <c r="F798" s="1" t="s">
        <v>4</v>
      </c>
      <c r="G798" s="2" t="s">
        <v>3373</v>
      </c>
    </row>
    <row r="799">
      <c r="A799" s="1" t="s">
        <v>3374</v>
      </c>
      <c r="B799" s="1" t="s">
        <v>3375</v>
      </c>
      <c r="C799" s="1" t="s">
        <v>3376</v>
      </c>
      <c r="D799" s="1" t="s">
        <v>3377</v>
      </c>
      <c r="E799" t="str">
        <f>IMAGE("http://ifttt.com/images/no_image_card.png",1)</f>
        <v/>
      </c>
      <c r="F799" s="1" t="s">
        <v>4</v>
      </c>
      <c r="G799" s="2" t="s">
        <v>3378</v>
      </c>
    </row>
    <row r="800">
      <c r="A800" s="1" t="s">
        <v>3457</v>
      </c>
      <c r="B800" s="1" t="s">
        <v>3458</v>
      </c>
      <c r="C800" s="1" t="s">
        <v>3459</v>
      </c>
      <c r="D800" s="2" t="s">
        <v>3460</v>
      </c>
      <c r="E800" t="str">
        <f>IMAGE("http://assets2.vice.com/images/articles/crops/2015/04/07/be-the-bank-you-want-to-see-in-the-world-0000626-v22n4-1428378075-crop_social.jpg",1)</f>
        <v/>
      </c>
      <c r="F800" s="1" t="s">
        <v>4</v>
      </c>
      <c r="G800" s="2" t="s">
        <v>3461</v>
      </c>
    </row>
    <row r="801">
      <c r="A801" s="1" t="s">
        <v>3462</v>
      </c>
      <c r="B801" s="1" t="s">
        <v>1357</v>
      </c>
      <c r="C801" s="1" t="s">
        <v>3463</v>
      </c>
      <c r="D801" s="1" t="s">
        <v>3464</v>
      </c>
      <c r="E801" t="str">
        <f>IMAGE("http://ifttt.com/images/no_image_card.png",1)</f>
        <v/>
      </c>
      <c r="F801" s="1" t="s">
        <v>4</v>
      </c>
      <c r="G801" s="2" t="s">
        <v>3465</v>
      </c>
    </row>
    <row r="802">
      <c r="A802" s="1" t="s">
        <v>3466</v>
      </c>
      <c r="B802" s="1" t="s">
        <v>3467</v>
      </c>
      <c r="C802" s="1" t="s">
        <v>3468</v>
      </c>
      <c r="D802" s="2" t="s">
        <v>3469</v>
      </c>
      <c r="E802" t="str">
        <f>IMAGE("http://media.bizj.us/view/img/5537511/collage*1200xx1200-675-0-17.jpg",1)</f>
        <v/>
      </c>
      <c r="F802" s="1" t="s">
        <v>4</v>
      </c>
      <c r="G802" s="2" t="s">
        <v>3470</v>
      </c>
    </row>
    <row r="803">
      <c r="A803" s="1" t="s">
        <v>3471</v>
      </c>
      <c r="B803" s="1" t="s">
        <v>3472</v>
      </c>
      <c r="C803" s="1" t="s">
        <v>3473</v>
      </c>
      <c r="D803" s="2" t="s">
        <v>3474</v>
      </c>
      <c r="E803" t="str">
        <f>IMAGE("http://ifttt.com/images/no_image_card.png",1)</f>
        <v/>
      </c>
      <c r="F803" s="1" t="s">
        <v>4</v>
      </c>
      <c r="G803" s="2" t="s">
        <v>3475</v>
      </c>
    </row>
    <row r="804">
      <c r="A804" s="1" t="s">
        <v>3476</v>
      </c>
      <c r="B804" s="1" t="s">
        <v>3477</v>
      </c>
      <c r="C804" s="1" t="s">
        <v>3478</v>
      </c>
      <c r="D804" s="2" t="s">
        <v>3479</v>
      </c>
      <c r="E804" t="str">
        <f>IMAGE("http://idge.staticworld.net/itw/ITworld-logo300x300.png",1)</f>
        <v/>
      </c>
      <c r="F804" s="1" t="s">
        <v>4</v>
      </c>
      <c r="G804" s="2" t="s">
        <v>3480</v>
      </c>
    </row>
    <row r="805">
      <c r="A805" s="1" t="s">
        <v>3481</v>
      </c>
      <c r="B805" s="1" t="s">
        <v>3482</v>
      </c>
      <c r="C805" s="1" t="s">
        <v>3483</v>
      </c>
      <c r="D805" s="1" t="s">
        <v>3484</v>
      </c>
      <c r="E805" t="str">
        <f>IMAGE("http://ifttt.com/images/no_image_card.png",1)</f>
        <v/>
      </c>
      <c r="F805" s="1" t="s">
        <v>4</v>
      </c>
      <c r="G805" s="2" t="s">
        <v>3485</v>
      </c>
    </row>
    <row r="806">
      <c r="A806" s="1" t="s">
        <v>3486</v>
      </c>
      <c r="B806" s="1" t="s">
        <v>3487</v>
      </c>
      <c r="C806" s="1" t="s">
        <v>3488</v>
      </c>
      <c r="D806" s="2" t="s">
        <v>3489</v>
      </c>
      <c r="E806" t="str">
        <f>IMAGE("https://www.haasonline.com/wp-content/uploads/2014/09/90x728c.png",1)</f>
        <v/>
      </c>
      <c r="F806" s="1" t="s">
        <v>4</v>
      </c>
      <c r="G806" s="2" t="s">
        <v>3490</v>
      </c>
    </row>
    <row r="807">
      <c r="A807" s="1" t="s">
        <v>3491</v>
      </c>
      <c r="B807" s="1" t="s">
        <v>3492</v>
      </c>
      <c r="C807" s="1" t="s">
        <v>3493</v>
      </c>
      <c r="D807" s="2" t="s">
        <v>3494</v>
      </c>
      <c r="E807" t="str">
        <f t="shared" ref="E807:E816" si="101">IMAGE("http://ifttt.com/images/no_image_card.png",1)</f>
        <v/>
      </c>
      <c r="F807" s="1" t="s">
        <v>4</v>
      </c>
      <c r="G807" s="2" t="s">
        <v>3495</v>
      </c>
    </row>
    <row r="808">
      <c r="A808" s="1" t="s">
        <v>3496</v>
      </c>
      <c r="B808" s="1" t="s">
        <v>3497</v>
      </c>
      <c r="C808" s="1" t="s">
        <v>3498</v>
      </c>
      <c r="D808" s="1" t="s">
        <v>3499</v>
      </c>
      <c r="E808" t="str">
        <f t="shared" si="101"/>
        <v/>
      </c>
      <c r="F808" s="1" t="s">
        <v>4</v>
      </c>
      <c r="G808" s="2" t="s">
        <v>3500</v>
      </c>
    </row>
    <row r="809">
      <c r="A809" s="1" t="s">
        <v>3501</v>
      </c>
      <c r="B809" s="1" t="s">
        <v>3502</v>
      </c>
      <c r="C809" s="1" t="s">
        <v>3503</v>
      </c>
      <c r="D809" s="1" t="s">
        <v>3504</v>
      </c>
      <c r="E809" t="str">
        <f t="shared" si="101"/>
        <v/>
      </c>
      <c r="F809" s="1" t="s">
        <v>4</v>
      </c>
      <c r="G809" s="2" t="s">
        <v>3505</v>
      </c>
    </row>
    <row r="810">
      <c r="A810" s="1" t="s">
        <v>3506</v>
      </c>
      <c r="B810" s="1" t="s">
        <v>3507</v>
      </c>
      <c r="C810" s="1" t="s">
        <v>3508</v>
      </c>
      <c r="D810" s="1" t="s">
        <v>3509</v>
      </c>
      <c r="E810" t="str">
        <f t="shared" si="101"/>
        <v/>
      </c>
      <c r="F810" s="1" t="s">
        <v>4</v>
      </c>
      <c r="G810" s="2" t="s">
        <v>3510</v>
      </c>
    </row>
    <row r="811">
      <c r="A811" s="1" t="s">
        <v>3506</v>
      </c>
      <c r="B811" s="1" t="s">
        <v>2554</v>
      </c>
      <c r="C811" s="1" t="s">
        <v>3511</v>
      </c>
      <c r="D811" s="2" t="s">
        <v>3512</v>
      </c>
      <c r="E811" t="str">
        <f t="shared" si="101"/>
        <v/>
      </c>
      <c r="F811" s="1" t="s">
        <v>4</v>
      </c>
      <c r="G811" s="2" t="s">
        <v>3513</v>
      </c>
    </row>
    <row r="812">
      <c r="A812" s="1" t="s">
        <v>3514</v>
      </c>
      <c r="B812" s="1" t="s">
        <v>3515</v>
      </c>
      <c r="C812" s="1" t="s">
        <v>3516</v>
      </c>
      <c r="D812" s="1" t="s">
        <v>3517</v>
      </c>
      <c r="E812" t="str">
        <f t="shared" si="101"/>
        <v/>
      </c>
      <c r="F812" s="1" t="s">
        <v>4</v>
      </c>
      <c r="G812" s="2" t="s">
        <v>3518</v>
      </c>
    </row>
    <row r="813">
      <c r="A813" s="1" t="s">
        <v>3519</v>
      </c>
      <c r="B813" s="1" t="s">
        <v>3520</v>
      </c>
      <c r="C813" s="1" t="s">
        <v>3521</v>
      </c>
      <c r="D813" s="1" t="s">
        <v>3522</v>
      </c>
      <c r="E813" t="str">
        <f t="shared" si="101"/>
        <v/>
      </c>
      <c r="F813" s="1" t="s">
        <v>4</v>
      </c>
      <c r="G813" s="2" t="s">
        <v>3523</v>
      </c>
    </row>
    <row r="814">
      <c r="A814" s="1" t="s">
        <v>3524</v>
      </c>
      <c r="B814" s="1" t="s">
        <v>1478</v>
      </c>
      <c r="C814" s="1" t="s">
        <v>3525</v>
      </c>
      <c r="D814" s="1" t="s">
        <v>3526</v>
      </c>
      <c r="E814" t="str">
        <f t="shared" si="101"/>
        <v/>
      </c>
      <c r="F814" s="1" t="s">
        <v>4</v>
      </c>
      <c r="G814" s="2" t="s">
        <v>3527</v>
      </c>
    </row>
    <row r="815">
      <c r="A815" s="1" t="s">
        <v>3528</v>
      </c>
      <c r="B815" s="1" t="s">
        <v>3529</v>
      </c>
      <c r="C815" s="1" t="s">
        <v>3530</v>
      </c>
      <c r="D815" s="1" t="s">
        <v>3531</v>
      </c>
      <c r="E815" t="str">
        <f t="shared" si="101"/>
        <v/>
      </c>
      <c r="F815" s="1" t="s">
        <v>4</v>
      </c>
      <c r="G815" s="2" t="s">
        <v>3532</v>
      </c>
    </row>
    <row r="816">
      <c r="A816" s="1" t="s">
        <v>3533</v>
      </c>
      <c r="B816" s="1" t="s">
        <v>3534</v>
      </c>
      <c r="C816" s="1" t="s">
        <v>3535</v>
      </c>
      <c r="D816" s="1" t="s">
        <v>3536</v>
      </c>
      <c r="E816" t="str">
        <f t="shared" si="101"/>
        <v/>
      </c>
      <c r="F816" s="1" t="s">
        <v>4</v>
      </c>
      <c r="G816" s="2" t="s">
        <v>3537</v>
      </c>
    </row>
    <row r="817">
      <c r="A817" s="1" t="s">
        <v>3538</v>
      </c>
      <c r="B817" s="1" t="s">
        <v>1175</v>
      </c>
      <c r="C817" s="1" t="s">
        <v>3539</v>
      </c>
      <c r="D817" s="2" t="s">
        <v>3540</v>
      </c>
      <c r="E817" t="str">
        <f>IMAGE("https://i.ytimg.com/vi/0ve8hqfeM0E/maxresdefault.jpg",1)</f>
        <v/>
      </c>
      <c r="F817" s="1" t="s">
        <v>4</v>
      </c>
      <c r="G817" s="2" t="s">
        <v>3541</v>
      </c>
    </row>
    <row r="818">
      <c r="A818" s="1" t="s">
        <v>3542</v>
      </c>
      <c r="B818" s="1" t="s">
        <v>3543</v>
      </c>
      <c r="C818" s="1" t="s">
        <v>3544</v>
      </c>
      <c r="D818" s="1" t="s">
        <v>3545</v>
      </c>
      <c r="E818" t="str">
        <f>IMAGE("http://ifttt.com/images/no_image_card.png",1)</f>
        <v/>
      </c>
      <c r="F818" s="1" t="s">
        <v>4</v>
      </c>
      <c r="G818" s="2" t="s">
        <v>3546</v>
      </c>
    </row>
    <row r="819">
      <c r="A819" s="1" t="s">
        <v>3547</v>
      </c>
      <c r="B819" s="1" t="s">
        <v>3548</v>
      </c>
      <c r="C819" s="1" t="s">
        <v>3549</v>
      </c>
      <c r="D819" s="2" t="s">
        <v>3550</v>
      </c>
      <c r="E819" t="str">
        <f>IMAGE("http://btcvestor.com/wp-content/uploads/sites/17/2015/04/Screen-Shot-2015-04-01-at-5.00.24-AM.png",1)</f>
        <v/>
      </c>
      <c r="F819" s="1" t="s">
        <v>4</v>
      </c>
      <c r="G819" s="2" t="s">
        <v>3551</v>
      </c>
    </row>
    <row r="820">
      <c r="A820" s="1" t="s">
        <v>3552</v>
      </c>
      <c r="B820" s="1" t="s">
        <v>2640</v>
      </c>
      <c r="C820" s="1" t="s">
        <v>3553</v>
      </c>
      <c r="D820" s="1" t="s">
        <v>3554</v>
      </c>
      <c r="E820" t="str">
        <f>IMAGE("http://ifttt.com/images/no_image_card.png",1)</f>
        <v/>
      </c>
      <c r="F820" s="1" t="s">
        <v>4</v>
      </c>
      <c r="G820" s="2" t="s">
        <v>3555</v>
      </c>
    </row>
    <row r="821">
      <c r="A821" s="1" t="s">
        <v>3556</v>
      </c>
      <c r="B821" s="1" t="s">
        <v>839</v>
      </c>
      <c r="C821" s="1" t="s">
        <v>3113</v>
      </c>
      <c r="D821" s="2" t="s">
        <v>3114</v>
      </c>
      <c r="E821" t="str">
        <f>IMAGE("http://i.huffpost.com/gen/1682329/images/o-BITCOIN-facebook.jpg",1)</f>
        <v/>
      </c>
      <c r="F821" s="1" t="s">
        <v>4</v>
      </c>
      <c r="G821" s="2" t="s">
        <v>3557</v>
      </c>
    </row>
    <row r="822">
      <c r="A822" s="1" t="s">
        <v>3558</v>
      </c>
      <c r="B822" s="1" t="s">
        <v>3559</v>
      </c>
      <c r="C822" s="1" t="s">
        <v>3560</v>
      </c>
      <c r="D822" s="1" t="s">
        <v>3561</v>
      </c>
      <c r="E822" t="str">
        <f t="shared" ref="E822:E824" si="102">IMAGE("http://ifttt.com/images/no_image_card.png",1)</f>
        <v/>
      </c>
      <c r="F822" s="1" t="s">
        <v>4</v>
      </c>
      <c r="G822" s="2" t="s">
        <v>3562</v>
      </c>
    </row>
    <row r="823">
      <c r="A823" s="1" t="s">
        <v>3563</v>
      </c>
      <c r="B823" s="1" t="s">
        <v>2735</v>
      </c>
      <c r="C823" s="1" t="s">
        <v>3564</v>
      </c>
      <c r="D823" s="2" t="s">
        <v>3565</v>
      </c>
      <c r="E823" t="str">
        <f t="shared" si="102"/>
        <v/>
      </c>
      <c r="F823" s="1" t="s">
        <v>4</v>
      </c>
      <c r="G823" s="2" t="s">
        <v>3566</v>
      </c>
    </row>
    <row r="824">
      <c r="A824" s="1" t="s">
        <v>3567</v>
      </c>
      <c r="B824" s="1" t="s">
        <v>3568</v>
      </c>
      <c r="C824" s="1" t="s">
        <v>3569</v>
      </c>
      <c r="D824" s="1" t="s">
        <v>3570</v>
      </c>
      <c r="E824" t="str">
        <f t="shared" si="102"/>
        <v/>
      </c>
      <c r="F824" s="1" t="s">
        <v>4</v>
      </c>
      <c r="G824" s="2" t="s">
        <v>3571</v>
      </c>
    </row>
    <row r="825">
      <c r="A825" s="1" t="s">
        <v>3572</v>
      </c>
      <c r="B825" s="1" t="s">
        <v>3573</v>
      </c>
      <c r="C825" s="1" t="s">
        <v>3574</v>
      </c>
      <c r="D825" s="2" t="s">
        <v>3575</v>
      </c>
      <c r="E825" t="str">
        <f>IMAGE("http://i.imgur.com/qz9x8BR.jpg?fb",1)</f>
        <v/>
      </c>
      <c r="F825" s="1" t="s">
        <v>4</v>
      </c>
      <c r="G825" s="2" t="s">
        <v>3576</v>
      </c>
    </row>
    <row r="826">
      <c r="A826" s="1" t="s">
        <v>3577</v>
      </c>
      <c r="B826" s="1" t="s">
        <v>824</v>
      </c>
      <c r="C826" s="1" t="s">
        <v>3578</v>
      </c>
      <c r="D826" s="1" t="s">
        <v>3579</v>
      </c>
      <c r="E826" t="str">
        <f t="shared" ref="E826:E827" si="103">IMAGE("http://ifttt.com/images/no_image_card.png",1)</f>
        <v/>
      </c>
      <c r="F826" s="1" t="s">
        <v>4</v>
      </c>
      <c r="G826" s="2" t="s">
        <v>3580</v>
      </c>
    </row>
    <row r="827">
      <c r="A827" s="1" t="s">
        <v>3581</v>
      </c>
      <c r="B827" s="1" t="s">
        <v>3582</v>
      </c>
      <c r="C827" s="1" t="s">
        <v>3583</v>
      </c>
      <c r="D827" s="1" t="s">
        <v>3584</v>
      </c>
      <c r="E827" t="str">
        <f t="shared" si="103"/>
        <v/>
      </c>
      <c r="F827" s="1" t="s">
        <v>4</v>
      </c>
      <c r="G827" s="2" t="s">
        <v>3585</v>
      </c>
    </row>
    <row r="828">
      <c r="A828" s="1" t="s">
        <v>3586</v>
      </c>
      <c r="B828" s="1" t="s">
        <v>1175</v>
      </c>
      <c r="C828" s="1" t="s">
        <v>3587</v>
      </c>
      <c r="D828" s="2" t="s">
        <v>3588</v>
      </c>
      <c r="E828" t="str">
        <f>IMAGE("https://i.ytimg.com/vi/cUgxjG55Xss/maxresdefault.jpg",1)</f>
        <v/>
      </c>
      <c r="F828" s="1" t="s">
        <v>4</v>
      </c>
      <c r="G828" s="2" t="s">
        <v>3589</v>
      </c>
    </row>
    <row r="829">
      <c r="A829" s="1" t="s">
        <v>3586</v>
      </c>
      <c r="B829" s="1" t="s">
        <v>1175</v>
      </c>
      <c r="C829" s="1" t="s">
        <v>3590</v>
      </c>
      <c r="D829" s="2" t="s">
        <v>3591</v>
      </c>
      <c r="E829" t="str">
        <f>IMAGE("https://i.ytimg.com/vi/B3K5aVvqt7U/maxresdefault.jpg",1)</f>
        <v/>
      </c>
      <c r="F829" s="1" t="s">
        <v>4</v>
      </c>
      <c r="G829" s="2" t="s">
        <v>3592</v>
      </c>
    </row>
    <row r="830">
      <c r="A830" s="1" t="s">
        <v>3593</v>
      </c>
      <c r="B830" s="1" t="s">
        <v>859</v>
      </c>
      <c r="C830" s="1" t="s">
        <v>3594</v>
      </c>
      <c r="D830" s="2" t="s">
        <v>3595</v>
      </c>
      <c r="E830" t="str">
        <f>IMAGE("http://ifttt.com/images/no_image_card.png",1)</f>
        <v/>
      </c>
      <c r="F830" s="1" t="s">
        <v>4</v>
      </c>
      <c r="G830" s="2" t="s">
        <v>3596</v>
      </c>
    </row>
    <row r="831">
      <c r="A831" s="1" t="s">
        <v>3538</v>
      </c>
      <c r="B831" s="1" t="s">
        <v>1175</v>
      </c>
      <c r="C831" s="1" t="s">
        <v>3539</v>
      </c>
      <c r="D831" s="2" t="s">
        <v>3540</v>
      </c>
      <c r="E831" t="str">
        <f>IMAGE("https://i.ytimg.com/vi/0ve8hqfeM0E/maxresdefault.jpg",1)</f>
        <v/>
      </c>
      <c r="F831" s="1" t="s">
        <v>4</v>
      </c>
      <c r="G831" s="2" t="s">
        <v>3541</v>
      </c>
    </row>
    <row r="832">
      <c r="A832" s="1" t="s">
        <v>3542</v>
      </c>
      <c r="B832" s="1" t="s">
        <v>3543</v>
      </c>
      <c r="C832" s="1" t="s">
        <v>3544</v>
      </c>
      <c r="D832" s="1" t="s">
        <v>3545</v>
      </c>
      <c r="E832" t="str">
        <f>IMAGE("http://ifttt.com/images/no_image_card.png",1)</f>
        <v/>
      </c>
      <c r="F832" s="1" t="s">
        <v>4</v>
      </c>
      <c r="G832" s="2" t="s">
        <v>3546</v>
      </c>
    </row>
    <row r="833">
      <c r="A833" s="1" t="s">
        <v>3547</v>
      </c>
      <c r="B833" s="1" t="s">
        <v>3548</v>
      </c>
      <c r="C833" s="1" t="s">
        <v>3549</v>
      </c>
      <c r="D833" s="2" t="s">
        <v>3550</v>
      </c>
      <c r="E833" t="str">
        <f>IMAGE("http://btcvestor.com/wp-content/uploads/sites/17/2015/04/Screen-Shot-2015-04-01-at-5.00.24-AM.png",1)</f>
        <v/>
      </c>
      <c r="F833" s="1" t="s">
        <v>4</v>
      </c>
      <c r="G833" s="2" t="s">
        <v>3551</v>
      </c>
    </row>
    <row r="834">
      <c r="A834" s="1" t="s">
        <v>3552</v>
      </c>
      <c r="B834" s="1" t="s">
        <v>2640</v>
      </c>
      <c r="C834" s="1" t="s">
        <v>3553</v>
      </c>
      <c r="D834" s="1" t="s">
        <v>3554</v>
      </c>
      <c r="E834" t="str">
        <f>IMAGE("http://ifttt.com/images/no_image_card.png",1)</f>
        <v/>
      </c>
      <c r="F834" s="1" t="s">
        <v>4</v>
      </c>
      <c r="G834" s="2" t="s">
        <v>3555</v>
      </c>
    </row>
    <row r="835">
      <c r="A835" s="1" t="s">
        <v>3556</v>
      </c>
      <c r="B835" s="1" t="s">
        <v>839</v>
      </c>
      <c r="C835" s="1" t="s">
        <v>3113</v>
      </c>
      <c r="D835" s="2" t="s">
        <v>3114</v>
      </c>
      <c r="E835" t="str">
        <f>IMAGE("http://i.huffpost.com/gen/1682329/images/o-BITCOIN-facebook.jpg",1)</f>
        <v/>
      </c>
      <c r="F835" s="1" t="s">
        <v>4</v>
      </c>
      <c r="G835" s="2" t="s">
        <v>3557</v>
      </c>
    </row>
    <row r="836">
      <c r="A836" s="1" t="s">
        <v>3558</v>
      </c>
      <c r="B836" s="1" t="s">
        <v>3559</v>
      </c>
      <c r="C836" s="1" t="s">
        <v>3560</v>
      </c>
      <c r="D836" s="1" t="s">
        <v>3561</v>
      </c>
      <c r="E836" t="str">
        <f t="shared" ref="E836:E838" si="104">IMAGE("http://ifttt.com/images/no_image_card.png",1)</f>
        <v/>
      </c>
      <c r="F836" s="1" t="s">
        <v>4</v>
      </c>
      <c r="G836" s="2" t="s">
        <v>3562</v>
      </c>
    </row>
    <row r="837">
      <c r="A837" s="1" t="s">
        <v>3563</v>
      </c>
      <c r="B837" s="1" t="s">
        <v>2735</v>
      </c>
      <c r="C837" s="1" t="s">
        <v>3564</v>
      </c>
      <c r="D837" s="2" t="s">
        <v>3565</v>
      </c>
      <c r="E837" t="str">
        <f t="shared" si="104"/>
        <v/>
      </c>
      <c r="F837" s="1" t="s">
        <v>4</v>
      </c>
      <c r="G837" s="2" t="s">
        <v>3566</v>
      </c>
    </row>
    <row r="838">
      <c r="A838" s="1" t="s">
        <v>3597</v>
      </c>
      <c r="B838" s="1" t="s">
        <v>3598</v>
      </c>
      <c r="C838" s="1" t="s">
        <v>3599</v>
      </c>
      <c r="D838" s="1" t="s">
        <v>3600</v>
      </c>
      <c r="E838" t="str">
        <f t="shared" si="104"/>
        <v/>
      </c>
      <c r="F838" s="1" t="s">
        <v>4</v>
      </c>
      <c r="G838" s="2" t="s">
        <v>3601</v>
      </c>
    </row>
    <row r="839">
      <c r="A839" s="1" t="s">
        <v>3602</v>
      </c>
      <c r="B839" s="1" t="s">
        <v>3603</v>
      </c>
      <c r="C839" s="1" t="s">
        <v>3604</v>
      </c>
      <c r="D839" s="2" t="s">
        <v>3605</v>
      </c>
      <c r="E839" t="str">
        <f>IMAGE("http://www.awinvestmentcenter.com/Bitcoin_files/ButtonGrey_1.png",1)</f>
        <v/>
      </c>
      <c r="F839" s="1" t="s">
        <v>4</v>
      </c>
      <c r="G839" s="2" t="s">
        <v>3606</v>
      </c>
    </row>
    <row r="840">
      <c r="A840" s="1" t="s">
        <v>3607</v>
      </c>
      <c r="B840" s="1" t="s">
        <v>3608</v>
      </c>
      <c r="C840" s="1" t="s">
        <v>3609</v>
      </c>
      <c r="D840" s="1" t="s">
        <v>3610</v>
      </c>
      <c r="E840" t="str">
        <f t="shared" ref="E840:E843" si="105">IMAGE("http://ifttt.com/images/no_image_card.png",1)</f>
        <v/>
      </c>
      <c r="F840" s="1" t="s">
        <v>4</v>
      </c>
      <c r="G840" s="2" t="s">
        <v>3611</v>
      </c>
    </row>
    <row r="841">
      <c r="A841" s="1" t="s">
        <v>3612</v>
      </c>
      <c r="B841" s="1" t="s">
        <v>3548</v>
      </c>
      <c r="C841" s="1" t="s">
        <v>3613</v>
      </c>
      <c r="D841" s="1" t="s">
        <v>3614</v>
      </c>
      <c r="E841" t="str">
        <f t="shared" si="105"/>
        <v/>
      </c>
      <c r="F841" s="1" t="s">
        <v>4</v>
      </c>
      <c r="G841" s="2" t="s">
        <v>3615</v>
      </c>
    </row>
    <row r="842">
      <c r="A842" s="1" t="s">
        <v>3616</v>
      </c>
      <c r="B842" s="1" t="s">
        <v>3617</v>
      </c>
      <c r="C842" s="1" t="s">
        <v>3618</v>
      </c>
      <c r="D842" s="1" t="s">
        <v>3619</v>
      </c>
      <c r="E842" t="str">
        <f t="shared" si="105"/>
        <v/>
      </c>
      <c r="F842" s="1" t="s">
        <v>4</v>
      </c>
      <c r="G842" s="2" t="s">
        <v>3620</v>
      </c>
    </row>
    <row r="843">
      <c r="A843" s="1" t="s">
        <v>3621</v>
      </c>
      <c r="B843" s="1" t="s">
        <v>3622</v>
      </c>
      <c r="C843" s="1" t="s">
        <v>3623</v>
      </c>
      <c r="D843" s="2" t="s">
        <v>3624</v>
      </c>
      <c r="E843" t="str">
        <f t="shared" si="105"/>
        <v/>
      </c>
      <c r="F843" s="1" t="s">
        <v>4</v>
      </c>
      <c r="G843" s="2" t="s">
        <v>3625</v>
      </c>
    </row>
    <row r="844">
      <c r="A844" s="1" t="s">
        <v>3626</v>
      </c>
      <c r="B844" s="1" t="s">
        <v>1180</v>
      </c>
      <c r="C844" s="1" t="s">
        <v>3627</v>
      </c>
      <c r="D844" s="2" t="s">
        <v>3628</v>
      </c>
      <c r="E844" t="str">
        <f>IMAGE("http://i.imgur.com/nQBEOTZ.png",1)</f>
        <v/>
      </c>
      <c r="F844" s="1" t="s">
        <v>4</v>
      </c>
      <c r="G844" s="2" t="s">
        <v>3629</v>
      </c>
    </row>
    <row r="845">
      <c r="A845" s="1" t="s">
        <v>3630</v>
      </c>
      <c r="B845" s="1" t="s">
        <v>3631</v>
      </c>
      <c r="C845" s="1" t="s">
        <v>3632</v>
      </c>
      <c r="D845" s="2" t="s">
        <v>3633</v>
      </c>
      <c r="E845" t="str">
        <f>IMAGE("https://criticl.me/sites/default/files/public/default_images/critical_post_default.jpg",1)</f>
        <v/>
      </c>
      <c r="F845" s="1" t="s">
        <v>4</v>
      </c>
      <c r="G845" s="2" t="s">
        <v>3634</v>
      </c>
    </row>
    <row r="846">
      <c r="A846" s="1" t="s">
        <v>3616</v>
      </c>
      <c r="B846" s="1" t="s">
        <v>3617</v>
      </c>
      <c r="C846" s="1" t="s">
        <v>3618</v>
      </c>
      <c r="D846" s="1" t="s">
        <v>3619</v>
      </c>
      <c r="E846" t="str">
        <f t="shared" ref="E846:E848" si="106">IMAGE("http://ifttt.com/images/no_image_card.png",1)</f>
        <v/>
      </c>
      <c r="F846" s="1" t="s">
        <v>4</v>
      </c>
      <c r="G846" s="2" t="s">
        <v>3620</v>
      </c>
    </row>
    <row r="847">
      <c r="A847" s="1" t="s">
        <v>3621</v>
      </c>
      <c r="B847" s="1" t="s">
        <v>3622</v>
      </c>
      <c r="C847" s="1" t="s">
        <v>3623</v>
      </c>
      <c r="D847" s="2" t="s">
        <v>3624</v>
      </c>
      <c r="E847" t="str">
        <f t="shared" si="106"/>
        <v/>
      </c>
      <c r="F847" s="1" t="s">
        <v>4</v>
      </c>
      <c r="G847" s="2" t="s">
        <v>3625</v>
      </c>
    </row>
    <row r="848">
      <c r="A848" s="1" t="s">
        <v>3635</v>
      </c>
      <c r="B848" s="1" t="s">
        <v>3636</v>
      </c>
      <c r="C848" s="1" t="s">
        <v>3637</v>
      </c>
      <c r="D848" s="1" t="s">
        <v>3638</v>
      </c>
      <c r="E848" t="str">
        <f t="shared" si="106"/>
        <v/>
      </c>
      <c r="F848" s="1" t="s">
        <v>4</v>
      </c>
      <c r="G848" s="2" t="s">
        <v>3639</v>
      </c>
    </row>
    <row r="849">
      <c r="A849" s="1" t="s">
        <v>3640</v>
      </c>
      <c r="B849" s="1" t="s">
        <v>2740</v>
      </c>
      <c r="C849" s="1" t="s">
        <v>3641</v>
      </c>
      <c r="D849" s="2" t="s">
        <v>3642</v>
      </c>
      <c r="E849" t="str">
        <f>IMAGE("http://b.thumbs.redditmedia.com/6UoBtZEIYlbN5Q0rqJKWzB5vBr9-jyutqFKSkn0nJ2s.jpg",1)</f>
        <v/>
      </c>
      <c r="F849" s="1" t="s">
        <v>4</v>
      </c>
      <c r="G849" s="2" t="s">
        <v>3643</v>
      </c>
    </row>
    <row r="850">
      <c r="A850" s="1" t="s">
        <v>3640</v>
      </c>
      <c r="B850" s="1" t="s">
        <v>3644</v>
      </c>
      <c r="C850" s="1" t="s">
        <v>3645</v>
      </c>
      <c r="D850" s="1" t="s">
        <v>3646</v>
      </c>
      <c r="E850" t="str">
        <f>IMAGE("http://ifttt.com/images/no_image_card.png",1)</f>
        <v/>
      </c>
      <c r="F850" s="1" t="s">
        <v>4</v>
      </c>
      <c r="G850" s="2" t="s">
        <v>3647</v>
      </c>
    </row>
    <row r="851">
      <c r="A851" s="1" t="s">
        <v>3648</v>
      </c>
      <c r="B851" s="1" t="s">
        <v>124</v>
      </c>
      <c r="C851" s="1" t="s">
        <v>3649</v>
      </c>
      <c r="D851" s="2" t="s">
        <v>3650</v>
      </c>
      <c r="E851" t="str">
        <f>IMAGE("http://i61.tinypic.com/25a5ajc.png",1)</f>
        <v/>
      </c>
      <c r="F851" s="1" t="s">
        <v>4</v>
      </c>
      <c r="G851" s="2" t="s">
        <v>3651</v>
      </c>
    </row>
    <row r="852">
      <c r="A852" s="1" t="s">
        <v>3652</v>
      </c>
      <c r="B852" s="1" t="s">
        <v>124</v>
      </c>
      <c r="C852" s="1" t="s">
        <v>3653</v>
      </c>
      <c r="D852" s="2" t="s">
        <v>3654</v>
      </c>
      <c r="E852" t="str">
        <f>IMAGE("http://www.digitaljournal.com/images/loading.gif",1)</f>
        <v/>
      </c>
      <c r="F852" s="1" t="s">
        <v>4</v>
      </c>
      <c r="G852" s="2" t="s">
        <v>3655</v>
      </c>
    </row>
    <row r="853">
      <c r="A853" s="1" t="s">
        <v>3656</v>
      </c>
      <c r="B853" s="1" t="s">
        <v>124</v>
      </c>
      <c r="C853" s="1" t="s">
        <v>3657</v>
      </c>
      <c r="D853" s="2" t="s">
        <v>3658</v>
      </c>
      <c r="E853" t="str">
        <f>IMAGE("http://assets.fiercemarkets.net/public/opengraphimages/updated/opengraph_fiercefinanceit.jpg",1)</f>
        <v/>
      </c>
      <c r="F853" s="1" t="s">
        <v>4</v>
      </c>
      <c r="G853" s="2" t="s">
        <v>3659</v>
      </c>
    </row>
    <row r="854">
      <c r="A854" s="1" t="s">
        <v>3660</v>
      </c>
      <c r="B854" s="1" t="s">
        <v>3661</v>
      </c>
      <c r="C854" s="1" t="s">
        <v>3662</v>
      </c>
      <c r="D854" s="1" t="s">
        <v>3663</v>
      </c>
      <c r="E854" t="str">
        <f t="shared" ref="E854:E857" si="107">IMAGE("http://ifttt.com/images/no_image_card.png",1)</f>
        <v/>
      </c>
      <c r="F854" s="1" t="s">
        <v>4</v>
      </c>
      <c r="G854" s="2" t="s">
        <v>3664</v>
      </c>
    </row>
    <row r="855">
      <c r="A855" s="1" t="s">
        <v>3665</v>
      </c>
      <c r="B855" s="1" t="s">
        <v>3666</v>
      </c>
      <c r="C855" s="1" t="s">
        <v>3667</v>
      </c>
      <c r="D855" s="1" t="s">
        <v>3668</v>
      </c>
      <c r="E855" t="str">
        <f t="shared" si="107"/>
        <v/>
      </c>
      <c r="F855" s="1" t="s">
        <v>4</v>
      </c>
      <c r="G855" s="2" t="s">
        <v>3669</v>
      </c>
    </row>
    <row r="856">
      <c r="A856" s="1" t="s">
        <v>3670</v>
      </c>
      <c r="B856" s="1" t="s">
        <v>3467</v>
      </c>
      <c r="C856" s="1" t="s">
        <v>3671</v>
      </c>
      <c r="D856" s="1" t="s">
        <v>3672</v>
      </c>
      <c r="E856" t="str">
        <f t="shared" si="107"/>
        <v/>
      </c>
      <c r="F856" s="1" t="s">
        <v>4</v>
      </c>
      <c r="G856" s="2" t="s">
        <v>3673</v>
      </c>
    </row>
    <row r="857">
      <c r="A857" s="1" t="s">
        <v>3674</v>
      </c>
      <c r="B857" s="1" t="s">
        <v>3675</v>
      </c>
      <c r="C857" s="1" t="s">
        <v>3676</v>
      </c>
      <c r="D857" s="1" t="s">
        <v>3677</v>
      </c>
      <c r="E857" t="str">
        <f t="shared" si="107"/>
        <v/>
      </c>
      <c r="F857" s="1" t="s">
        <v>4</v>
      </c>
      <c r="G857" s="2" t="s">
        <v>3678</v>
      </c>
    </row>
    <row r="858">
      <c r="A858" s="1" t="s">
        <v>3679</v>
      </c>
      <c r="B858" s="1" t="s">
        <v>3680</v>
      </c>
      <c r="C858" s="1" t="s">
        <v>3681</v>
      </c>
      <c r="D858" s="2" t="s">
        <v>3682</v>
      </c>
      <c r="E858" t="str">
        <f>IMAGE("https://coinomat.com/i/logo.png",1)</f>
        <v/>
      </c>
      <c r="F858" s="1" t="s">
        <v>4</v>
      </c>
      <c r="G858" s="2" t="s">
        <v>3683</v>
      </c>
    </row>
    <row r="859">
      <c r="A859" s="1" t="s">
        <v>3684</v>
      </c>
      <c r="B859" s="1" t="s">
        <v>1137</v>
      </c>
      <c r="C859" s="1" t="s">
        <v>3685</v>
      </c>
      <c r="D859" s="2" t="s">
        <v>3686</v>
      </c>
      <c r="E859" t="str">
        <f>IMAGE("http://i.imgur.com/2gp2Txr.jpg?fb",1)</f>
        <v/>
      </c>
      <c r="F859" s="1" t="s">
        <v>4</v>
      </c>
      <c r="G859" s="2" t="s">
        <v>3687</v>
      </c>
    </row>
    <row r="860">
      <c r="A860" s="1" t="s">
        <v>3688</v>
      </c>
      <c r="B860" s="1" t="s">
        <v>3689</v>
      </c>
      <c r="C860" s="1" t="s">
        <v>3690</v>
      </c>
      <c r="D860" s="2" t="s">
        <v>3691</v>
      </c>
      <c r="E860" t="str">
        <f t="shared" ref="E860:E864" si="108">IMAGE("http://ifttt.com/images/no_image_card.png",1)</f>
        <v/>
      </c>
      <c r="F860" s="1" t="s">
        <v>4</v>
      </c>
      <c r="G860" s="2" t="s">
        <v>3692</v>
      </c>
    </row>
    <row r="861">
      <c r="A861" s="1" t="s">
        <v>3693</v>
      </c>
      <c r="B861" s="1" t="s">
        <v>3694</v>
      </c>
      <c r="C861" s="1" t="s">
        <v>3695</v>
      </c>
      <c r="D861" s="1" t="s">
        <v>3696</v>
      </c>
      <c r="E861" t="str">
        <f t="shared" si="108"/>
        <v/>
      </c>
      <c r="F861" s="1" t="s">
        <v>4</v>
      </c>
      <c r="G861" s="2" t="s">
        <v>3697</v>
      </c>
    </row>
    <row r="862">
      <c r="A862" s="1" t="s">
        <v>3698</v>
      </c>
      <c r="B862" s="1" t="s">
        <v>3699</v>
      </c>
      <c r="C862" s="1" t="s">
        <v>3700</v>
      </c>
      <c r="D862" s="2" t="s">
        <v>3701</v>
      </c>
      <c r="E862" t="str">
        <f t="shared" si="108"/>
        <v/>
      </c>
      <c r="F862" s="1" t="s">
        <v>4</v>
      </c>
      <c r="G862" s="2" t="s">
        <v>3702</v>
      </c>
    </row>
    <row r="863">
      <c r="A863" s="1" t="s">
        <v>3703</v>
      </c>
      <c r="B863" s="1" t="s">
        <v>3704</v>
      </c>
      <c r="C863" s="1" t="s">
        <v>3705</v>
      </c>
      <c r="D863" s="1" t="s">
        <v>3706</v>
      </c>
      <c r="E863" t="str">
        <f t="shared" si="108"/>
        <v/>
      </c>
      <c r="F863" s="1" t="s">
        <v>4</v>
      </c>
      <c r="G863" s="2" t="s">
        <v>3707</v>
      </c>
    </row>
    <row r="864">
      <c r="A864" s="1" t="s">
        <v>3708</v>
      </c>
      <c r="B864" s="1" t="s">
        <v>3709</v>
      </c>
      <c r="C864" s="1" t="s">
        <v>3710</v>
      </c>
      <c r="D864" s="1" t="s">
        <v>3711</v>
      </c>
      <c r="E864" t="str">
        <f t="shared" si="108"/>
        <v/>
      </c>
      <c r="F864" s="1" t="s">
        <v>4</v>
      </c>
      <c r="G864" s="2" t="s">
        <v>3712</v>
      </c>
    </row>
    <row r="865">
      <c r="A865" s="1" t="s">
        <v>3713</v>
      </c>
      <c r="B865" s="1" t="s">
        <v>518</v>
      </c>
      <c r="C865" s="1" t="s">
        <v>3714</v>
      </c>
      <c r="D865" s="2" t="s">
        <v>3715</v>
      </c>
      <c r="E865" t="str">
        <f>IMAGE("http://zdnet1.cbsistatic.com/hub/i/r/2015/01/05/03ba04fd-7bd8-4b23-93a4-57c784043896/thumbnail/770x578/39c37afab19a423ffe0556e6265c29eb/bitcoin-thumb.jpg",1)</f>
        <v/>
      </c>
      <c r="F865" s="1" t="s">
        <v>4</v>
      </c>
      <c r="G865" s="2" t="s">
        <v>3716</v>
      </c>
    </row>
    <row r="866">
      <c r="A866" s="1" t="s">
        <v>3717</v>
      </c>
      <c r="B866" s="1" t="s">
        <v>1492</v>
      </c>
      <c r="C866" s="1" t="s">
        <v>3718</v>
      </c>
      <c r="D866" s="2" t="s">
        <v>3719</v>
      </c>
      <c r="E866" t="str">
        <f>IMAGE("http://i.ytimg.com/vi/PlJkgQZb0VU/hqdefault.jpg",1)</f>
        <v/>
      </c>
      <c r="F866" s="1" t="s">
        <v>4</v>
      </c>
      <c r="G866" s="2" t="s">
        <v>3720</v>
      </c>
    </row>
    <row r="867">
      <c r="A867" s="1" t="s">
        <v>3721</v>
      </c>
      <c r="B867" s="1" t="s">
        <v>3722</v>
      </c>
      <c r="C867" s="1" t="s">
        <v>3723</v>
      </c>
      <c r="D867" s="2" t="s">
        <v>3724</v>
      </c>
      <c r="E867" t="str">
        <f t="shared" ref="E867:E870" si="109">IMAGE("http://ifttt.com/images/no_image_card.png",1)</f>
        <v/>
      </c>
      <c r="F867" s="1" t="s">
        <v>4</v>
      </c>
      <c r="G867" s="2" t="s">
        <v>3725</v>
      </c>
    </row>
    <row r="868">
      <c r="A868" s="1" t="s">
        <v>3726</v>
      </c>
      <c r="B868" s="1" t="s">
        <v>3727</v>
      </c>
      <c r="C868" s="1" t="s">
        <v>3728</v>
      </c>
      <c r="D868" s="1" t="s">
        <v>3729</v>
      </c>
      <c r="E868" t="str">
        <f t="shared" si="109"/>
        <v/>
      </c>
      <c r="F868" s="1" t="s">
        <v>4</v>
      </c>
      <c r="G868" s="2" t="s">
        <v>3730</v>
      </c>
    </row>
    <row r="869">
      <c r="A869" s="1" t="s">
        <v>3726</v>
      </c>
      <c r="B869" s="1" t="s">
        <v>1406</v>
      </c>
      <c r="C869" s="1" t="s">
        <v>3731</v>
      </c>
      <c r="D869" s="1" t="s">
        <v>3732</v>
      </c>
      <c r="E869" t="str">
        <f t="shared" si="109"/>
        <v/>
      </c>
      <c r="F869" s="1" t="s">
        <v>4</v>
      </c>
      <c r="G869" s="2" t="s">
        <v>3733</v>
      </c>
    </row>
    <row r="870">
      <c r="A870" s="1" t="s">
        <v>3734</v>
      </c>
      <c r="B870" s="1" t="s">
        <v>3735</v>
      </c>
      <c r="C870" s="1" t="s">
        <v>3736</v>
      </c>
      <c r="D870" s="1" t="s">
        <v>3737</v>
      </c>
      <c r="E870" t="str">
        <f t="shared" si="109"/>
        <v/>
      </c>
      <c r="F870" s="1" t="s">
        <v>4</v>
      </c>
      <c r="G870" s="2" t="s">
        <v>3738</v>
      </c>
    </row>
    <row r="871">
      <c r="A871" s="1" t="s">
        <v>3739</v>
      </c>
      <c r="B871" s="1" t="s">
        <v>3740</v>
      </c>
      <c r="C871" s="1" t="s">
        <v>3741</v>
      </c>
      <c r="D871" s="2" t="s">
        <v>3742</v>
      </c>
      <c r="E871" t="str">
        <f>IMAGE("https://i.ytimg.com/vd?id=a-ZTSao8HPk&amp;amp;ats=661000&amp;amp;w=960&amp;amp;h=720&amp;amp;sigh=ej3OpBX6cIg6mpwWm39SmvRa4Mg",1)</f>
        <v/>
      </c>
      <c r="F871" s="1" t="s">
        <v>4</v>
      </c>
      <c r="G871" s="2" t="s">
        <v>3743</v>
      </c>
    </row>
    <row r="872">
      <c r="A872" s="1" t="s">
        <v>3744</v>
      </c>
      <c r="B872" s="1" t="s">
        <v>3745</v>
      </c>
      <c r="C872" s="1" t="s">
        <v>3746</v>
      </c>
      <c r="D872" s="2" t="s">
        <v>3747</v>
      </c>
      <c r="E872" t="str">
        <f>IMAGE("http://lh6.googleusercontent.com/proxy/zXeSDVp-Ovr0Tvm1ENskMR6rj8p7c9bDDujQNLyNsvDN4XXvHmacgc9DP-5j6V82Yl3jOAC3=w120-h120",1)</f>
        <v/>
      </c>
      <c r="F872" s="1" t="s">
        <v>4</v>
      </c>
      <c r="G872" s="2" t="s">
        <v>3748</v>
      </c>
    </row>
    <row r="873">
      <c r="A873" s="1" t="s">
        <v>3749</v>
      </c>
      <c r="B873" s="1" t="s">
        <v>3150</v>
      </c>
      <c r="C873" s="1" t="s">
        <v>3750</v>
      </c>
      <c r="D873" s="1" t="s">
        <v>3751</v>
      </c>
      <c r="E873" t="str">
        <f t="shared" ref="E873:E875" si="110">IMAGE("http://ifttt.com/images/no_image_card.png",1)</f>
        <v/>
      </c>
      <c r="F873" s="1" t="s">
        <v>4</v>
      </c>
      <c r="G873" s="2" t="s">
        <v>3752</v>
      </c>
    </row>
    <row r="874">
      <c r="A874" s="1" t="s">
        <v>3753</v>
      </c>
      <c r="B874" s="1" t="s">
        <v>3754</v>
      </c>
      <c r="C874" s="1" t="s">
        <v>3755</v>
      </c>
      <c r="D874" s="1" t="s">
        <v>3756</v>
      </c>
      <c r="E874" t="str">
        <f t="shared" si="110"/>
        <v/>
      </c>
      <c r="F874" s="1" t="s">
        <v>4</v>
      </c>
      <c r="G874" s="2" t="s">
        <v>3757</v>
      </c>
    </row>
    <row r="875">
      <c r="A875" s="1" t="s">
        <v>3758</v>
      </c>
      <c r="B875" s="1" t="s">
        <v>3150</v>
      </c>
      <c r="C875" s="1" t="s">
        <v>3759</v>
      </c>
      <c r="D875" s="1" t="s">
        <v>3760</v>
      </c>
      <c r="E875" t="str">
        <f t="shared" si="110"/>
        <v/>
      </c>
      <c r="F875" s="1" t="s">
        <v>4</v>
      </c>
      <c r="G875" s="2" t="s">
        <v>3761</v>
      </c>
    </row>
    <row r="876">
      <c r="A876" s="1" t="s">
        <v>3762</v>
      </c>
      <c r="B876" s="1" t="s">
        <v>3763</v>
      </c>
      <c r="C876" s="1" t="s">
        <v>3764</v>
      </c>
      <c r="D876" s="2" t="s">
        <v>3765</v>
      </c>
      <c r="E876" t="str">
        <f>IMAGE("http://i.imgur.com/IAZdw8Z.jpg?fb",1)</f>
        <v/>
      </c>
      <c r="F876" s="1" t="s">
        <v>4</v>
      </c>
      <c r="G876" s="2" t="s">
        <v>3766</v>
      </c>
    </row>
    <row r="877">
      <c r="A877" s="1" t="s">
        <v>3767</v>
      </c>
      <c r="B877" s="1" t="s">
        <v>105</v>
      </c>
      <c r="C877" s="1" t="s">
        <v>3768</v>
      </c>
      <c r="D877" s="1" t="s">
        <v>3769</v>
      </c>
      <c r="E877" t="str">
        <f>IMAGE("http://ifttt.com/images/no_image_card.png",1)</f>
        <v/>
      </c>
      <c r="F877" s="1" t="s">
        <v>4</v>
      </c>
      <c r="G877" s="2" t="s">
        <v>3770</v>
      </c>
    </row>
    <row r="878">
      <c r="A878" s="1" t="s">
        <v>3771</v>
      </c>
      <c r="B878" s="1" t="s">
        <v>3772</v>
      </c>
      <c r="C878" s="1" t="s">
        <v>3773</v>
      </c>
      <c r="D878" s="2" t="s">
        <v>3774</v>
      </c>
      <c r="E878" t="str">
        <f>IMAGE("https://d2cjvbryygm0lr.cloudfront.net/clyp_og.png",1)</f>
        <v/>
      </c>
      <c r="F878" s="1" t="s">
        <v>4</v>
      </c>
      <c r="G878" s="2" t="s">
        <v>3775</v>
      </c>
    </row>
    <row r="879">
      <c r="A879" s="1" t="s">
        <v>3776</v>
      </c>
      <c r="B879" s="1" t="s">
        <v>2929</v>
      </c>
      <c r="C879" s="1" t="s">
        <v>3777</v>
      </c>
      <c r="D879" s="2" t="s">
        <v>3778</v>
      </c>
      <c r="E879" t="str">
        <f>IMAGE("http://www.livebitcoinnews.com/blog/wp-content/uploads/2015/04/url.png",1)</f>
        <v/>
      </c>
      <c r="F879" s="1" t="s">
        <v>4</v>
      </c>
      <c r="G879" s="2" t="s">
        <v>3779</v>
      </c>
    </row>
    <row r="880">
      <c r="A880" s="1" t="s">
        <v>3780</v>
      </c>
      <c r="B880" s="1" t="s">
        <v>3781</v>
      </c>
      <c r="C880" s="1" t="s">
        <v>3782</v>
      </c>
      <c r="D880" s="1" t="s">
        <v>3783</v>
      </c>
      <c r="E880" t="str">
        <f>IMAGE("http://ifttt.com/images/no_image_card.png",1)</f>
        <v/>
      </c>
      <c r="F880" s="1" t="s">
        <v>4</v>
      </c>
      <c r="G880" s="2" t="s">
        <v>3784</v>
      </c>
    </row>
    <row r="881">
      <c r="A881" s="1" t="s">
        <v>3785</v>
      </c>
      <c r="B881" s="1" t="s">
        <v>3786</v>
      </c>
      <c r="C881" s="1" t="s">
        <v>3787</v>
      </c>
      <c r="D881" s="2" t="s">
        <v>3788</v>
      </c>
      <c r="E881" t="str">
        <f>IMAGE("http://midlandsbtc.com/wp-content/uploads/2014/12/MBNlogo5.png",1)</f>
        <v/>
      </c>
      <c r="F881" s="1" t="s">
        <v>4</v>
      </c>
      <c r="G881" s="2" t="s">
        <v>3789</v>
      </c>
    </row>
    <row r="882">
      <c r="A882" s="1" t="s">
        <v>3790</v>
      </c>
      <c r="B882" s="1" t="s">
        <v>3791</v>
      </c>
      <c r="C882" s="1" t="s">
        <v>3792</v>
      </c>
      <c r="D882" s="2" t="s">
        <v>3793</v>
      </c>
      <c r="E882" t="str">
        <f>IMAGE("http://bravetheworld.com/wp-content/uploads/2014/07/final-tee-white.jpg",1)</f>
        <v/>
      </c>
      <c r="F882" s="1" t="s">
        <v>4</v>
      </c>
      <c r="G882" s="2" t="s">
        <v>3794</v>
      </c>
    </row>
    <row r="883">
      <c r="A883" s="1" t="s">
        <v>3795</v>
      </c>
      <c r="B883" s="1" t="s">
        <v>3796</v>
      </c>
      <c r="C883" s="1" t="s">
        <v>3797</v>
      </c>
      <c r="D883" s="1" t="s">
        <v>3798</v>
      </c>
      <c r="E883" t="str">
        <f>IMAGE("http://ifttt.com/images/no_image_card.png",1)</f>
        <v/>
      </c>
      <c r="F883" s="1" t="s">
        <v>4</v>
      </c>
      <c r="G883" s="2" t="s">
        <v>3799</v>
      </c>
    </row>
    <row r="884">
      <c r="A884" s="1" t="s">
        <v>3800</v>
      </c>
      <c r="B884" s="1" t="s">
        <v>3631</v>
      </c>
      <c r="C884" s="1" t="s">
        <v>3801</v>
      </c>
      <c r="D884" s="2" t="s">
        <v>3802</v>
      </c>
      <c r="E884" t="str">
        <f>IMAGE("http://www.bitcoinaliens.com/wp-content/uploads/2015/03/Isle-of-Man-Bitcoin.jpg",1)</f>
        <v/>
      </c>
      <c r="F884" s="1" t="s">
        <v>4</v>
      </c>
      <c r="G884" s="2" t="s">
        <v>3803</v>
      </c>
    </row>
    <row r="885">
      <c r="A885" s="1" t="s">
        <v>3804</v>
      </c>
      <c r="B885" s="1" t="s">
        <v>3150</v>
      </c>
      <c r="C885" s="1" t="s">
        <v>3805</v>
      </c>
      <c r="D885" s="1" t="s">
        <v>3806</v>
      </c>
      <c r="E885" t="str">
        <f t="shared" ref="E885:E887" si="111">IMAGE("http://ifttt.com/images/no_image_card.png",1)</f>
        <v/>
      </c>
      <c r="F885" s="1" t="s">
        <v>4</v>
      </c>
      <c r="G885" s="2" t="s">
        <v>3807</v>
      </c>
    </row>
    <row r="886">
      <c r="A886" s="1" t="s">
        <v>3808</v>
      </c>
      <c r="B886" s="1" t="s">
        <v>3809</v>
      </c>
      <c r="C886" s="1" t="s">
        <v>3810</v>
      </c>
      <c r="D886" s="1" t="s">
        <v>3811</v>
      </c>
      <c r="E886" t="str">
        <f t="shared" si="111"/>
        <v/>
      </c>
      <c r="F886" s="1" t="s">
        <v>4</v>
      </c>
      <c r="G886" s="2" t="s">
        <v>3812</v>
      </c>
    </row>
    <row r="887">
      <c r="A887" s="1" t="s">
        <v>3813</v>
      </c>
      <c r="B887" s="1" t="s">
        <v>3814</v>
      </c>
      <c r="C887" s="1" t="s">
        <v>3815</v>
      </c>
      <c r="D887" s="1" t="s">
        <v>3816</v>
      </c>
      <c r="E887" t="str">
        <f t="shared" si="111"/>
        <v/>
      </c>
      <c r="F887" s="1" t="s">
        <v>4</v>
      </c>
      <c r="G887" s="2" t="s">
        <v>3817</v>
      </c>
    </row>
    <row r="888">
      <c r="A888" s="1" t="s">
        <v>3818</v>
      </c>
      <c r="B888" s="1" t="s">
        <v>3819</v>
      </c>
      <c r="C888" s="1" t="s">
        <v>3820</v>
      </c>
      <c r="D888" s="2" t="s">
        <v>3821</v>
      </c>
      <c r="E888" t="str">
        <f>IMAGE("https://yacuna.com/blog/wp-content/uploads/2015/04/Vaultoro.png",1)</f>
        <v/>
      </c>
      <c r="F888" s="1" t="s">
        <v>4</v>
      </c>
      <c r="G888" s="2" t="s">
        <v>3822</v>
      </c>
    </row>
    <row r="889">
      <c r="A889" s="1" t="s">
        <v>3823</v>
      </c>
      <c r="B889" s="1" t="s">
        <v>3824</v>
      </c>
      <c r="C889" s="1" t="s">
        <v>3825</v>
      </c>
      <c r="D889" s="2" t="s">
        <v>3826</v>
      </c>
      <c r="E889" t="str">
        <f>IMAGE("http://blockverify.io/favicon.png",1)</f>
        <v/>
      </c>
      <c r="F889" s="1" t="s">
        <v>4</v>
      </c>
      <c r="G889" s="2" t="s">
        <v>3827</v>
      </c>
    </row>
    <row r="890">
      <c r="A890" s="1" t="s">
        <v>3828</v>
      </c>
      <c r="B890" s="1" t="s">
        <v>1175</v>
      </c>
      <c r="C890" s="1" t="s">
        <v>3829</v>
      </c>
      <c r="D890" s="2" t="s">
        <v>3830</v>
      </c>
      <c r="E890" t="str">
        <f>IMAGE("https://i.ytimg.com/vi/H-_KVkQfm-o/maxresdefault.jpg",1)</f>
        <v/>
      </c>
      <c r="F890" s="1" t="s">
        <v>4</v>
      </c>
      <c r="G890" s="2" t="s">
        <v>3831</v>
      </c>
    </row>
    <row r="891">
      <c r="A891" s="1" t="s">
        <v>3832</v>
      </c>
      <c r="B891" s="1" t="s">
        <v>3150</v>
      </c>
      <c r="C891" s="1" t="s">
        <v>3833</v>
      </c>
      <c r="D891" s="1" t="s">
        <v>3834</v>
      </c>
      <c r="E891" t="str">
        <f t="shared" ref="E891:E892" si="112">IMAGE("http://ifttt.com/images/no_image_card.png",1)</f>
        <v/>
      </c>
      <c r="F891" s="1" t="s">
        <v>4</v>
      </c>
      <c r="G891" s="2" t="s">
        <v>3835</v>
      </c>
    </row>
    <row r="892">
      <c r="A892" s="1" t="s">
        <v>3836</v>
      </c>
      <c r="B892" s="1" t="s">
        <v>3837</v>
      </c>
      <c r="C892" s="1" t="s">
        <v>3838</v>
      </c>
      <c r="D892" s="1" t="s">
        <v>3839</v>
      </c>
      <c r="E892" t="str">
        <f t="shared" si="112"/>
        <v/>
      </c>
      <c r="F892" s="1" t="s">
        <v>4</v>
      </c>
      <c r="G892" s="2" t="s">
        <v>3840</v>
      </c>
    </row>
    <row r="893">
      <c r="A893" s="1" t="s">
        <v>3841</v>
      </c>
      <c r="B893" s="1" t="s">
        <v>3842</v>
      </c>
      <c r="C893" s="1" t="s">
        <v>3843</v>
      </c>
      <c r="D893" s="2" t="s">
        <v>3844</v>
      </c>
      <c r="E893" t="str">
        <f>IMAGE("http://techmoran.com/wp-content/uploads/2013/07/bitcoin_wallpaper_libertas_aequitas_vertas_2.jpg",1)</f>
        <v/>
      </c>
      <c r="F893" s="1" t="s">
        <v>4</v>
      </c>
      <c r="G893" s="2" t="s">
        <v>3845</v>
      </c>
    </row>
    <row r="894">
      <c r="A894" s="1" t="s">
        <v>3846</v>
      </c>
      <c r="B894" s="1" t="s">
        <v>3847</v>
      </c>
      <c r="C894" s="1" t="s">
        <v>3848</v>
      </c>
      <c r="D894" s="2" t="s">
        <v>3849</v>
      </c>
      <c r="E894" t="str">
        <f>IMAGE("http://coincenter.org/wp-content/uploads/2014/12/128square.png",1)</f>
        <v/>
      </c>
      <c r="F894" s="1" t="s">
        <v>4</v>
      </c>
      <c r="G894" s="2" t="s">
        <v>3850</v>
      </c>
    </row>
    <row r="895">
      <c r="A895" s="1" t="s">
        <v>3851</v>
      </c>
      <c r="B895" s="1" t="s">
        <v>3852</v>
      </c>
      <c r="C895" s="1" t="s">
        <v>3853</v>
      </c>
      <c r="D895" s="1" t="s">
        <v>3854</v>
      </c>
      <c r="E895" t="str">
        <f t="shared" ref="E895:E897" si="113">IMAGE("http://ifttt.com/images/no_image_card.png",1)</f>
        <v/>
      </c>
      <c r="F895" s="1" t="s">
        <v>4</v>
      </c>
      <c r="G895" s="2" t="s">
        <v>3855</v>
      </c>
    </row>
    <row r="896">
      <c r="A896" s="1" t="s">
        <v>3856</v>
      </c>
      <c r="B896" s="1" t="s">
        <v>1259</v>
      </c>
      <c r="C896" s="1" t="s">
        <v>3857</v>
      </c>
      <c r="D896" s="1" t="s">
        <v>3858</v>
      </c>
      <c r="E896" t="str">
        <f t="shared" si="113"/>
        <v/>
      </c>
      <c r="F896" s="1" t="s">
        <v>4</v>
      </c>
      <c r="G896" s="2" t="s">
        <v>3859</v>
      </c>
    </row>
    <row r="897">
      <c r="A897" s="1" t="s">
        <v>3860</v>
      </c>
      <c r="B897" s="1" t="s">
        <v>2693</v>
      </c>
      <c r="C897" s="1" t="s">
        <v>3861</v>
      </c>
      <c r="D897" s="2" t="s">
        <v>3862</v>
      </c>
      <c r="E897" t="str">
        <f t="shared" si="113"/>
        <v/>
      </c>
      <c r="F897" s="1" t="s">
        <v>4</v>
      </c>
      <c r="G897" s="2" t="s">
        <v>3863</v>
      </c>
    </row>
    <row r="898">
      <c r="A898" s="1" t="s">
        <v>3864</v>
      </c>
      <c r="B898" s="1" t="s">
        <v>3296</v>
      </c>
      <c r="C898" s="1" t="s">
        <v>3865</v>
      </c>
      <c r="D898" s="2" t="s">
        <v>3866</v>
      </c>
      <c r="E898" t="str">
        <f>IMAGE("https://www.cryptocoinsnews.com/wp-content/uploads/2015/04/wall-street-invests-in-bitcoin.jpg",1)</f>
        <v/>
      </c>
      <c r="F898" s="1" t="s">
        <v>4</v>
      </c>
      <c r="G898" s="2" t="s">
        <v>3867</v>
      </c>
    </row>
    <row r="899">
      <c r="A899" s="1" t="s">
        <v>3868</v>
      </c>
      <c r="B899" s="1" t="s">
        <v>2267</v>
      </c>
      <c r="C899" s="1" t="s">
        <v>3869</v>
      </c>
      <c r="D899" s="2" t="s">
        <v>3870</v>
      </c>
      <c r="E899" t="str">
        <f>IMAGE("https://www.betcoin.ag/files/betcoin/styles/large/public/images/acreu_header-the-high-five-april-2015%5B1%5D.jpg?itok=KwDfIUrc",1)</f>
        <v/>
      </c>
      <c r="F899" s="1" t="s">
        <v>4</v>
      </c>
      <c r="G899" s="2" t="s">
        <v>3871</v>
      </c>
    </row>
    <row r="900">
      <c r="A900" s="1" t="s">
        <v>3872</v>
      </c>
      <c r="B900" s="1" t="s">
        <v>3873</v>
      </c>
      <c r="C900" s="1" t="s">
        <v>3874</v>
      </c>
      <c r="D900" s="1" t="s">
        <v>3875</v>
      </c>
      <c r="E900" t="str">
        <f>IMAGE("http://ifttt.com/images/no_image_card.png",1)</f>
        <v/>
      </c>
      <c r="F900" s="1" t="s">
        <v>4</v>
      </c>
      <c r="G900" s="2" t="s">
        <v>3876</v>
      </c>
    </row>
    <row r="901">
      <c r="A901" s="1" t="s">
        <v>3877</v>
      </c>
      <c r="B901" s="1" t="s">
        <v>1042</v>
      </c>
      <c r="C901" s="1" t="s">
        <v>3878</v>
      </c>
      <c r="D901" s="2" t="s">
        <v>3879</v>
      </c>
      <c r="E901" t="str">
        <f>IMAGE("http://qntra.net/qntra.jpg",1)</f>
        <v/>
      </c>
      <c r="F901" s="1" t="s">
        <v>4</v>
      </c>
      <c r="G901" s="2" t="s">
        <v>3880</v>
      </c>
    </row>
    <row r="902">
      <c r="A902" s="1" t="s">
        <v>3881</v>
      </c>
      <c r="B902" s="1" t="s">
        <v>3882</v>
      </c>
      <c r="C902" s="1" t="s">
        <v>3883</v>
      </c>
      <c r="D902" s="1" t="s">
        <v>3883</v>
      </c>
      <c r="E902" t="str">
        <f>IMAGE("http://ifttt.com/images/no_image_card.png",1)</f>
        <v/>
      </c>
      <c r="F902" s="1" t="s">
        <v>4</v>
      </c>
      <c r="G902" s="2" t="s">
        <v>3884</v>
      </c>
    </row>
    <row r="903">
      <c r="A903" s="1" t="s">
        <v>3885</v>
      </c>
      <c r="B903" s="1" t="s">
        <v>859</v>
      </c>
      <c r="C903" s="1" t="s">
        <v>3886</v>
      </c>
      <c r="D903" s="2" t="s">
        <v>3887</v>
      </c>
      <c r="E903" t="str">
        <f>IMAGE("http://si.wsj.net/public/resources/images/BN-HM153_0318bi_P_20150318150331.jpg",1)</f>
        <v/>
      </c>
      <c r="F903" s="1" t="s">
        <v>4</v>
      </c>
      <c r="G903" s="2" t="s">
        <v>3888</v>
      </c>
    </row>
    <row r="904">
      <c r="A904" s="1" t="s">
        <v>3889</v>
      </c>
      <c r="B904" s="1" t="s">
        <v>3890</v>
      </c>
      <c r="C904" s="1" t="s">
        <v>3891</v>
      </c>
      <c r="D904" s="2" t="s">
        <v>3892</v>
      </c>
      <c r="E904" t="str">
        <f>IMAGE("http://news.bbcimg.co.uk/media/images/82174000/jpg/_82174168_147367649.jpg",1)</f>
        <v/>
      </c>
      <c r="F904" s="1" t="s">
        <v>4</v>
      </c>
      <c r="G904" s="2" t="s">
        <v>3893</v>
      </c>
    </row>
    <row r="905">
      <c r="A905" s="1" t="s">
        <v>3894</v>
      </c>
      <c r="B905" s="1" t="s">
        <v>3895</v>
      </c>
      <c r="C905" s="1" t="s">
        <v>3896</v>
      </c>
      <c r="D905" s="1" t="s">
        <v>3897</v>
      </c>
      <c r="E905" t="str">
        <f t="shared" ref="E905:E907" si="114">IMAGE("http://ifttt.com/images/no_image_card.png",1)</f>
        <v/>
      </c>
      <c r="F905" s="1" t="s">
        <v>4</v>
      </c>
      <c r="G905" s="2" t="s">
        <v>3898</v>
      </c>
    </row>
    <row r="906">
      <c r="A906" s="1" t="s">
        <v>3899</v>
      </c>
      <c r="B906" s="1" t="s">
        <v>3900</v>
      </c>
      <c r="C906" s="1" t="s">
        <v>3901</v>
      </c>
      <c r="D906" s="1" t="s">
        <v>3902</v>
      </c>
      <c r="E906" t="str">
        <f t="shared" si="114"/>
        <v/>
      </c>
      <c r="F906" s="1" t="s">
        <v>4</v>
      </c>
      <c r="G906" s="2" t="s">
        <v>3903</v>
      </c>
    </row>
    <row r="907">
      <c r="A907" s="1" t="s">
        <v>3904</v>
      </c>
      <c r="B907" s="1" t="s">
        <v>3905</v>
      </c>
      <c r="C907" s="1" t="s">
        <v>3906</v>
      </c>
      <c r="D907" s="1" t="s">
        <v>3907</v>
      </c>
      <c r="E907" t="str">
        <f t="shared" si="114"/>
        <v/>
      </c>
      <c r="F907" s="1" t="s">
        <v>4</v>
      </c>
      <c r="G907" s="2" t="s">
        <v>3908</v>
      </c>
    </row>
    <row r="908">
      <c r="A908" s="1" t="s">
        <v>3909</v>
      </c>
      <c r="B908" s="1" t="s">
        <v>2404</v>
      </c>
      <c r="C908" s="1" t="s">
        <v>3910</v>
      </c>
      <c r="D908" s="2" t="s">
        <v>3911</v>
      </c>
      <c r="E908" t="str">
        <f>IMAGE("http://bit-post.com/wp-content/uploads/2015/03/Faucet-bitcoins.jpg",1)</f>
        <v/>
      </c>
      <c r="F908" s="1" t="s">
        <v>4</v>
      </c>
      <c r="G908" s="2" t="s">
        <v>3912</v>
      </c>
    </row>
    <row r="909">
      <c r="A909" s="1" t="s">
        <v>3913</v>
      </c>
      <c r="B909" s="1" t="s">
        <v>3914</v>
      </c>
      <c r="C909" s="1" t="s">
        <v>3915</v>
      </c>
      <c r="D909" s="2" t="s">
        <v>3916</v>
      </c>
      <c r="E909" t="str">
        <f>IMAGE("http://static.ssrn.com/Images/Header/social.jpg",1)</f>
        <v/>
      </c>
      <c r="F909" s="1" t="s">
        <v>4</v>
      </c>
      <c r="G909" s="2" t="s">
        <v>3917</v>
      </c>
    </row>
    <row r="910">
      <c r="A910" s="1" t="s">
        <v>3918</v>
      </c>
      <c r="B910" s="1" t="s">
        <v>1012</v>
      </c>
      <c r="C910" s="1" t="s">
        <v>3919</v>
      </c>
      <c r="D910" s="2" t="s">
        <v>3920</v>
      </c>
      <c r="E910" t="str">
        <f>IMAGE("http://ifttt.com/images/no_image_card.png",1)</f>
        <v/>
      </c>
      <c r="F910" s="1" t="s">
        <v>4</v>
      </c>
      <c r="G910" s="2" t="s">
        <v>3921</v>
      </c>
    </row>
    <row r="911">
      <c r="A911" s="1" t="s">
        <v>3922</v>
      </c>
      <c r="B911" s="1" t="s">
        <v>124</v>
      </c>
      <c r="C911" s="1" t="s">
        <v>3923</v>
      </c>
      <c r="D911" s="2" t="s">
        <v>3924</v>
      </c>
      <c r="E911" t="str">
        <f>IMAGE("http://bit-post.com/wp-content/uploads/2015/04/seo.jpg",1)</f>
        <v/>
      </c>
      <c r="F911" s="1" t="s">
        <v>4</v>
      </c>
      <c r="G911" s="2" t="s">
        <v>3925</v>
      </c>
    </row>
    <row r="912">
      <c r="A912" s="1" t="s">
        <v>3926</v>
      </c>
      <c r="B912" s="1" t="s">
        <v>336</v>
      </c>
      <c r="C912" s="1" t="s">
        <v>3927</v>
      </c>
      <c r="D912" s="1" t="s">
        <v>3928</v>
      </c>
      <c r="E912" t="str">
        <f t="shared" ref="E912:E918" si="115">IMAGE("http://ifttt.com/images/no_image_card.png",1)</f>
        <v/>
      </c>
      <c r="F912" s="1" t="s">
        <v>4</v>
      </c>
      <c r="G912" s="2" t="s">
        <v>3929</v>
      </c>
    </row>
    <row r="913">
      <c r="A913" s="1" t="s">
        <v>3930</v>
      </c>
      <c r="B913" s="1" t="s">
        <v>2451</v>
      </c>
      <c r="C913" s="1" t="s">
        <v>3931</v>
      </c>
      <c r="D913" s="1" t="s">
        <v>3932</v>
      </c>
      <c r="E913" t="str">
        <f t="shared" si="115"/>
        <v/>
      </c>
      <c r="F913" s="1" t="s">
        <v>4</v>
      </c>
      <c r="G913" s="2" t="s">
        <v>3933</v>
      </c>
    </row>
    <row r="914">
      <c r="A914" s="1" t="s">
        <v>3934</v>
      </c>
      <c r="B914" s="1" t="s">
        <v>859</v>
      </c>
      <c r="C914" s="1" t="s">
        <v>3935</v>
      </c>
      <c r="D914" s="1" t="s">
        <v>3936</v>
      </c>
      <c r="E914" t="str">
        <f t="shared" si="115"/>
        <v/>
      </c>
      <c r="F914" s="1" t="s">
        <v>4</v>
      </c>
      <c r="G914" s="2" t="s">
        <v>3937</v>
      </c>
    </row>
    <row r="915">
      <c r="A915" s="1" t="s">
        <v>3938</v>
      </c>
      <c r="B915" s="1" t="s">
        <v>3939</v>
      </c>
      <c r="C915" s="1" t="s">
        <v>3940</v>
      </c>
      <c r="D915" s="1" t="s">
        <v>3941</v>
      </c>
      <c r="E915" t="str">
        <f t="shared" si="115"/>
        <v/>
      </c>
      <c r="F915" s="1" t="s">
        <v>4</v>
      </c>
      <c r="G915" s="2" t="s">
        <v>3942</v>
      </c>
    </row>
    <row r="916">
      <c r="A916" s="1" t="s">
        <v>3943</v>
      </c>
      <c r="B916" s="1" t="s">
        <v>3944</v>
      </c>
      <c r="C916" s="1" t="s">
        <v>3945</v>
      </c>
      <c r="D916" s="2" t="s">
        <v>3946</v>
      </c>
      <c r="E916" t="str">
        <f t="shared" si="115"/>
        <v/>
      </c>
      <c r="F916" s="1" t="s">
        <v>4</v>
      </c>
      <c r="G916" s="2" t="s">
        <v>3947</v>
      </c>
    </row>
    <row r="917">
      <c r="A917" s="1" t="s">
        <v>3948</v>
      </c>
      <c r="B917" s="1" t="s">
        <v>3949</v>
      </c>
      <c r="C917" s="1" t="s">
        <v>3950</v>
      </c>
      <c r="D917" s="1" t="s">
        <v>3951</v>
      </c>
      <c r="E917" t="str">
        <f t="shared" si="115"/>
        <v/>
      </c>
      <c r="F917" s="1" t="s">
        <v>4</v>
      </c>
      <c r="G917" s="2" t="s">
        <v>3952</v>
      </c>
    </row>
    <row r="918">
      <c r="A918" s="1" t="s">
        <v>3948</v>
      </c>
      <c r="B918" s="1" t="s">
        <v>2214</v>
      </c>
      <c r="C918" s="1" t="s">
        <v>3953</v>
      </c>
      <c r="D918" s="2" t="s">
        <v>3954</v>
      </c>
      <c r="E918" t="str">
        <f t="shared" si="115"/>
        <v/>
      </c>
      <c r="F918" s="1" t="s">
        <v>4</v>
      </c>
      <c r="G918" s="2" t="s">
        <v>3955</v>
      </c>
    </row>
    <row r="919">
      <c r="A919" s="1" t="s">
        <v>3956</v>
      </c>
      <c r="B919" s="1" t="s">
        <v>3957</v>
      </c>
      <c r="C919" s="1" t="s">
        <v>3958</v>
      </c>
      <c r="D919" s="2" t="s">
        <v>3959</v>
      </c>
      <c r="E919" t="str">
        <f>IMAGE("http://images.techhive.com/images/article/2013/06/bitcoin-100039995-gallery.jpg",1)</f>
        <v/>
      </c>
      <c r="F919" s="1" t="s">
        <v>4</v>
      </c>
      <c r="G919" s="2" t="s">
        <v>3960</v>
      </c>
    </row>
    <row r="920">
      <c r="A920" s="1" t="s">
        <v>3961</v>
      </c>
      <c r="B920" s="1" t="s">
        <v>3962</v>
      </c>
      <c r="C920" s="1" t="s">
        <v>3963</v>
      </c>
      <c r="D920" s="2" t="s">
        <v>3964</v>
      </c>
      <c r="E920" t="str">
        <f>IMAGE("http://a.fsdn.com/sd/topics/money_64.png",1)</f>
        <v/>
      </c>
      <c r="F920" s="1" t="s">
        <v>4</v>
      </c>
      <c r="G920" s="2" t="s">
        <v>3965</v>
      </c>
    </row>
    <row r="921">
      <c r="A921" s="1" t="s">
        <v>3966</v>
      </c>
      <c r="B921" s="1" t="s">
        <v>3967</v>
      </c>
      <c r="C921" s="1" t="s">
        <v>3968</v>
      </c>
      <c r="D921" s="1" t="s">
        <v>3969</v>
      </c>
      <c r="E921" t="str">
        <f>IMAGE("http://ifttt.com/images/no_image_card.png",1)</f>
        <v/>
      </c>
      <c r="F921" s="1" t="s">
        <v>4</v>
      </c>
      <c r="G921" s="2" t="s">
        <v>3970</v>
      </c>
    </row>
    <row r="922">
      <c r="A922" s="1" t="s">
        <v>3971</v>
      </c>
      <c r="B922" s="1" t="s">
        <v>1209</v>
      </c>
      <c r="C922" s="1" t="s">
        <v>3972</v>
      </c>
      <c r="D922" s="2" t="s">
        <v>1211</v>
      </c>
      <c r="E922" t="str">
        <f>IMAGE("https://bit-x.com/assets/a8f0f84/images/logo.png",1)</f>
        <v/>
      </c>
      <c r="F922" s="1" t="s">
        <v>4</v>
      </c>
      <c r="G922" s="2" t="s">
        <v>3973</v>
      </c>
    </row>
    <row r="923">
      <c r="A923" s="1" t="s">
        <v>3974</v>
      </c>
      <c r="B923" s="1" t="s">
        <v>1391</v>
      </c>
      <c r="C923" s="1" t="s">
        <v>3975</v>
      </c>
      <c r="D923" s="2" t="s">
        <v>3976</v>
      </c>
      <c r="E923" t="str">
        <f>IMAGE("http://i.imgur.com/S2AKQob.jpg",1)</f>
        <v/>
      </c>
      <c r="F923" s="1" t="s">
        <v>4</v>
      </c>
      <c r="G923" s="2" t="s">
        <v>3977</v>
      </c>
    </row>
    <row r="924">
      <c r="A924" s="1" t="s">
        <v>3978</v>
      </c>
      <c r="B924" s="1" t="s">
        <v>3979</v>
      </c>
      <c r="C924" s="1" t="s">
        <v>3980</v>
      </c>
      <c r="D924" s="1" t="s">
        <v>3981</v>
      </c>
      <c r="E924" t="str">
        <f>IMAGE("http://ifttt.com/images/no_image_card.png",1)</f>
        <v/>
      </c>
      <c r="F924" s="1" t="s">
        <v>4</v>
      </c>
      <c r="G924" s="2" t="s">
        <v>3982</v>
      </c>
    </row>
    <row r="925">
      <c r="A925" s="1" t="s">
        <v>3983</v>
      </c>
      <c r="B925" s="1" t="s">
        <v>3984</v>
      </c>
      <c r="C925" s="1" t="s">
        <v>3985</v>
      </c>
      <c r="D925" s="2" t="s">
        <v>3986</v>
      </c>
      <c r="E925" t="str">
        <f>IMAGE("http://moonbit.co.in/img/160x600.gif?v2",1)</f>
        <v/>
      </c>
      <c r="F925" s="1" t="s">
        <v>4</v>
      </c>
      <c r="G925" s="2" t="s">
        <v>3987</v>
      </c>
    </row>
    <row r="926">
      <c r="A926" s="1" t="s">
        <v>3988</v>
      </c>
      <c r="B926" s="1" t="s">
        <v>3989</v>
      </c>
      <c r="C926" s="1" t="s">
        <v>3990</v>
      </c>
      <c r="D926" s="2" t="s">
        <v>3991</v>
      </c>
      <c r="E926" t="str">
        <f>IMAGE("https://letstalkbitcoin.com/files/blogs/1130-65389be27930d162bd04c064b44f14009cb1d7f074ab11148b67203620a7f2e8.jpg",1)</f>
        <v/>
      </c>
      <c r="F926" s="1" t="s">
        <v>4</v>
      </c>
      <c r="G926" s="2" t="s">
        <v>3992</v>
      </c>
    </row>
    <row r="927">
      <c r="A927" s="1" t="s">
        <v>3988</v>
      </c>
      <c r="B927" s="1" t="s">
        <v>3993</v>
      </c>
      <c r="C927" s="1" t="s">
        <v>3994</v>
      </c>
      <c r="D927" s="2" t="s">
        <v>3995</v>
      </c>
      <c r="E927" t="str">
        <f t="shared" ref="E927:E931" si="116">IMAGE("http://ifttt.com/images/no_image_card.png",1)</f>
        <v/>
      </c>
      <c r="F927" s="1" t="s">
        <v>4</v>
      </c>
      <c r="G927" s="2" t="s">
        <v>3996</v>
      </c>
    </row>
    <row r="928">
      <c r="A928" s="1" t="s">
        <v>3988</v>
      </c>
      <c r="B928" s="1" t="s">
        <v>3997</v>
      </c>
      <c r="C928" s="1" t="s">
        <v>3998</v>
      </c>
      <c r="D928" s="2" t="s">
        <v>3999</v>
      </c>
      <c r="E928" t="str">
        <f t="shared" si="116"/>
        <v/>
      </c>
      <c r="F928" s="1" t="s">
        <v>4</v>
      </c>
      <c r="G928" s="2" t="s">
        <v>4000</v>
      </c>
    </row>
    <row r="929">
      <c r="A929" s="1" t="s">
        <v>4001</v>
      </c>
      <c r="B929" s="1" t="s">
        <v>4002</v>
      </c>
      <c r="C929" s="1" t="s">
        <v>4003</v>
      </c>
      <c r="D929" s="1" t="s">
        <v>4004</v>
      </c>
      <c r="E929" t="str">
        <f t="shared" si="116"/>
        <v/>
      </c>
      <c r="F929" s="1" t="s">
        <v>4</v>
      </c>
      <c r="G929" s="2" t="s">
        <v>4005</v>
      </c>
    </row>
    <row r="930">
      <c r="A930" s="1" t="s">
        <v>4006</v>
      </c>
      <c r="B930" s="1" t="s">
        <v>4007</v>
      </c>
      <c r="C930" s="1" t="s">
        <v>4008</v>
      </c>
      <c r="D930" s="2" t="s">
        <v>4009</v>
      </c>
      <c r="E930" t="str">
        <f t="shared" si="116"/>
        <v/>
      </c>
      <c r="F930" s="1" t="s">
        <v>4</v>
      </c>
      <c r="G930" s="2" t="s">
        <v>4010</v>
      </c>
    </row>
    <row r="931">
      <c r="A931" s="1" t="s">
        <v>4011</v>
      </c>
      <c r="B931" s="1" t="s">
        <v>4012</v>
      </c>
      <c r="C931" s="1" t="s">
        <v>4013</v>
      </c>
      <c r="D931" s="1" t="s">
        <v>4014</v>
      </c>
      <c r="E931" t="str">
        <f t="shared" si="116"/>
        <v/>
      </c>
      <c r="F931" s="1" t="s">
        <v>4</v>
      </c>
      <c r="G931" s="2" t="s">
        <v>4015</v>
      </c>
    </row>
    <row r="932">
      <c r="A932" s="1" t="s">
        <v>4016</v>
      </c>
      <c r="B932" s="1" t="s">
        <v>278</v>
      </c>
      <c r="C932" s="1" t="s">
        <v>4017</v>
      </c>
      <c r="D932" s="2" t="s">
        <v>4018</v>
      </c>
      <c r="E932" t="str">
        <f>IMAGE("http://www.theopenledger.com/wp-content/uploads/2015/04/TOL_logosquare.png",1)</f>
        <v/>
      </c>
      <c r="F932" s="1" t="s">
        <v>4</v>
      </c>
      <c r="G932" s="2" t="s">
        <v>4019</v>
      </c>
    </row>
    <row r="933">
      <c r="A933" s="1" t="s">
        <v>4016</v>
      </c>
      <c r="B933" s="1" t="s">
        <v>4020</v>
      </c>
      <c r="C933" s="1" t="s">
        <v>4021</v>
      </c>
      <c r="D933" s="2" t="s">
        <v>4022</v>
      </c>
      <c r="E933" t="str">
        <f>IMAGE("http://ifttt.com/images/no_image_card.png",1)</f>
        <v/>
      </c>
      <c r="F933" s="1" t="s">
        <v>4</v>
      </c>
      <c r="G933" s="2" t="s">
        <v>4023</v>
      </c>
    </row>
    <row r="934">
      <c r="A934" s="1" t="s">
        <v>4024</v>
      </c>
      <c r="B934" s="1" t="s">
        <v>4025</v>
      </c>
      <c r="C934" s="1" t="s">
        <v>4026</v>
      </c>
      <c r="D934" s="2" t="s">
        <v>4027</v>
      </c>
      <c r="E934" t="str">
        <f>IMAGE("http://cointelegraph.com/images/725_aHR0cDovL2NvaW50ZWxlZ3JhcGguY29tL3N0b3JhZ2UvdXBsb2Fkcy92aWV3LzgyOGMwMWY2Y2E3ODQwYzY4MjRhMWM4NDJlZTg3OTYyLnBuZw==.jpg",1)</f>
        <v/>
      </c>
      <c r="F934" s="1" t="s">
        <v>4</v>
      </c>
      <c r="G934" s="2" t="s">
        <v>4028</v>
      </c>
    </row>
    <row r="935">
      <c r="A935" s="1" t="s">
        <v>4029</v>
      </c>
      <c r="B935" s="1" t="s">
        <v>124</v>
      </c>
      <c r="C935" s="1" t="s">
        <v>4030</v>
      </c>
      <c r="D935" s="2" t="s">
        <v>4031</v>
      </c>
      <c r="E935" t="str">
        <f>IMAGE("http://media.bizj.us/view/img/5537511/collage*1200xx1200-675-0-17.jpg",1)</f>
        <v/>
      </c>
      <c r="F935" s="1" t="s">
        <v>4</v>
      </c>
      <c r="G935" s="2" t="s">
        <v>4032</v>
      </c>
    </row>
    <row r="936">
      <c r="A936" s="1" t="s">
        <v>4033</v>
      </c>
      <c r="B936" s="1" t="s">
        <v>4034</v>
      </c>
      <c r="C936" s="1" t="s">
        <v>4035</v>
      </c>
      <c r="D936" s="2" t="s">
        <v>4036</v>
      </c>
      <c r="E936" t="str">
        <f>IMAGE("http://ifttt.com/images/no_image_card.png",1)</f>
        <v/>
      </c>
      <c r="F936" s="1" t="s">
        <v>4</v>
      </c>
      <c r="G936" s="2" t="s">
        <v>4037</v>
      </c>
    </row>
    <row r="937">
      <c r="A937" s="1" t="s">
        <v>4033</v>
      </c>
      <c r="B937" s="1" t="s">
        <v>4038</v>
      </c>
      <c r="C937" s="1" t="s">
        <v>4039</v>
      </c>
      <c r="D937" s="2" t="s">
        <v>4040</v>
      </c>
      <c r="E937" t="str">
        <f>IMAGE("http://cdn.arstechnica.net/wp-content/uploads/2015/04/6984998021_82d72eba74_k-640x383.jpg",1)</f>
        <v/>
      </c>
      <c r="F937" s="1" t="s">
        <v>4</v>
      </c>
      <c r="G937" s="2" t="s">
        <v>4041</v>
      </c>
    </row>
    <row r="938">
      <c r="A938" s="1" t="s">
        <v>4042</v>
      </c>
      <c r="B938" s="1" t="s">
        <v>4043</v>
      </c>
      <c r="C938" s="1" t="s">
        <v>4044</v>
      </c>
      <c r="D938" s="1" t="s">
        <v>4045</v>
      </c>
      <c r="E938" t="str">
        <f t="shared" ref="E938:E942" si="117">IMAGE("http://ifttt.com/images/no_image_card.png",1)</f>
        <v/>
      </c>
      <c r="F938" s="1" t="s">
        <v>4</v>
      </c>
      <c r="G938" s="2" t="s">
        <v>4046</v>
      </c>
    </row>
    <row r="939">
      <c r="A939" s="1" t="s">
        <v>4047</v>
      </c>
      <c r="B939" s="1" t="s">
        <v>393</v>
      </c>
      <c r="C939" s="1" t="s">
        <v>4048</v>
      </c>
      <c r="D939" s="1" t="s">
        <v>4049</v>
      </c>
      <c r="E939" t="str">
        <f t="shared" si="117"/>
        <v/>
      </c>
      <c r="F939" s="1" t="s">
        <v>4</v>
      </c>
      <c r="G939" s="2" t="s">
        <v>4050</v>
      </c>
    </row>
    <row r="940">
      <c r="A940" s="1" t="s">
        <v>4051</v>
      </c>
      <c r="B940" s="1" t="s">
        <v>4052</v>
      </c>
      <c r="C940" s="1" t="s">
        <v>4053</v>
      </c>
      <c r="D940" s="1" t="s">
        <v>4054</v>
      </c>
      <c r="E940" t="str">
        <f t="shared" si="117"/>
        <v/>
      </c>
      <c r="F940" s="1" t="s">
        <v>4</v>
      </c>
      <c r="G940" s="2" t="s">
        <v>4055</v>
      </c>
    </row>
    <row r="941">
      <c r="A941" s="1" t="s">
        <v>4056</v>
      </c>
      <c r="B941" s="1" t="s">
        <v>4057</v>
      </c>
      <c r="C941" s="1" t="s">
        <v>4058</v>
      </c>
      <c r="D941" s="1" t="s">
        <v>4059</v>
      </c>
      <c r="E941" t="str">
        <f t="shared" si="117"/>
        <v/>
      </c>
      <c r="F941" s="1" t="s">
        <v>4</v>
      </c>
      <c r="G941" s="2" t="s">
        <v>4060</v>
      </c>
    </row>
    <row r="942">
      <c r="A942" s="1" t="s">
        <v>4056</v>
      </c>
      <c r="B942" s="1" t="s">
        <v>4061</v>
      </c>
      <c r="C942" s="1" t="s">
        <v>4062</v>
      </c>
      <c r="D942" s="1" t="s">
        <v>4063</v>
      </c>
      <c r="E942" t="str">
        <f t="shared" si="117"/>
        <v/>
      </c>
      <c r="F942" s="1" t="s">
        <v>4</v>
      </c>
      <c r="G942" s="2" t="s">
        <v>4064</v>
      </c>
    </row>
    <row r="943">
      <c r="A943" s="1" t="s">
        <v>4065</v>
      </c>
      <c r="B943" s="1" t="s">
        <v>4066</v>
      </c>
      <c r="C943" s="1" t="s">
        <v>4067</v>
      </c>
      <c r="D943" s="2" t="s">
        <v>4068</v>
      </c>
      <c r="E943" t="str">
        <f>IMAGE("http://media.gotraffic.net/images/ioYGYLXYpW4o/v1/-1x-1.jpg",1)</f>
        <v/>
      </c>
      <c r="F943" s="1" t="s">
        <v>4</v>
      </c>
      <c r="G943" s="2" t="s">
        <v>4069</v>
      </c>
    </row>
    <row r="944">
      <c r="A944" s="1" t="s">
        <v>4070</v>
      </c>
      <c r="B944" s="1" t="s">
        <v>4071</v>
      </c>
      <c r="C944" s="1" t="s">
        <v>4072</v>
      </c>
      <c r="D944" s="2" t="s">
        <v>4073</v>
      </c>
      <c r="E944" t="str">
        <f>IMAGE("http://i0.wp.com/venturebeat.com/wp-content/uploads/2014/11/10307542203_6a213af761_k.jpg?fit=780%2C9999",1)</f>
        <v/>
      </c>
      <c r="F944" s="1" t="s">
        <v>4</v>
      </c>
      <c r="G944" s="2" t="s">
        <v>4074</v>
      </c>
    </row>
    <row r="945">
      <c r="A945" s="1" t="s">
        <v>4075</v>
      </c>
      <c r="B945" s="1" t="s">
        <v>3568</v>
      </c>
      <c r="C945" s="1" t="s">
        <v>4076</v>
      </c>
      <c r="D945" s="1" t="s">
        <v>4077</v>
      </c>
      <c r="E945" t="str">
        <f>IMAGE("http://ifttt.com/images/no_image_card.png",1)</f>
        <v/>
      </c>
      <c r="F945" s="1" t="s">
        <v>4</v>
      </c>
      <c r="G945" s="2" t="s">
        <v>4078</v>
      </c>
    </row>
    <row r="946">
      <c r="A946" s="1" t="s">
        <v>4079</v>
      </c>
      <c r="B946" s="1" t="s">
        <v>4080</v>
      </c>
      <c r="C946" s="1" t="s">
        <v>4081</v>
      </c>
      <c r="D946" s="2" t="s">
        <v>4082</v>
      </c>
      <c r="E946" t="str">
        <f>IMAGE("http://enjoybitcoins.com/wp-content/uploads/2015/02/gemlogovday.png",1)</f>
        <v/>
      </c>
      <c r="F946" s="1" t="s">
        <v>4</v>
      </c>
      <c r="G946" s="2" t="s">
        <v>4083</v>
      </c>
    </row>
    <row r="947">
      <c r="A947" s="1" t="s">
        <v>4084</v>
      </c>
      <c r="B947" s="1" t="s">
        <v>4085</v>
      </c>
      <c r="C947" s="1" t="s">
        <v>4086</v>
      </c>
      <c r="D947" s="1" t="s">
        <v>4087</v>
      </c>
      <c r="E947" t="str">
        <f t="shared" ref="E947:E949" si="118">IMAGE("http://ifttt.com/images/no_image_card.png",1)</f>
        <v/>
      </c>
      <c r="F947" s="1" t="s">
        <v>4</v>
      </c>
      <c r="G947" s="2" t="s">
        <v>4088</v>
      </c>
    </row>
    <row r="948">
      <c r="A948" s="1" t="s">
        <v>4089</v>
      </c>
      <c r="B948" s="1" t="s">
        <v>4090</v>
      </c>
      <c r="C948" s="1" t="s">
        <v>4091</v>
      </c>
      <c r="D948" s="1" t="s">
        <v>4092</v>
      </c>
      <c r="E948" t="str">
        <f t="shared" si="118"/>
        <v/>
      </c>
      <c r="F948" s="1" t="s">
        <v>4</v>
      </c>
      <c r="G948" s="2" t="s">
        <v>4093</v>
      </c>
    </row>
    <row r="949">
      <c r="A949" s="1" t="s">
        <v>4089</v>
      </c>
      <c r="B949" s="1" t="s">
        <v>457</v>
      </c>
      <c r="C949" s="1" t="s">
        <v>4094</v>
      </c>
      <c r="D949" s="1" t="s">
        <v>107</v>
      </c>
      <c r="E949" t="str">
        <f t="shared" si="118"/>
        <v/>
      </c>
      <c r="F949" s="1" t="s">
        <v>4</v>
      </c>
      <c r="G949" s="2" t="s">
        <v>4095</v>
      </c>
    </row>
    <row r="950">
      <c r="A950" s="1" t="s">
        <v>4089</v>
      </c>
      <c r="B950" s="1" t="s">
        <v>4096</v>
      </c>
      <c r="C950" s="1" t="s">
        <v>4097</v>
      </c>
      <c r="D950" s="2" t="s">
        <v>4098</v>
      </c>
      <c r="E950" t="str">
        <f>IMAGE("https://www.tradingview.com/x/aNwWFLqc/",1)</f>
        <v/>
      </c>
      <c r="F950" s="1" t="s">
        <v>4</v>
      </c>
      <c r="G950" s="2" t="s">
        <v>4099</v>
      </c>
    </row>
    <row r="951">
      <c r="A951" s="1" t="s">
        <v>4033</v>
      </c>
      <c r="B951" s="1" t="s">
        <v>4038</v>
      </c>
      <c r="C951" s="1" t="s">
        <v>4039</v>
      </c>
      <c r="D951" s="2" t="s">
        <v>4040</v>
      </c>
      <c r="E951" t="str">
        <f>IMAGE("http://cdn.arstechnica.net/wp-content/uploads/2015/04/6984998021_82d72eba74_k-640x383.jpg",1)</f>
        <v/>
      </c>
      <c r="F951" s="1" t="s">
        <v>4</v>
      </c>
      <c r="G951" s="2" t="s">
        <v>4041</v>
      </c>
    </row>
    <row r="952">
      <c r="A952" s="1" t="s">
        <v>4100</v>
      </c>
      <c r="B952" s="1" t="s">
        <v>96</v>
      </c>
      <c r="C952" s="1" t="s">
        <v>4101</v>
      </c>
      <c r="D952" s="2" t="s">
        <v>4102</v>
      </c>
      <c r="E952" t="str">
        <f>IMAGE("https://i.ytimg.com/vi/B0GLZOM6V4c/maxresdefault.jpg",1)</f>
        <v/>
      </c>
      <c r="F952" s="1" t="s">
        <v>4</v>
      </c>
      <c r="G952" s="2" t="s">
        <v>4103</v>
      </c>
    </row>
    <row r="953">
      <c r="A953" s="1" t="s">
        <v>4104</v>
      </c>
      <c r="B953" s="1" t="s">
        <v>3568</v>
      </c>
      <c r="C953" s="1" t="s">
        <v>4105</v>
      </c>
      <c r="D953" s="1" t="s">
        <v>4106</v>
      </c>
      <c r="E953" t="str">
        <f t="shared" ref="E953:E954" si="119">IMAGE("http://ifttt.com/images/no_image_card.png",1)</f>
        <v/>
      </c>
      <c r="F953" s="1" t="s">
        <v>4</v>
      </c>
      <c r="G953" s="2" t="s">
        <v>4107</v>
      </c>
    </row>
    <row r="954">
      <c r="A954" s="1" t="s">
        <v>4108</v>
      </c>
      <c r="B954" s="1" t="s">
        <v>1042</v>
      </c>
      <c r="C954" s="1" t="s">
        <v>4109</v>
      </c>
      <c r="D954" s="1" t="s">
        <v>4110</v>
      </c>
      <c r="E954" t="str">
        <f t="shared" si="119"/>
        <v/>
      </c>
      <c r="F954" s="1" t="s">
        <v>4</v>
      </c>
      <c r="G954" s="2" t="s">
        <v>4111</v>
      </c>
    </row>
    <row r="955">
      <c r="A955" s="1" t="s">
        <v>4070</v>
      </c>
      <c r="B955" s="1" t="s">
        <v>4071</v>
      </c>
      <c r="C955" s="1" t="s">
        <v>4072</v>
      </c>
      <c r="D955" s="2" t="s">
        <v>4073</v>
      </c>
      <c r="E955" t="str">
        <f>IMAGE("http://i0.wp.com/venturebeat.com/wp-content/uploads/2014/11/10307542203_6a213af761_k.jpg?fit=780%2C9999",1)</f>
        <v/>
      </c>
      <c r="F955" s="1" t="s">
        <v>4</v>
      </c>
      <c r="G955" s="2" t="s">
        <v>4074</v>
      </c>
    </row>
    <row r="956">
      <c r="A956" s="1" t="s">
        <v>4112</v>
      </c>
      <c r="B956" s="1" t="s">
        <v>4113</v>
      </c>
      <c r="C956" s="1" t="s">
        <v>4114</v>
      </c>
      <c r="D956" s="2" t="s">
        <v>4115</v>
      </c>
      <c r="E956" t="str">
        <f>IMAGE("http://i.imgur.com/KfNLQG6.jpg?fb",1)</f>
        <v/>
      </c>
      <c r="F956" s="1" t="s">
        <v>4</v>
      </c>
      <c r="G956" s="2" t="s">
        <v>4116</v>
      </c>
    </row>
    <row r="957">
      <c r="A957" s="1" t="s">
        <v>4117</v>
      </c>
      <c r="B957" s="1" t="s">
        <v>4118</v>
      </c>
      <c r="C957" s="1" t="s">
        <v>4119</v>
      </c>
      <c r="D957" s="2" t="s">
        <v>4120</v>
      </c>
      <c r="E957" t="str">
        <f>IMAGE("http://www.eurekalert.org/images/eurekalert-logo200X200.gif",1)</f>
        <v/>
      </c>
      <c r="F957" s="1" t="s">
        <v>4</v>
      </c>
      <c r="G957" s="2" t="s">
        <v>4121</v>
      </c>
    </row>
    <row r="958">
      <c r="A958" s="1" t="s">
        <v>4122</v>
      </c>
      <c r="B958" s="1" t="s">
        <v>4123</v>
      </c>
      <c r="C958" s="1" t="s">
        <v>4124</v>
      </c>
      <c r="D958" s="2" t="s">
        <v>1075</v>
      </c>
      <c r="E958" t="str">
        <f>IMAGE("https://bitcoinfoundation.org/forum/public/style_images/master/meta_image.png",1)</f>
        <v/>
      </c>
      <c r="F958" s="1" t="s">
        <v>4</v>
      </c>
      <c r="G958" s="2" t="s">
        <v>4125</v>
      </c>
    </row>
    <row r="959">
      <c r="A959" s="1" t="s">
        <v>4126</v>
      </c>
      <c r="B959" s="1" t="s">
        <v>4127</v>
      </c>
      <c r="C959" s="1" t="s">
        <v>4128</v>
      </c>
      <c r="D959" s="2" t="s">
        <v>4129</v>
      </c>
      <c r="E959" t="str">
        <f>IMAGE("https://digitaltangibletrust.com/media/guide/guide.png",1)</f>
        <v/>
      </c>
      <c r="F959" s="1" t="s">
        <v>4</v>
      </c>
      <c r="G959" s="2" t="s">
        <v>4130</v>
      </c>
    </row>
    <row r="960">
      <c r="A960" s="1" t="s">
        <v>4131</v>
      </c>
      <c r="B960" s="1" t="s">
        <v>1142</v>
      </c>
      <c r="C960" s="1" t="s">
        <v>4132</v>
      </c>
      <c r="D960" s="1" t="s">
        <v>4133</v>
      </c>
      <c r="E960" t="str">
        <f t="shared" ref="E960:E961" si="120">IMAGE("http://ifttt.com/images/no_image_card.png",1)</f>
        <v/>
      </c>
      <c r="F960" s="1" t="s">
        <v>4</v>
      </c>
      <c r="G960" s="2" t="s">
        <v>4134</v>
      </c>
    </row>
    <row r="961">
      <c r="A961" s="1" t="s">
        <v>4135</v>
      </c>
      <c r="B961" s="1" t="s">
        <v>4136</v>
      </c>
      <c r="C961" s="1" t="s">
        <v>4137</v>
      </c>
      <c r="D961" s="1" t="s">
        <v>4138</v>
      </c>
      <c r="E961" t="str">
        <f t="shared" si="120"/>
        <v/>
      </c>
      <c r="F961" s="1" t="s">
        <v>4</v>
      </c>
      <c r="G961" s="2" t="s">
        <v>4139</v>
      </c>
    </row>
    <row r="962">
      <c r="A962" s="1" t="s">
        <v>4140</v>
      </c>
      <c r="B962" s="1" t="s">
        <v>4141</v>
      </c>
      <c r="C962" s="1" t="s">
        <v>4142</v>
      </c>
      <c r="D962" s="2" t="s">
        <v>4143</v>
      </c>
      <c r="E962" t="str">
        <f>IMAGE("http://i.imgur.com/7ekdbjc.png",1)</f>
        <v/>
      </c>
      <c r="F962" s="1" t="s">
        <v>4</v>
      </c>
      <c r="G962" s="2" t="s">
        <v>4144</v>
      </c>
    </row>
    <row r="963">
      <c r="A963" s="1" t="s">
        <v>4145</v>
      </c>
      <c r="B963" s="1" t="s">
        <v>453</v>
      </c>
      <c r="C963" s="1" t="s">
        <v>4146</v>
      </c>
      <c r="D963" s="2" t="s">
        <v>4147</v>
      </c>
      <c r="E963" t="str">
        <f>IMAGE("http://www.scientificamerican.com/sciam/cache/file/181DE3C1-2B65-499C-B7D4848C63BA79B1.jpg",1)</f>
        <v/>
      </c>
      <c r="F963" s="1" t="s">
        <v>4</v>
      </c>
      <c r="G963" s="2" t="s">
        <v>4148</v>
      </c>
    </row>
    <row r="964">
      <c r="A964" s="1" t="s">
        <v>4145</v>
      </c>
      <c r="B964" s="1" t="s">
        <v>4149</v>
      </c>
      <c r="C964" s="1" t="s">
        <v>4062</v>
      </c>
      <c r="D964" s="2" t="s">
        <v>4150</v>
      </c>
      <c r="E964" t="str">
        <f>IMAGE("http://media.coindesk.com/2015/04/igot-merchant-solution.png",1)</f>
        <v/>
      </c>
      <c r="F964" s="1" t="s">
        <v>4</v>
      </c>
      <c r="G964" s="2" t="s">
        <v>4151</v>
      </c>
    </row>
    <row r="965">
      <c r="A965" s="1" t="s">
        <v>4112</v>
      </c>
      <c r="B965" s="1" t="s">
        <v>4113</v>
      </c>
      <c r="C965" s="1" t="s">
        <v>4114</v>
      </c>
      <c r="D965" s="2" t="s">
        <v>4115</v>
      </c>
      <c r="E965" t="str">
        <f>IMAGE("http://i.imgur.com/KfNLQG6.jpg?fb",1)</f>
        <v/>
      </c>
      <c r="F965" s="1" t="s">
        <v>4</v>
      </c>
      <c r="G965" s="2" t="s">
        <v>4116</v>
      </c>
    </row>
    <row r="966">
      <c r="A966" s="1" t="s">
        <v>4152</v>
      </c>
      <c r="B966" s="1" t="s">
        <v>839</v>
      </c>
      <c r="C966" s="1" t="s">
        <v>4153</v>
      </c>
      <c r="D966" s="2" t="s">
        <v>4154</v>
      </c>
      <c r="E966" t="str">
        <f>IMAGE("http://www.wired.com/wp-content/uploads/images_blogs/wiredenterprise/2013/12/honeybadger.jpg",1)</f>
        <v/>
      </c>
      <c r="F966" s="1" t="s">
        <v>4</v>
      </c>
      <c r="G966" s="2" t="s">
        <v>4155</v>
      </c>
    </row>
    <row r="967">
      <c r="A967" s="1" t="s">
        <v>4156</v>
      </c>
      <c r="B967" s="1" t="s">
        <v>3507</v>
      </c>
      <c r="C967" s="1" t="s">
        <v>4157</v>
      </c>
      <c r="D967" s="2" t="s">
        <v>4158</v>
      </c>
      <c r="E967" t="str">
        <f>IMAGE("http://www.fishtrap.co.uk/brown.jpg",1)</f>
        <v/>
      </c>
      <c r="F967" s="1" t="s">
        <v>4</v>
      </c>
      <c r="G967" s="2" t="s">
        <v>4159</v>
      </c>
    </row>
    <row r="968">
      <c r="A968" s="1" t="s">
        <v>4160</v>
      </c>
      <c r="B968" s="1" t="s">
        <v>3772</v>
      </c>
      <c r="C968" s="1" t="s">
        <v>4161</v>
      </c>
      <c r="D968" s="2" t="s">
        <v>3774</v>
      </c>
      <c r="E968" t="str">
        <f>IMAGE("https://d2cjvbryygm0lr.cloudfront.net/clyp_og.png",1)</f>
        <v/>
      </c>
      <c r="F968" s="1" t="s">
        <v>4</v>
      </c>
      <c r="G968" s="2" t="s">
        <v>4162</v>
      </c>
    </row>
    <row r="969">
      <c r="A969" s="1" t="s">
        <v>4163</v>
      </c>
      <c r="B969" s="1" t="s">
        <v>2740</v>
      </c>
      <c r="C969" s="1" t="s">
        <v>4164</v>
      </c>
      <c r="D969" s="2" t="s">
        <v>4165</v>
      </c>
      <c r="E969" t="str">
        <f>IMAGE("https://i.ytimg.com/vi/aRGUjcEu_aY/maxresdefault.jpg",1)</f>
        <v/>
      </c>
      <c r="F969" s="1" t="s">
        <v>4</v>
      </c>
      <c r="G969" s="2" t="s">
        <v>4166</v>
      </c>
    </row>
    <row r="970">
      <c r="A970" s="1" t="s">
        <v>4167</v>
      </c>
      <c r="B970" s="1" t="s">
        <v>4168</v>
      </c>
      <c r="C970" s="1" t="s">
        <v>4169</v>
      </c>
      <c r="D970" s="2" t="s">
        <v>4170</v>
      </c>
      <c r="E970" t="str">
        <f>IMAGE("https://www.stellar.org/wp-content/uploads/2015/04/Properties-1.png",1)</f>
        <v/>
      </c>
      <c r="F970" s="1" t="s">
        <v>4</v>
      </c>
      <c r="G970" s="2" t="s">
        <v>4171</v>
      </c>
    </row>
    <row r="971">
      <c r="A971" s="1" t="s">
        <v>4152</v>
      </c>
      <c r="B971" s="1" t="s">
        <v>4172</v>
      </c>
      <c r="C971" s="1" t="s">
        <v>4173</v>
      </c>
      <c r="D971" s="2" t="s">
        <v>4174</v>
      </c>
      <c r="E971" t="str">
        <f>IMAGE("http://www.geek.com/wp-content/uploads/2013/11/Bitcoin2.jpg",1)</f>
        <v/>
      </c>
      <c r="F971" s="1" t="s">
        <v>4</v>
      </c>
      <c r="G971" s="2" t="s">
        <v>4175</v>
      </c>
    </row>
    <row r="972">
      <c r="A972" s="1" t="s">
        <v>4152</v>
      </c>
      <c r="B972" s="1" t="s">
        <v>839</v>
      </c>
      <c r="C972" s="1" t="s">
        <v>4153</v>
      </c>
      <c r="D972" s="2" t="s">
        <v>4154</v>
      </c>
      <c r="E972" t="str">
        <f>IMAGE("http://www.wired.com/wp-content/uploads/images_blogs/wiredenterprise/2013/12/honeybadger.jpg",1)</f>
        <v/>
      </c>
      <c r="F972" s="1" t="s">
        <v>4</v>
      </c>
      <c r="G972" s="2" t="s">
        <v>4155</v>
      </c>
    </row>
    <row r="973">
      <c r="A973" s="1" t="s">
        <v>4176</v>
      </c>
      <c r="B973" s="1" t="s">
        <v>571</v>
      </c>
      <c r="C973" s="1" t="s">
        <v>4177</v>
      </c>
      <c r="D973" s="2" t="s">
        <v>4178</v>
      </c>
      <c r="E973" t="str">
        <f>IMAGE("https://i.ytimg.com/vi/b18GaY0nZ6Q/maxresdefault.jpg",1)</f>
        <v/>
      </c>
      <c r="F973" s="1" t="s">
        <v>4</v>
      </c>
      <c r="G973" s="2" t="s">
        <v>4179</v>
      </c>
    </row>
    <row r="974">
      <c r="A974" s="1" t="s">
        <v>4180</v>
      </c>
      <c r="B974" s="1" t="s">
        <v>839</v>
      </c>
      <c r="C974" s="1" t="s">
        <v>4181</v>
      </c>
      <c r="D974" s="2" t="s">
        <v>4182</v>
      </c>
      <c r="E974" t="str">
        <f>IMAGE("http://media.coindesk.com/2014/11/shutterstock_179253593.jpg",1)</f>
        <v/>
      </c>
      <c r="F974" s="1" t="s">
        <v>4</v>
      </c>
      <c r="G974" s="2" t="s">
        <v>4183</v>
      </c>
    </row>
    <row r="975">
      <c r="A975" s="1" t="s">
        <v>4184</v>
      </c>
      <c r="B975" s="1" t="s">
        <v>346</v>
      </c>
      <c r="C975" s="1" t="s">
        <v>4185</v>
      </c>
      <c r="D975" s="2" t="s">
        <v>4186</v>
      </c>
      <c r="E975" t="str">
        <f>IMAGE("https://i.ytimg.com/vi/KybZAEm0stY/maxresdefault.jpg",1)</f>
        <v/>
      </c>
      <c r="F975" s="1" t="s">
        <v>4</v>
      </c>
      <c r="G975" s="2" t="s">
        <v>4187</v>
      </c>
    </row>
    <row r="976">
      <c r="A976" s="1" t="s">
        <v>4188</v>
      </c>
      <c r="B976" s="1" t="s">
        <v>518</v>
      </c>
      <c r="C976" s="1" t="s">
        <v>4189</v>
      </c>
      <c r="D976" s="2" t="s">
        <v>4190</v>
      </c>
      <c r="E976" t="str">
        <f>IMAGE("http://media.nzherald.co.nz/webcontent/image/jpg/201515/AFP150325102532_1024x768.jpg",1)</f>
        <v/>
      </c>
      <c r="F976" s="1" t="s">
        <v>4</v>
      </c>
      <c r="G976" s="2" t="s">
        <v>4191</v>
      </c>
    </row>
    <row r="977">
      <c r="A977" s="1" t="s">
        <v>4192</v>
      </c>
      <c r="B977" s="1" t="s">
        <v>4193</v>
      </c>
      <c r="C977" s="1" t="s">
        <v>4194</v>
      </c>
      <c r="D977" s="1" t="s">
        <v>4195</v>
      </c>
      <c r="E977" t="str">
        <f>IMAGE("http://ifttt.com/images/no_image_card.png",1)</f>
        <v/>
      </c>
      <c r="F977" s="1" t="s">
        <v>4</v>
      </c>
      <c r="G977" s="2" t="s">
        <v>4196</v>
      </c>
    </row>
    <row r="978">
      <c r="A978" s="1" t="s">
        <v>4197</v>
      </c>
      <c r="B978" s="1" t="s">
        <v>859</v>
      </c>
      <c r="C978" s="1" t="s">
        <v>4198</v>
      </c>
      <c r="D978" s="2" t="s">
        <v>4199</v>
      </c>
      <c r="E978" t="str">
        <f>IMAGE("http://ad.doubleclick.net/N4735792/ad/us.reuters/bizfinance/technology/article;type=mpulow;sz=300x250;tile=3;articleID=USKBN0MZ1WD20150408;ord=0331?",1)</f>
        <v/>
      </c>
      <c r="F978" s="1" t="s">
        <v>4</v>
      </c>
      <c r="G978" s="2" t="s">
        <v>4200</v>
      </c>
    </row>
    <row r="979">
      <c r="A979" s="1" t="s">
        <v>4201</v>
      </c>
      <c r="B979" s="1" t="s">
        <v>4202</v>
      </c>
      <c r="C979" s="1" t="s">
        <v>4203</v>
      </c>
      <c r="D979" s="1" t="s">
        <v>4204</v>
      </c>
      <c r="E979" t="str">
        <f>IMAGE("http://ifttt.com/images/no_image_card.png",1)</f>
        <v/>
      </c>
      <c r="F979" s="1" t="s">
        <v>4</v>
      </c>
      <c r="G979" s="2" t="s">
        <v>4205</v>
      </c>
    </row>
    <row r="980">
      <c r="A980" s="1" t="s">
        <v>4206</v>
      </c>
      <c r="B980" s="1" t="s">
        <v>4207</v>
      </c>
      <c r="C980" s="1" t="s">
        <v>4208</v>
      </c>
      <c r="D980" s="2" t="s">
        <v>4209</v>
      </c>
      <c r="E980" t="str">
        <f>IMAGE("http://WHDH.IMAGES.worldnow.com/images/7384444_G.jpg",1)</f>
        <v/>
      </c>
      <c r="F980" s="1" t="s">
        <v>4</v>
      </c>
      <c r="G980" s="2" t="s">
        <v>4210</v>
      </c>
    </row>
    <row r="981">
      <c r="A981" s="1" t="s">
        <v>4211</v>
      </c>
      <c r="B981" s="1" t="s">
        <v>518</v>
      </c>
      <c r="C981" s="1" t="s">
        <v>4212</v>
      </c>
      <c r="D981" s="2" t="s">
        <v>4213</v>
      </c>
      <c r="E981" t="str">
        <f>IMAGE("https://pbs.twimg.com/media/CCFlxh8VEAAXtsT.png:large",1)</f>
        <v/>
      </c>
      <c r="F981" s="1" t="s">
        <v>4</v>
      </c>
      <c r="G981" s="2" t="s">
        <v>4214</v>
      </c>
    </row>
    <row r="982">
      <c r="A982" s="1" t="s">
        <v>4215</v>
      </c>
      <c r="B982" s="1" t="s">
        <v>4216</v>
      </c>
      <c r="C982" s="1" t="s">
        <v>4217</v>
      </c>
      <c r="D982" s="2" t="s">
        <v>4218</v>
      </c>
      <c r="E982" t="str">
        <f>IMAGE("http://d22r54gnmuhwmk.cloudfront.net/photos/6/xh/ge/GUXHGeXPlaACaHV-1600x900-noPad.jpg",1)</f>
        <v/>
      </c>
      <c r="F982" s="1" t="s">
        <v>4</v>
      </c>
      <c r="G982" s="2" t="s">
        <v>4219</v>
      </c>
    </row>
    <row r="983">
      <c r="A983" s="1" t="s">
        <v>4220</v>
      </c>
      <c r="B983" s="1" t="s">
        <v>4221</v>
      </c>
      <c r="C983" s="1" t="s">
        <v>4222</v>
      </c>
      <c r="D983" s="1" t="s">
        <v>4223</v>
      </c>
      <c r="E983" t="str">
        <f t="shared" ref="E983:E985" si="121">IMAGE("http://ifttt.com/images/no_image_card.png",1)</f>
        <v/>
      </c>
      <c r="F983" s="1" t="s">
        <v>4</v>
      </c>
      <c r="G983" s="2" t="s">
        <v>4224</v>
      </c>
    </row>
    <row r="984">
      <c r="A984" s="1" t="s">
        <v>4225</v>
      </c>
      <c r="B984" s="1" t="s">
        <v>4226</v>
      </c>
      <c r="C984" s="1" t="s">
        <v>4227</v>
      </c>
      <c r="D984" s="1" t="s">
        <v>4228</v>
      </c>
      <c r="E984" t="str">
        <f t="shared" si="121"/>
        <v/>
      </c>
      <c r="F984" s="1" t="s">
        <v>4</v>
      </c>
      <c r="G984" s="2" t="s">
        <v>4229</v>
      </c>
    </row>
    <row r="985">
      <c r="A985" s="1" t="s">
        <v>4230</v>
      </c>
      <c r="B985" s="1" t="s">
        <v>1022</v>
      </c>
      <c r="C985" s="1" t="s">
        <v>4231</v>
      </c>
      <c r="D985" s="1" t="s">
        <v>4232</v>
      </c>
      <c r="E985" t="str">
        <f t="shared" si="121"/>
        <v/>
      </c>
      <c r="F985" s="1" t="s">
        <v>4</v>
      </c>
      <c r="G985" s="2" t="s">
        <v>4233</v>
      </c>
    </row>
    <row r="986">
      <c r="A986" s="1" t="s">
        <v>4234</v>
      </c>
      <c r="B986" s="1" t="s">
        <v>4235</v>
      </c>
      <c r="C986" s="1" t="s">
        <v>4236</v>
      </c>
      <c r="D986" s="1" t="s">
        <v>4237</v>
      </c>
      <c r="E986" t="str">
        <f>IMAGE("http://media.gotraffic.net/images/ioYGYLXYpW4o/v1/-1x-1.jpg",1)</f>
        <v/>
      </c>
      <c r="F986" s="1" t="s">
        <v>4</v>
      </c>
      <c r="G986" s="2" t="s">
        <v>4238</v>
      </c>
    </row>
    <row r="987">
      <c r="A987" s="1" t="s">
        <v>4239</v>
      </c>
      <c r="B987" s="1" t="s">
        <v>839</v>
      </c>
      <c r="C987" s="1" t="s">
        <v>4240</v>
      </c>
      <c r="D987" s="2" t="s">
        <v>4241</v>
      </c>
      <c r="E987" t="str">
        <f>IMAGE("http://media.coindesk.com/2015/01/Jan-8-the-tibdit-team-including-Justin-Maxwell-and-Pauline-Hunter.jpg",1)</f>
        <v/>
      </c>
      <c r="F987" s="1" t="s">
        <v>4</v>
      </c>
      <c r="G987" s="2" t="s">
        <v>4242</v>
      </c>
    </row>
    <row r="988">
      <c r="A988" s="1" t="s">
        <v>4239</v>
      </c>
      <c r="B988" s="1" t="s">
        <v>4243</v>
      </c>
      <c r="C988" s="1" t="s">
        <v>4244</v>
      </c>
      <c r="D988" s="2" t="s">
        <v>4245</v>
      </c>
      <c r="E988" t="str">
        <f>IMAGE("http://blog.btcgermany.eu/wp-content/uploads/2015/04/mind-the-gap-300x129.png",1)</f>
        <v/>
      </c>
      <c r="F988" s="1" t="s">
        <v>4</v>
      </c>
      <c r="G988" s="2" t="s">
        <v>4246</v>
      </c>
    </row>
    <row r="989">
      <c r="A989" s="1" t="s">
        <v>4247</v>
      </c>
      <c r="B989" s="1" t="s">
        <v>1510</v>
      </c>
      <c r="C989" s="1" t="s">
        <v>4248</v>
      </c>
      <c r="D989" s="2" t="s">
        <v>4249</v>
      </c>
      <c r="E989" t="str">
        <f>IMAGE("http://i.imgur.com/gm4kDkE.gif",1)</f>
        <v/>
      </c>
      <c r="F989" s="1" t="s">
        <v>4</v>
      </c>
      <c r="G989" s="2" t="s">
        <v>4250</v>
      </c>
    </row>
    <row r="990">
      <c r="A990" s="1" t="s">
        <v>4180</v>
      </c>
      <c r="B990" s="1" t="s">
        <v>839</v>
      </c>
      <c r="C990" s="1" t="s">
        <v>4181</v>
      </c>
      <c r="D990" s="2" t="s">
        <v>4182</v>
      </c>
      <c r="E990" t="str">
        <f>IMAGE("http://media.coindesk.com/2014/11/shutterstock_179253593.jpg",1)</f>
        <v/>
      </c>
      <c r="F990" s="1" t="s">
        <v>4</v>
      </c>
      <c r="G990" s="2" t="s">
        <v>4183</v>
      </c>
    </row>
    <row r="991">
      <c r="A991" s="1" t="s">
        <v>4184</v>
      </c>
      <c r="B991" s="1" t="s">
        <v>346</v>
      </c>
      <c r="C991" s="1" t="s">
        <v>4185</v>
      </c>
      <c r="D991" s="2" t="s">
        <v>4186</v>
      </c>
      <c r="E991" t="str">
        <f>IMAGE("https://i.ytimg.com/vi/KybZAEm0stY/maxresdefault.jpg",1)</f>
        <v/>
      </c>
      <c r="F991" s="1" t="s">
        <v>4</v>
      </c>
      <c r="G991" s="2" t="s">
        <v>4187</v>
      </c>
    </row>
    <row r="992">
      <c r="A992" s="1" t="s">
        <v>4251</v>
      </c>
      <c r="B992" s="1" t="s">
        <v>4252</v>
      </c>
      <c r="C992" s="1" t="s">
        <v>4253</v>
      </c>
      <c r="D992" s="1" t="s">
        <v>4254</v>
      </c>
      <c r="E992" t="str">
        <f t="shared" ref="E992:E995" si="122">IMAGE("http://ifttt.com/images/no_image_card.png",1)</f>
        <v/>
      </c>
      <c r="F992" s="1" t="s">
        <v>4</v>
      </c>
      <c r="G992" s="2" t="s">
        <v>4255</v>
      </c>
    </row>
    <row r="993">
      <c r="A993" s="1" t="s">
        <v>4256</v>
      </c>
      <c r="B993" s="1" t="s">
        <v>4257</v>
      </c>
      <c r="C993" s="1" t="s">
        <v>4258</v>
      </c>
      <c r="D993" s="1" t="s">
        <v>4259</v>
      </c>
      <c r="E993" t="str">
        <f t="shared" si="122"/>
        <v/>
      </c>
      <c r="F993" s="1" t="s">
        <v>4</v>
      </c>
      <c r="G993" s="2" t="s">
        <v>4260</v>
      </c>
    </row>
    <row r="994">
      <c r="A994" s="1" t="s">
        <v>4261</v>
      </c>
      <c r="B994" s="1" t="s">
        <v>4262</v>
      </c>
      <c r="C994" s="1" t="s">
        <v>4263</v>
      </c>
      <c r="D994" s="1" t="s">
        <v>4264</v>
      </c>
      <c r="E994" t="str">
        <f t="shared" si="122"/>
        <v/>
      </c>
      <c r="F994" s="1" t="s">
        <v>4</v>
      </c>
      <c r="G994" s="2" t="s">
        <v>4265</v>
      </c>
    </row>
    <row r="995">
      <c r="A995" s="1" t="s">
        <v>4266</v>
      </c>
      <c r="B995" s="1" t="s">
        <v>4267</v>
      </c>
      <c r="C995" s="1" t="s">
        <v>4268</v>
      </c>
      <c r="D995" s="1" t="s">
        <v>4269</v>
      </c>
      <c r="E995" t="str">
        <f t="shared" si="122"/>
        <v/>
      </c>
      <c r="F995" s="1" t="s">
        <v>4</v>
      </c>
      <c r="G995" s="2" t="s">
        <v>4270</v>
      </c>
    </row>
    <row r="996">
      <c r="A996" s="1" t="s">
        <v>4271</v>
      </c>
      <c r="B996" s="1" t="s">
        <v>1137</v>
      </c>
      <c r="C996" s="1" t="s">
        <v>4272</v>
      </c>
      <c r="D996" s="2" t="s">
        <v>4273</v>
      </c>
      <c r="E996" t="str">
        <f>IMAGE("http://i.imgur.com/XcSipD5.png",1)</f>
        <v/>
      </c>
      <c r="F996" s="1" t="s">
        <v>4</v>
      </c>
      <c r="G996" s="2" t="s">
        <v>4274</v>
      </c>
    </row>
    <row r="997">
      <c r="A997" s="1" t="s">
        <v>4275</v>
      </c>
      <c r="B997" s="1" t="s">
        <v>4276</v>
      </c>
      <c r="C997" s="1" t="s">
        <v>4277</v>
      </c>
      <c r="D997" s="1" t="s">
        <v>4278</v>
      </c>
      <c r="E997" t="str">
        <f>IMAGE("http://ifttt.com/images/no_image_card.png",1)</f>
        <v/>
      </c>
      <c r="F997" s="1" t="s">
        <v>4</v>
      </c>
      <c r="G997" s="2" t="s">
        <v>4279</v>
      </c>
    </row>
    <row r="998">
      <c r="A998" s="1" t="s">
        <v>4280</v>
      </c>
      <c r="B998" s="1" t="s">
        <v>1322</v>
      </c>
      <c r="C998" s="1" t="s">
        <v>4281</v>
      </c>
      <c r="D998" s="2" t="s">
        <v>1324</v>
      </c>
      <c r="E998" t="str">
        <f>IMAGE("https://pbs.twimg.com/profile_banners/1442025302/1413227573/1500x500",1)</f>
        <v/>
      </c>
      <c r="F998" s="1" t="s">
        <v>4</v>
      </c>
      <c r="G998" s="2" t="s">
        <v>4282</v>
      </c>
    </row>
    <row r="999">
      <c r="A999" s="1" t="s">
        <v>4283</v>
      </c>
      <c r="B999" s="1" t="s">
        <v>4284</v>
      </c>
      <c r="C999" s="1" t="s">
        <v>4285</v>
      </c>
      <c r="D999" s="2" t="s">
        <v>4286</v>
      </c>
      <c r="E999" t="str">
        <f>IMAGE("https://i.ytimg.com/vi/iu2NyDdjw7E/maxresdefault.jpg",1)</f>
        <v/>
      </c>
      <c r="F999" s="1" t="s">
        <v>4</v>
      </c>
      <c r="G999" s="2" t="s">
        <v>4287</v>
      </c>
    </row>
    <row r="1000">
      <c r="A1000" s="1" t="s">
        <v>4288</v>
      </c>
      <c r="B1000" s="1" t="s">
        <v>4289</v>
      </c>
      <c r="C1000" s="1" t="s">
        <v>4290</v>
      </c>
      <c r="D1000" s="2" t="s">
        <v>4291</v>
      </c>
      <c r="E1000" t="str">
        <f>IMAGE("http://i.imgur.com/oIS7tY2.png",1)</f>
        <v/>
      </c>
      <c r="F1000" s="1" t="s">
        <v>4</v>
      </c>
      <c r="G1000" s="2" t="s">
        <v>4292</v>
      </c>
    </row>
    <row r="1001">
      <c r="A1001" s="1" t="s">
        <v>4293</v>
      </c>
      <c r="B1001" s="1" t="s">
        <v>4294</v>
      </c>
      <c r="C1001" s="1" t="s">
        <v>4295</v>
      </c>
      <c r="D1001" s="2" t="s">
        <v>4296</v>
      </c>
      <c r="E1001" t="str">
        <f>IMAGE("http://i.imgur.com/VxJZ5hy.png",1)</f>
        <v/>
      </c>
      <c r="F1001" s="1" t="s">
        <v>4</v>
      </c>
      <c r="G1001" s="2" t="s">
        <v>4297</v>
      </c>
    </row>
    <row r="1002">
      <c r="A1002" s="1" t="s">
        <v>4298</v>
      </c>
      <c r="B1002" s="1" t="s">
        <v>4299</v>
      </c>
      <c r="C1002" s="1" t="s">
        <v>4300</v>
      </c>
      <c r="D1002" s="2" t="s">
        <v>4301</v>
      </c>
      <c r="E1002" t="str">
        <f>IMAGE("http://www.bjornsolstad.com/wp-content/uploads/quote-gavin-andresen-bitcoin-developer.jpg",1)</f>
        <v/>
      </c>
      <c r="F1002" s="1" t="s">
        <v>4</v>
      </c>
      <c r="G1002" s="2" t="s">
        <v>4302</v>
      </c>
    </row>
    <row r="1003">
      <c r="A1003" s="1" t="s">
        <v>4303</v>
      </c>
      <c r="B1003" s="1" t="s">
        <v>4304</v>
      </c>
      <c r="C1003" s="1" t="s">
        <v>4305</v>
      </c>
      <c r="D1003" s="2" t="s">
        <v>4306</v>
      </c>
      <c r="E1003" t="str">
        <f>IMAGE("http://i.imgur.com/LgDxHBH.png",1)</f>
        <v/>
      </c>
      <c r="F1003" s="1" t="s">
        <v>4</v>
      </c>
      <c r="G1003" s="2" t="s">
        <v>4307</v>
      </c>
    </row>
    <row r="1004">
      <c r="A1004" s="1" t="s">
        <v>4308</v>
      </c>
      <c r="B1004" s="1" t="s">
        <v>42</v>
      </c>
      <c r="C1004" s="1" t="s">
        <v>4309</v>
      </c>
      <c r="D1004" s="1" t="s">
        <v>107</v>
      </c>
      <c r="E1004" t="str">
        <f>IMAGE("http://ifttt.com/images/no_image_card.png",1)</f>
        <v/>
      </c>
      <c r="F1004" s="1" t="s">
        <v>4</v>
      </c>
      <c r="G1004" s="2" t="s">
        <v>4310</v>
      </c>
    </row>
    <row r="1005">
      <c r="A1005" s="1" t="s">
        <v>4311</v>
      </c>
      <c r="B1005" s="1" t="s">
        <v>3559</v>
      </c>
      <c r="C1005" s="1" t="s">
        <v>4312</v>
      </c>
      <c r="D1005" s="2" t="s">
        <v>4313</v>
      </c>
      <c r="E1005" t="str">
        <f>IMAGE("https://i.ytimg.com/vi/2WbPP1vbUDo/hqdefault.jpg",1)</f>
        <v/>
      </c>
      <c r="F1005" s="1" t="s">
        <v>4</v>
      </c>
      <c r="G1005" s="2" t="s">
        <v>4314</v>
      </c>
    </row>
    <row r="1006">
      <c r="A1006" s="1" t="s">
        <v>4315</v>
      </c>
      <c r="B1006" s="1" t="s">
        <v>4316</v>
      </c>
      <c r="C1006" s="1" t="s">
        <v>4317</v>
      </c>
      <c r="D1006" s="2" t="s">
        <v>4318</v>
      </c>
      <c r="E1006" t="str">
        <f>IMAGE("https://lh3.googleusercontent.com/PFI4XpiuF-tNYt_pEU5xgdtaJKMVV-mrBAax5UiH4BbOGQssVriqNZgV2N5usifAaUlpe__cEA=s128-h128-e365",1)</f>
        <v/>
      </c>
      <c r="F1006" s="1" t="s">
        <v>4</v>
      </c>
      <c r="G1006" s="2" t="s">
        <v>4319</v>
      </c>
    </row>
    <row r="1007">
      <c r="A1007" s="1" t="s">
        <v>4320</v>
      </c>
      <c r="B1007" s="1" t="s">
        <v>4321</v>
      </c>
      <c r="C1007" s="1" t="s">
        <v>4322</v>
      </c>
      <c r="D1007" s="1" t="s">
        <v>4323</v>
      </c>
      <c r="E1007" t="str">
        <f>IMAGE("http://ifttt.com/images/no_image_card.png",1)</f>
        <v/>
      </c>
      <c r="F1007" s="1" t="s">
        <v>4</v>
      </c>
      <c r="G1007" s="2" t="s">
        <v>4324</v>
      </c>
    </row>
    <row r="1008">
      <c r="A1008" s="1" t="s">
        <v>4325</v>
      </c>
      <c r="B1008" s="1" t="s">
        <v>4326</v>
      </c>
      <c r="C1008" s="1" t="s">
        <v>4327</v>
      </c>
      <c r="D1008" s="2" t="s">
        <v>4328</v>
      </c>
      <c r="E1008" t="str">
        <f>IMAGE("https://pbs.twimg.com/media/CCGDodUW4AEHf0G.png:large",1)</f>
        <v/>
      </c>
      <c r="F1008" s="1" t="s">
        <v>4</v>
      </c>
      <c r="G1008" s="2" t="s">
        <v>4329</v>
      </c>
    </row>
    <row r="1009">
      <c r="A1009" s="1" t="s">
        <v>4330</v>
      </c>
      <c r="B1009" s="1" t="s">
        <v>457</v>
      </c>
      <c r="C1009" s="1" t="s">
        <v>4331</v>
      </c>
      <c r="D1009" s="1" t="s">
        <v>4332</v>
      </c>
      <c r="E1009" t="str">
        <f>IMAGE("http://ifttt.com/images/no_image_card.png",1)</f>
        <v/>
      </c>
      <c r="F1009" s="1" t="s">
        <v>4</v>
      </c>
      <c r="G1009" s="2" t="s">
        <v>4333</v>
      </c>
    </row>
    <row r="1010">
      <c r="A1010" s="1" t="s">
        <v>4334</v>
      </c>
      <c r="B1010" s="1" t="s">
        <v>4335</v>
      </c>
      <c r="C1010" s="1" t="s">
        <v>4336</v>
      </c>
      <c r="D1010" s="2" t="s">
        <v>4337</v>
      </c>
      <c r="E1010" t="str">
        <f>IMAGE("http://www.shambalafestival.org/wp-content/themes/shambalatwentyfifteen/images/bg3.jpg",1)</f>
        <v/>
      </c>
      <c r="F1010" s="1" t="s">
        <v>4</v>
      </c>
      <c r="G1010" s="2" t="s">
        <v>4338</v>
      </c>
    </row>
    <row r="1011">
      <c r="A1011" s="1" t="s">
        <v>4339</v>
      </c>
      <c r="B1011" s="1" t="s">
        <v>4034</v>
      </c>
      <c r="C1011" s="1" t="s">
        <v>4340</v>
      </c>
      <c r="D1011" s="1" t="s">
        <v>4341</v>
      </c>
      <c r="E1011" t="str">
        <f t="shared" ref="E1011:E1012" si="123">IMAGE("http://ifttt.com/images/no_image_card.png",1)</f>
        <v/>
      </c>
      <c r="F1011" s="1" t="s">
        <v>4</v>
      </c>
      <c r="G1011" s="2" t="s">
        <v>4342</v>
      </c>
    </row>
    <row r="1012">
      <c r="A1012" s="1" t="s">
        <v>4343</v>
      </c>
      <c r="B1012" s="1" t="s">
        <v>4344</v>
      </c>
      <c r="C1012" s="1" t="s">
        <v>4345</v>
      </c>
      <c r="D1012" s="1" t="s">
        <v>4346</v>
      </c>
      <c r="E1012" t="str">
        <f t="shared" si="123"/>
        <v/>
      </c>
      <c r="F1012" s="1" t="s">
        <v>4</v>
      </c>
      <c r="G1012" s="2" t="s">
        <v>4347</v>
      </c>
    </row>
    <row r="1013">
      <c r="A1013" s="1" t="s">
        <v>4348</v>
      </c>
      <c r="B1013" s="1" t="s">
        <v>4349</v>
      </c>
      <c r="C1013" s="1" t="s">
        <v>4350</v>
      </c>
      <c r="D1013" s="2" t="s">
        <v>4351</v>
      </c>
      <c r="E1013" t="str">
        <f>IMAGE("https://pbs.twimg.com/profile_images/489137394461863936/a_cCabec_400x400.png",1)</f>
        <v/>
      </c>
      <c r="F1013" s="1" t="s">
        <v>4</v>
      </c>
      <c r="G1013" s="2" t="s">
        <v>4352</v>
      </c>
    </row>
    <row r="1014">
      <c r="A1014" s="1" t="s">
        <v>4353</v>
      </c>
      <c r="B1014" s="1" t="s">
        <v>457</v>
      </c>
      <c r="C1014" s="1" t="s">
        <v>4354</v>
      </c>
      <c r="D1014" s="1" t="s">
        <v>107</v>
      </c>
      <c r="E1014" t="str">
        <f t="shared" ref="E1014:E1016" si="124">IMAGE("http://ifttt.com/images/no_image_card.png",1)</f>
        <v/>
      </c>
      <c r="F1014" s="1" t="s">
        <v>4</v>
      </c>
      <c r="G1014" s="2" t="s">
        <v>4355</v>
      </c>
    </row>
    <row r="1015">
      <c r="A1015" s="1" t="s">
        <v>4356</v>
      </c>
      <c r="B1015" s="1" t="s">
        <v>3301</v>
      </c>
      <c r="C1015" s="1" t="s">
        <v>4357</v>
      </c>
      <c r="D1015" s="1" t="s">
        <v>4358</v>
      </c>
      <c r="E1015" t="str">
        <f t="shared" si="124"/>
        <v/>
      </c>
      <c r="F1015" s="1" t="s">
        <v>4</v>
      </c>
      <c r="G1015" s="2" t="s">
        <v>4359</v>
      </c>
    </row>
    <row r="1016">
      <c r="A1016" s="1" t="s">
        <v>4360</v>
      </c>
      <c r="B1016" s="1" t="s">
        <v>4361</v>
      </c>
      <c r="C1016" s="1" t="s">
        <v>4362</v>
      </c>
      <c r="D1016" s="2" t="s">
        <v>4363</v>
      </c>
      <c r="E1016" t="str">
        <f t="shared" si="124"/>
        <v/>
      </c>
      <c r="F1016" s="1" t="s">
        <v>4</v>
      </c>
      <c r="G1016" s="2" t="s">
        <v>4364</v>
      </c>
    </row>
    <row r="1017">
      <c r="A1017" s="1" t="s">
        <v>4365</v>
      </c>
      <c r="B1017" s="1" t="s">
        <v>3997</v>
      </c>
      <c r="C1017" s="1" t="s">
        <v>4366</v>
      </c>
      <c r="D1017" s="2" t="s">
        <v>4367</v>
      </c>
      <c r="E1017" t="str">
        <f>IMAGE("https://i.ytimg.com/vi/l4vVjCnsHlE/maxresdefault.jpg",1)</f>
        <v/>
      </c>
      <c r="F1017" s="1" t="s">
        <v>4</v>
      </c>
      <c r="G1017" s="2" t="s">
        <v>4368</v>
      </c>
    </row>
    <row r="1018">
      <c r="A1018" s="1" t="s">
        <v>4369</v>
      </c>
      <c r="B1018" s="1" t="s">
        <v>1953</v>
      </c>
      <c r="C1018" s="1" t="s">
        <v>4370</v>
      </c>
      <c r="D1018" s="1" t="s">
        <v>4371</v>
      </c>
      <c r="E1018" t="str">
        <f>IMAGE("http://ifttt.com/images/no_image_card.png",1)</f>
        <v/>
      </c>
      <c r="F1018" s="1" t="s">
        <v>4</v>
      </c>
      <c r="G1018" s="2" t="s">
        <v>4372</v>
      </c>
    </row>
    <row r="1019">
      <c r="A1019" s="1" t="s">
        <v>4373</v>
      </c>
      <c r="B1019" s="1" t="s">
        <v>4374</v>
      </c>
      <c r="C1019" s="1" t="s">
        <v>4375</v>
      </c>
      <c r="D1019" s="2" t="s">
        <v>4376</v>
      </c>
      <c r="E1019" t="str">
        <f>IMAGE("http://i.imgur.com/uDaZt0X.png?fb",1)</f>
        <v/>
      </c>
      <c r="F1019" s="1" t="s">
        <v>4</v>
      </c>
      <c r="G1019" s="2" t="s">
        <v>4377</v>
      </c>
    </row>
    <row r="1020">
      <c r="A1020" s="1" t="s">
        <v>4378</v>
      </c>
      <c r="B1020" s="1" t="s">
        <v>2858</v>
      </c>
      <c r="C1020" s="1" t="s">
        <v>4379</v>
      </c>
      <c r="D1020" s="1" t="s">
        <v>4380</v>
      </c>
      <c r="E1020" t="str">
        <f t="shared" ref="E1020:E1021" si="125">IMAGE("http://ifttt.com/images/no_image_card.png",1)</f>
        <v/>
      </c>
      <c r="F1020" s="1" t="s">
        <v>4</v>
      </c>
      <c r="G1020" s="2" t="s">
        <v>4381</v>
      </c>
    </row>
    <row r="1021">
      <c r="A1021" s="1" t="s">
        <v>4382</v>
      </c>
      <c r="B1021" s="1" t="s">
        <v>4383</v>
      </c>
      <c r="C1021" s="1" t="s">
        <v>4384</v>
      </c>
      <c r="D1021" s="2" t="s">
        <v>4385</v>
      </c>
      <c r="E1021" t="str">
        <f t="shared" si="125"/>
        <v/>
      </c>
      <c r="F1021" s="1" t="s">
        <v>4</v>
      </c>
      <c r="G1021" s="2" t="s">
        <v>4386</v>
      </c>
    </row>
    <row r="1022">
      <c r="A1022" s="1" t="s">
        <v>4387</v>
      </c>
      <c r="B1022" s="1" t="s">
        <v>4388</v>
      </c>
      <c r="C1022" s="1" t="s">
        <v>4389</v>
      </c>
      <c r="D1022" s="2" t="s">
        <v>4390</v>
      </c>
      <c r="E1022" t="str">
        <f>IMAGE("https://gallery.mailchimp.com/f2f6292f3f915eb9b32a5fa49/images/0e127839-97ec-4c1f-9605-a2e80a06bb39.png",1)</f>
        <v/>
      </c>
      <c r="F1022" s="1" t="s">
        <v>4</v>
      </c>
      <c r="G1022" s="2" t="s">
        <v>4391</v>
      </c>
    </row>
    <row r="1023">
      <c r="A1023" s="1" t="s">
        <v>4392</v>
      </c>
      <c r="B1023" s="1" t="s">
        <v>4393</v>
      </c>
      <c r="C1023" s="1" t="s">
        <v>4394</v>
      </c>
      <c r="D1023" s="1" t="s">
        <v>4395</v>
      </c>
      <c r="E1023" t="str">
        <f>IMAGE("http://ifttt.com/images/no_image_card.png",1)</f>
        <v/>
      </c>
      <c r="F1023" s="1" t="s">
        <v>4</v>
      </c>
      <c r="G1023" s="2" t="s">
        <v>4396</v>
      </c>
    </row>
    <row r="1024">
      <c r="A1024" s="1" t="s">
        <v>4397</v>
      </c>
      <c r="B1024" s="1" t="s">
        <v>4398</v>
      </c>
      <c r="C1024" s="1" t="s">
        <v>4399</v>
      </c>
      <c r="D1024" s="2" t="s">
        <v>4400</v>
      </c>
      <c r="E1024" t="str">
        <f>IMAGE("http://static.landofbitcoin.com/img/100-square.png",1)</f>
        <v/>
      </c>
      <c r="F1024" s="1" t="s">
        <v>4</v>
      </c>
      <c r="G1024" s="2" t="s">
        <v>4401</v>
      </c>
    </row>
    <row r="1025">
      <c r="A1025" s="1" t="s">
        <v>4402</v>
      </c>
      <c r="B1025" s="1" t="s">
        <v>4403</v>
      </c>
      <c r="C1025" s="1" t="s">
        <v>4404</v>
      </c>
      <c r="D1025" s="2" t="s">
        <v>4405</v>
      </c>
      <c r="E1025" t="str">
        <f>IMAGE("http://i.imgur.com/IB4h0Yq.png?fb",1)</f>
        <v/>
      </c>
      <c r="F1025" s="1" t="s">
        <v>4</v>
      </c>
      <c r="G1025" s="2" t="s">
        <v>4406</v>
      </c>
    </row>
    <row r="1026">
      <c r="A1026" s="1" t="s">
        <v>4407</v>
      </c>
      <c r="B1026" s="1" t="s">
        <v>4408</v>
      </c>
      <c r="C1026" s="1" t="s">
        <v>4409</v>
      </c>
      <c r="D1026" s="1" t="s">
        <v>4410</v>
      </c>
      <c r="E1026" t="str">
        <f t="shared" ref="E1026:E1027" si="126">IMAGE("http://ifttt.com/images/no_image_card.png",1)</f>
        <v/>
      </c>
      <c r="F1026" s="1" t="s">
        <v>4</v>
      </c>
      <c r="G1026" s="2" t="s">
        <v>4411</v>
      </c>
    </row>
    <row r="1027">
      <c r="A1027" s="1" t="s">
        <v>4407</v>
      </c>
      <c r="B1027" s="1" t="s">
        <v>4383</v>
      </c>
      <c r="C1027" s="1" t="s">
        <v>4412</v>
      </c>
      <c r="D1027" s="2" t="s">
        <v>4413</v>
      </c>
      <c r="E1027" t="str">
        <f t="shared" si="126"/>
        <v/>
      </c>
      <c r="F1027" s="1" t="s">
        <v>4</v>
      </c>
      <c r="G1027" s="2" t="s">
        <v>4414</v>
      </c>
    </row>
    <row r="1028">
      <c r="A1028" s="1" t="s">
        <v>4365</v>
      </c>
      <c r="B1028" s="1" t="s">
        <v>4415</v>
      </c>
      <c r="C1028" s="1" t="s">
        <v>4416</v>
      </c>
      <c r="D1028" s="2" t="s">
        <v>4417</v>
      </c>
      <c r="E1028" t="str">
        <f>IMAGE("http://www.coinspeaker.com/wp-content/uploads/2014/11/coinspeaker-logo-large.jpg",1)</f>
        <v/>
      </c>
      <c r="F1028" s="1" t="s">
        <v>4</v>
      </c>
      <c r="G1028" s="2" t="s">
        <v>4418</v>
      </c>
    </row>
    <row r="1029">
      <c r="A1029" s="1" t="s">
        <v>4419</v>
      </c>
      <c r="B1029" s="1" t="s">
        <v>4420</v>
      </c>
      <c r="C1029" s="1" t="s">
        <v>4421</v>
      </c>
      <c r="D1029" s="1" t="s">
        <v>4422</v>
      </c>
      <c r="E1029" t="str">
        <f>IMAGE("http://ifttt.com/images/no_image_card.png",1)</f>
        <v/>
      </c>
      <c r="F1029" s="1" t="s">
        <v>4</v>
      </c>
      <c r="G1029" s="2" t="s">
        <v>4423</v>
      </c>
    </row>
    <row r="1030">
      <c r="A1030" s="1" t="s">
        <v>4424</v>
      </c>
      <c r="B1030" s="1" t="s">
        <v>880</v>
      </c>
      <c r="C1030" s="1" t="s">
        <v>4425</v>
      </c>
      <c r="D1030" s="2" t="s">
        <v>4426</v>
      </c>
      <c r="E1030" t="str">
        <f>IMAGE("http://i.imgur.com/fx7MNqX.jpg?fb",1)</f>
        <v/>
      </c>
      <c r="F1030" s="1" t="s">
        <v>4</v>
      </c>
      <c r="G1030" s="2" t="s">
        <v>4427</v>
      </c>
    </row>
    <row r="1031">
      <c r="A1031" s="1" t="s">
        <v>4428</v>
      </c>
      <c r="B1031" s="1" t="s">
        <v>3568</v>
      </c>
      <c r="C1031" s="1" t="s">
        <v>4429</v>
      </c>
      <c r="D1031" s="1" t="s">
        <v>4430</v>
      </c>
      <c r="E1031" t="str">
        <f t="shared" ref="E1031:E1034" si="127">IMAGE("http://ifttt.com/images/no_image_card.png",1)</f>
        <v/>
      </c>
      <c r="F1031" s="1" t="s">
        <v>4</v>
      </c>
      <c r="G1031" s="2" t="s">
        <v>4431</v>
      </c>
    </row>
    <row r="1032">
      <c r="A1032" s="1" t="s">
        <v>4432</v>
      </c>
      <c r="B1032" s="1" t="s">
        <v>4433</v>
      </c>
      <c r="C1032" s="1" t="s">
        <v>4434</v>
      </c>
      <c r="D1032" s="1" t="s">
        <v>4435</v>
      </c>
      <c r="E1032" t="str">
        <f t="shared" si="127"/>
        <v/>
      </c>
      <c r="F1032" s="1" t="s">
        <v>4</v>
      </c>
      <c r="G1032" s="2" t="s">
        <v>4436</v>
      </c>
    </row>
    <row r="1033">
      <c r="A1033" s="1" t="s">
        <v>4437</v>
      </c>
      <c r="B1033" s="1" t="s">
        <v>4438</v>
      </c>
      <c r="C1033" s="1" t="s">
        <v>4439</v>
      </c>
      <c r="D1033" s="1" t="s">
        <v>4440</v>
      </c>
      <c r="E1033" t="str">
        <f t="shared" si="127"/>
        <v/>
      </c>
      <c r="F1033" s="1" t="s">
        <v>4</v>
      </c>
      <c r="G1033" s="2" t="s">
        <v>4441</v>
      </c>
    </row>
    <row r="1034">
      <c r="A1034" s="1" t="s">
        <v>4442</v>
      </c>
      <c r="B1034" s="1" t="s">
        <v>4420</v>
      </c>
      <c r="C1034" s="1" t="s">
        <v>4443</v>
      </c>
      <c r="D1034" s="1" t="s">
        <v>4444</v>
      </c>
      <c r="E1034" t="str">
        <f t="shared" si="127"/>
        <v/>
      </c>
      <c r="F1034" s="1" t="s">
        <v>4</v>
      </c>
      <c r="G1034" s="2" t="s">
        <v>4445</v>
      </c>
    </row>
    <row r="1035">
      <c r="A1035" s="1" t="s">
        <v>4446</v>
      </c>
      <c r="B1035" s="1" t="s">
        <v>3680</v>
      </c>
      <c r="C1035" s="1" t="s">
        <v>4447</v>
      </c>
      <c r="D1035" s="2" t="s">
        <v>4448</v>
      </c>
      <c r="E1035" t="str">
        <f>IMAGE("https://i.ytimg.com/vi/22SicktTiX0/hqdefault.jpg",1)</f>
        <v/>
      </c>
      <c r="F1035" s="1" t="s">
        <v>4</v>
      </c>
      <c r="G1035" s="2" t="s">
        <v>4449</v>
      </c>
    </row>
    <row r="1036">
      <c r="A1036" s="1" t="s">
        <v>4450</v>
      </c>
      <c r="B1036" s="1" t="s">
        <v>4451</v>
      </c>
      <c r="C1036" s="1" t="s">
        <v>4452</v>
      </c>
      <c r="D1036" s="1" t="s">
        <v>4453</v>
      </c>
      <c r="E1036" t="str">
        <f>IMAGE("http://ifttt.com/images/no_image_card.png",1)</f>
        <v/>
      </c>
      <c r="F1036" s="1" t="s">
        <v>4</v>
      </c>
      <c r="G1036" s="2" t="s">
        <v>4454</v>
      </c>
    </row>
    <row r="1037">
      <c r="A1037" s="1" t="s">
        <v>4455</v>
      </c>
      <c r="B1037" s="1" t="s">
        <v>1214</v>
      </c>
      <c r="C1037" s="1" t="s">
        <v>4456</v>
      </c>
      <c r="D1037" s="2" t="s">
        <v>4457</v>
      </c>
      <c r="E1037" t="str">
        <f>IMAGE("http://s2.cdn.memeburn.com/wp-content/uploads/2014/08/Bitcoin-on-a-circuit-board-150x150.jpg",1)</f>
        <v/>
      </c>
      <c r="F1037" s="1" t="s">
        <v>4</v>
      </c>
      <c r="G1037" s="2" t="s">
        <v>4458</v>
      </c>
    </row>
    <row r="1038">
      <c r="A1038" s="1" t="s">
        <v>4459</v>
      </c>
      <c r="B1038" s="1" t="s">
        <v>22</v>
      </c>
      <c r="C1038" s="1" t="s">
        <v>4460</v>
      </c>
      <c r="D1038" s="1" t="s">
        <v>4461</v>
      </c>
      <c r="E1038" t="str">
        <f t="shared" ref="E1038:E1040" si="128">IMAGE("http://ifttt.com/images/no_image_card.png",1)</f>
        <v/>
      </c>
      <c r="F1038" s="1" t="s">
        <v>4</v>
      </c>
      <c r="G1038" s="2" t="s">
        <v>4462</v>
      </c>
    </row>
    <row r="1039">
      <c r="A1039" s="1" t="s">
        <v>4463</v>
      </c>
      <c r="B1039" s="1" t="s">
        <v>4464</v>
      </c>
      <c r="C1039" s="1" t="s">
        <v>4465</v>
      </c>
      <c r="D1039" s="1" t="s">
        <v>4466</v>
      </c>
      <c r="E1039" t="str">
        <f t="shared" si="128"/>
        <v/>
      </c>
      <c r="F1039" s="1" t="s">
        <v>4</v>
      </c>
      <c r="G1039" s="2" t="s">
        <v>4467</v>
      </c>
    </row>
    <row r="1040">
      <c r="A1040" s="1" t="s">
        <v>4468</v>
      </c>
      <c r="B1040" s="1" t="s">
        <v>4469</v>
      </c>
      <c r="C1040" s="1" t="s">
        <v>4470</v>
      </c>
      <c r="D1040" s="1" t="s">
        <v>4471</v>
      </c>
      <c r="E1040" t="str">
        <f t="shared" si="128"/>
        <v/>
      </c>
      <c r="F1040" s="1" t="s">
        <v>4</v>
      </c>
      <c r="G1040" s="2" t="s">
        <v>4472</v>
      </c>
    </row>
    <row r="1041">
      <c r="A1041" s="1" t="s">
        <v>4473</v>
      </c>
      <c r="B1041" s="1" t="s">
        <v>4474</v>
      </c>
      <c r="C1041" s="1" t="s">
        <v>4475</v>
      </c>
      <c r="D1041" s="2" t="s">
        <v>4476</v>
      </c>
      <c r="E1041" t="str">
        <f>IMAGE("https://pbs.twimg.com/media/CCFh9pHUkAIV784.jpg:large",1)</f>
        <v/>
      </c>
      <c r="F1041" s="1" t="s">
        <v>4</v>
      </c>
      <c r="G1041" s="2" t="s">
        <v>4477</v>
      </c>
    </row>
    <row r="1042">
      <c r="A1042" s="1" t="s">
        <v>4478</v>
      </c>
      <c r="B1042" s="1" t="s">
        <v>909</v>
      </c>
      <c r="C1042" s="1" t="s">
        <v>4479</v>
      </c>
      <c r="D1042" s="2" t="s">
        <v>4480</v>
      </c>
      <c r="E1042" t="str">
        <f>IMAGE("http://b.thumbs.redditmedia.com/CQQ-xATDFJRytY36ru-AtqDdkiWHMwX8NGTk97byLts.jpg",1)</f>
        <v/>
      </c>
      <c r="F1042" s="1" t="s">
        <v>4</v>
      </c>
      <c r="G1042" s="2" t="s">
        <v>4481</v>
      </c>
    </row>
    <row r="1043">
      <c r="A1043" s="1" t="s">
        <v>4482</v>
      </c>
      <c r="B1043" s="1" t="s">
        <v>162</v>
      </c>
      <c r="C1043" s="1" t="s">
        <v>4483</v>
      </c>
      <c r="D1043" s="2" t="s">
        <v>4484</v>
      </c>
      <c r="E1043" t="str">
        <f>IMAGE("//motherboard-images.vice.com/content-images/article/20713/1428513910776746.png?crop=0.45962732919254656xw:1xh;*,*&amp;amp;resize=500:*&amp;amp;output-format=jpeg&amp;amp;output-quality=90",1)</f>
        <v/>
      </c>
      <c r="F1043" s="1" t="s">
        <v>4</v>
      </c>
      <c r="G1043" s="2" t="s">
        <v>4485</v>
      </c>
    </row>
    <row r="1044">
      <c r="A1044" s="1" t="s">
        <v>4486</v>
      </c>
      <c r="B1044" s="1" t="s">
        <v>4487</v>
      </c>
      <c r="C1044" s="1" t="s">
        <v>4488</v>
      </c>
      <c r="D1044" s="2" t="s">
        <v>4489</v>
      </c>
      <c r="E1044" t="str">
        <f>IMAGE("http://upload.wikimedia.org/wikipedia/commons/5/5c/Bombe-rebuild.jpg",1)</f>
        <v/>
      </c>
      <c r="F1044" s="1" t="s">
        <v>4</v>
      </c>
      <c r="G1044" s="2" t="s">
        <v>4490</v>
      </c>
    </row>
    <row r="1045">
      <c r="A1045" s="1" t="s">
        <v>4491</v>
      </c>
      <c r="B1045" s="1" t="s">
        <v>4492</v>
      </c>
      <c r="C1045" s="1" t="s">
        <v>4493</v>
      </c>
      <c r="D1045" s="1" t="s">
        <v>4494</v>
      </c>
      <c r="E1045" t="str">
        <f>IMAGE("http://ifttt.com/images/no_image_card.png",1)</f>
        <v/>
      </c>
      <c r="F1045" s="1" t="s">
        <v>4</v>
      </c>
      <c r="G1045" s="2" t="s">
        <v>4495</v>
      </c>
    </row>
    <row r="1046">
      <c r="A1046" s="1" t="s">
        <v>4496</v>
      </c>
      <c r="B1046" s="1" t="s">
        <v>1249</v>
      </c>
      <c r="C1046" s="1" t="s">
        <v>4497</v>
      </c>
      <c r="D1046" s="2" t="s">
        <v>4498</v>
      </c>
      <c r="E1046" t="str">
        <f>IMAGE("https://res.cloudinary.com/indiegogo-media-prod-cld/image/upload/c_fill,h_200,w_200/v1426334541/evzgz4ab3tzvmjwbxiil.png",1)</f>
        <v/>
      </c>
      <c r="F1046" s="1" t="s">
        <v>4</v>
      </c>
      <c r="G1046" s="2" t="s">
        <v>4499</v>
      </c>
    </row>
    <row r="1047">
      <c r="A1047" s="1" t="s">
        <v>4500</v>
      </c>
      <c r="B1047" s="1" t="s">
        <v>4501</v>
      </c>
      <c r="C1047" s="1" t="s">
        <v>4502</v>
      </c>
      <c r="D1047" s="1" t="s">
        <v>4503</v>
      </c>
      <c r="E1047" t="str">
        <f t="shared" ref="E1047:E1048" si="129">IMAGE("http://ifttt.com/images/no_image_card.png",1)</f>
        <v/>
      </c>
      <c r="F1047" s="1" t="s">
        <v>4</v>
      </c>
      <c r="G1047" s="2" t="s">
        <v>4504</v>
      </c>
    </row>
    <row r="1048">
      <c r="A1048" s="1" t="s">
        <v>4505</v>
      </c>
      <c r="B1048" s="1" t="s">
        <v>4506</v>
      </c>
      <c r="C1048" s="1" t="s">
        <v>4507</v>
      </c>
      <c r="D1048" s="1" t="s">
        <v>4508</v>
      </c>
      <c r="E1048" t="str">
        <f t="shared" si="129"/>
        <v/>
      </c>
      <c r="F1048" s="1" t="s">
        <v>4</v>
      </c>
      <c r="G1048" s="2" t="s">
        <v>4509</v>
      </c>
    </row>
    <row r="1049">
      <c r="A1049" s="1" t="s">
        <v>4510</v>
      </c>
      <c r="B1049" s="1" t="s">
        <v>4511</v>
      </c>
      <c r="C1049" s="1" t="s">
        <v>4512</v>
      </c>
      <c r="D1049" s="2" t="s">
        <v>4513</v>
      </c>
      <c r="E1049" t="str">
        <f>IMAGE("https://pbs.twimg.com/profile_images/378800000788466498/56749fa9d65e9f14b30f1e8b07d5118f_400x400.jpeg",1)</f>
        <v/>
      </c>
      <c r="F1049" s="1" t="s">
        <v>4</v>
      </c>
      <c r="G1049" s="2" t="s">
        <v>4514</v>
      </c>
    </row>
    <row r="1050">
      <c r="A1050" s="1" t="s">
        <v>4515</v>
      </c>
      <c r="B1050" s="1" t="s">
        <v>4226</v>
      </c>
      <c r="C1050" s="1" t="s">
        <v>4516</v>
      </c>
      <c r="D1050" s="2" t="s">
        <v>4517</v>
      </c>
      <c r="E1050" t="str">
        <f>IMAGE("http://media.coindesk.com/2015/04/Screen-Shot-2015-04-08-at-12.54.47-PM.png",1)</f>
        <v/>
      </c>
      <c r="F1050" s="1" t="s">
        <v>4</v>
      </c>
      <c r="G1050" s="2" t="s">
        <v>4518</v>
      </c>
    </row>
    <row r="1051">
      <c r="A1051" s="1" t="s">
        <v>4519</v>
      </c>
      <c r="B1051" s="1" t="s">
        <v>4520</v>
      </c>
      <c r="C1051" s="1" t="s">
        <v>4521</v>
      </c>
      <c r="D1051" s="1" t="s">
        <v>4522</v>
      </c>
      <c r="E1051" t="str">
        <f t="shared" ref="E1051:E1053" si="130">IMAGE("http://ifttt.com/images/no_image_card.png",1)</f>
        <v/>
      </c>
      <c r="F1051" s="1" t="s">
        <v>4</v>
      </c>
      <c r="G1051" s="2" t="s">
        <v>4523</v>
      </c>
    </row>
    <row r="1052">
      <c r="A1052" s="1" t="s">
        <v>4524</v>
      </c>
      <c r="B1052" s="1" t="s">
        <v>2749</v>
      </c>
      <c r="C1052" s="1" t="s">
        <v>4525</v>
      </c>
      <c r="D1052" s="1" t="s">
        <v>4526</v>
      </c>
      <c r="E1052" t="str">
        <f t="shared" si="130"/>
        <v/>
      </c>
      <c r="F1052" s="1" t="s">
        <v>4</v>
      </c>
      <c r="G1052" s="2" t="s">
        <v>4527</v>
      </c>
    </row>
    <row r="1053">
      <c r="A1053" s="1" t="s">
        <v>4528</v>
      </c>
      <c r="B1053" s="1" t="s">
        <v>403</v>
      </c>
      <c r="C1053" s="1" t="s">
        <v>4529</v>
      </c>
      <c r="D1053" s="1" t="s">
        <v>4530</v>
      </c>
      <c r="E1053" t="str">
        <f t="shared" si="130"/>
        <v/>
      </c>
      <c r="F1053" s="1" t="s">
        <v>4</v>
      </c>
      <c r="G1053" s="2" t="s">
        <v>4531</v>
      </c>
    </row>
    <row r="1054">
      <c r="A1054" s="1" t="s">
        <v>4532</v>
      </c>
      <c r="B1054" s="1" t="s">
        <v>4533</v>
      </c>
      <c r="C1054" s="1" t="s">
        <v>4534</v>
      </c>
      <c r="D1054" s="2" t="s">
        <v>4535</v>
      </c>
      <c r="E1054" t="str">
        <f>IMAGE("http://links.tradonomi.mkt6950.com/ui/graphics/no.gif",1)</f>
        <v/>
      </c>
      <c r="F1054" s="1" t="s">
        <v>4</v>
      </c>
      <c r="G1054" s="2" t="s">
        <v>4536</v>
      </c>
    </row>
    <row r="1055">
      <c r="A1055" s="1" t="s">
        <v>4537</v>
      </c>
      <c r="B1055" s="1" t="s">
        <v>4538</v>
      </c>
      <c r="C1055" s="1" t="s">
        <v>4539</v>
      </c>
      <c r="D1055" s="1" t="s">
        <v>4540</v>
      </c>
      <c r="E1055" t="str">
        <f>IMAGE("http://ifttt.com/images/no_image_card.png",1)</f>
        <v/>
      </c>
      <c r="F1055" s="1" t="s">
        <v>4</v>
      </c>
      <c r="G1055" s="2" t="s">
        <v>4541</v>
      </c>
    </row>
    <row r="1056">
      <c r="A1056" s="1" t="s">
        <v>4542</v>
      </c>
      <c r="B1056" s="1" t="s">
        <v>3093</v>
      </c>
      <c r="C1056" s="1" t="s">
        <v>4543</v>
      </c>
      <c r="D1056" s="2" t="s">
        <v>4544</v>
      </c>
      <c r="E1056" t="str">
        <f>IMAGE("/static/img/fold/fold_logo_white.png",1)</f>
        <v/>
      </c>
      <c r="F1056" s="1" t="s">
        <v>4</v>
      </c>
      <c r="G1056" s="2" t="s">
        <v>4545</v>
      </c>
    </row>
    <row r="1057">
      <c r="A1057" s="1" t="s">
        <v>4542</v>
      </c>
      <c r="B1057" s="1" t="s">
        <v>4546</v>
      </c>
      <c r="C1057" s="1" t="s">
        <v>4547</v>
      </c>
      <c r="D1057" s="1" t="s">
        <v>4548</v>
      </c>
      <c r="E1057" t="str">
        <f t="shared" ref="E1057:E1060" si="131">IMAGE("http://ifttt.com/images/no_image_card.png",1)</f>
        <v/>
      </c>
      <c r="F1057" s="1" t="s">
        <v>4</v>
      </c>
      <c r="G1057" s="2" t="s">
        <v>4549</v>
      </c>
    </row>
    <row r="1058">
      <c r="A1058" s="1" t="s">
        <v>4550</v>
      </c>
      <c r="B1058" s="1" t="s">
        <v>4551</v>
      </c>
      <c r="C1058" s="1" t="s">
        <v>4552</v>
      </c>
      <c r="D1058" s="2" t="s">
        <v>4553</v>
      </c>
      <c r="E1058" t="str">
        <f t="shared" si="131"/>
        <v/>
      </c>
      <c r="F1058" s="1" t="s">
        <v>4</v>
      </c>
      <c r="G1058" s="2" t="s">
        <v>4554</v>
      </c>
    </row>
    <row r="1059">
      <c r="A1059" s="1" t="s">
        <v>4555</v>
      </c>
      <c r="B1059" s="1" t="s">
        <v>4492</v>
      </c>
      <c r="C1059" s="1" t="s">
        <v>4556</v>
      </c>
      <c r="D1059" s="1" t="s">
        <v>4557</v>
      </c>
      <c r="E1059" t="str">
        <f t="shared" si="131"/>
        <v/>
      </c>
      <c r="F1059" s="1" t="s">
        <v>4</v>
      </c>
      <c r="G1059" s="2" t="s">
        <v>4558</v>
      </c>
    </row>
    <row r="1060">
      <c r="A1060" s="1" t="s">
        <v>4559</v>
      </c>
      <c r="B1060" s="1" t="s">
        <v>2799</v>
      </c>
      <c r="C1060" s="1" t="s">
        <v>4560</v>
      </c>
      <c r="D1060" s="2" t="s">
        <v>4561</v>
      </c>
      <c r="E1060" t="str">
        <f t="shared" si="131"/>
        <v/>
      </c>
      <c r="F1060" s="1" t="s">
        <v>4</v>
      </c>
      <c r="G1060" s="2" t="s">
        <v>4562</v>
      </c>
    </row>
    <row r="1061">
      <c r="A1061" s="1" t="s">
        <v>4563</v>
      </c>
      <c r="B1061" s="1" t="s">
        <v>4564</v>
      </c>
      <c r="C1061" s="1" t="s">
        <v>4565</v>
      </c>
      <c r="D1061" s="2" t="s">
        <v>4566</v>
      </c>
      <c r="E1061" t="str">
        <f>IMAGE("http://i.imgur.com/orK6Zsa.jpg?fb",1)</f>
        <v/>
      </c>
      <c r="F1061" s="1" t="s">
        <v>4</v>
      </c>
      <c r="G1061" s="2" t="s">
        <v>4567</v>
      </c>
    </row>
    <row r="1062">
      <c r="A1062" s="1" t="s">
        <v>4568</v>
      </c>
      <c r="B1062" s="1" t="s">
        <v>3291</v>
      </c>
      <c r="C1062" s="1" t="s">
        <v>4569</v>
      </c>
      <c r="D1062" s="2" t="s">
        <v>4570</v>
      </c>
      <c r="E1062" t="str">
        <f>IMAGE("https://i.ytimg.com/vd?id=1eQvEdVBgrc&amp;amp;ats=6000&amp;amp;w=960&amp;amp;h=720&amp;amp;sigh=52y0tdVqD9682zcXQFOw3DbrLqE",1)</f>
        <v/>
      </c>
      <c r="F1062" s="1" t="s">
        <v>4</v>
      </c>
      <c r="G1062" s="2" t="s">
        <v>4571</v>
      </c>
    </row>
    <row r="1063">
      <c r="A1063" s="1" t="s">
        <v>4572</v>
      </c>
      <c r="B1063" s="1" t="s">
        <v>57</v>
      </c>
      <c r="C1063" s="1" t="s">
        <v>4573</v>
      </c>
      <c r="D1063" s="1" t="s">
        <v>4574</v>
      </c>
      <c r="E1063" t="str">
        <f t="shared" ref="E1063:E1064" si="132">IMAGE("http://ifttt.com/images/no_image_card.png",1)</f>
        <v/>
      </c>
      <c r="F1063" s="1" t="s">
        <v>4</v>
      </c>
      <c r="G1063" s="2" t="s">
        <v>4575</v>
      </c>
    </row>
    <row r="1064">
      <c r="A1064" s="1" t="s">
        <v>4576</v>
      </c>
      <c r="B1064" s="1" t="s">
        <v>4577</v>
      </c>
      <c r="C1064" s="1" t="s">
        <v>4578</v>
      </c>
      <c r="D1064" s="1" t="s">
        <v>4579</v>
      </c>
      <c r="E1064" t="str">
        <f t="shared" si="132"/>
        <v/>
      </c>
      <c r="F1064" s="1" t="s">
        <v>4</v>
      </c>
      <c r="G1064" s="2" t="s">
        <v>4580</v>
      </c>
    </row>
    <row r="1065">
      <c r="A1065" s="1" t="s">
        <v>4581</v>
      </c>
      <c r="B1065" s="1" t="s">
        <v>4582</v>
      </c>
      <c r="C1065" s="1" t="s">
        <v>4583</v>
      </c>
      <c r="D1065" s="2" t="s">
        <v>4584</v>
      </c>
      <c r="E1065" t="str">
        <f>IMAGE("http://bitcoinker.com/img/468x60.gif",1)</f>
        <v/>
      </c>
      <c r="F1065" s="1" t="s">
        <v>4</v>
      </c>
      <c r="G1065" s="2" t="s">
        <v>4585</v>
      </c>
    </row>
    <row r="1066">
      <c r="A1066" s="1" t="s">
        <v>4586</v>
      </c>
      <c r="B1066" s="1" t="s">
        <v>204</v>
      </c>
      <c r="C1066" s="1" t="s">
        <v>4587</v>
      </c>
      <c r="D1066" s="1" t="s">
        <v>4588</v>
      </c>
      <c r="E1066" t="str">
        <f>IMAGE("http://ifttt.com/images/no_image_card.png",1)</f>
        <v/>
      </c>
      <c r="F1066" s="1" t="s">
        <v>4</v>
      </c>
      <c r="G1066" s="2" t="s">
        <v>4589</v>
      </c>
    </row>
    <row r="1067">
      <c r="A1067" s="1" t="s">
        <v>4590</v>
      </c>
      <c r="B1067" s="1" t="s">
        <v>124</v>
      </c>
      <c r="C1067" s="1" t="s">
        <v>4591</v>
      </c>
      <c r="D1067" s="2" t="s">
        <v>4592</v>
      </c>
      <c r="E1067" t="str">
        <f>IMAGE("https://assets.infosecurity-magazine.com/webpage/og/c3cccf5c-ac50-47e4-aa39-85261c5c4783.jpg",1)</f>
        <v/>
      </c>
      <c r="F1067" s="1" t="s">
        <v>4</v>
      </c>
      <c r="G1067" s="2" t="s">
        <v>4593</v>
      </c>
    </row>
    <row r="1068">
      <c r="A1068" s="1" t="s">
        <v>4590</v>
      </c>
      <c r="B1068" s="1" t="s">
        <v>124</v>
      </c>
      <c r="C1068" s="1" t="s">
        <v>4594</v>
      </c>
      <c r="D1068" s="2" t="s">
        <v>4595</v>
      </c>
      <c r="E1068" t="str">
        <f>IMAGE("http://ifttt.com/images/no_image_card.png",1)</f>
        <v/>
      </c>
      <c r="F1068" s="1" t="s">
        <v>4</v>
      </c>
      <c r="G1068" s="2" t="s">
        <v>4596</v>
      </c>
    </row>
    <row r="1069">
      <c r="A1069" s="1" t="s">
        <v>4597</v>
      </c>
      <c r="B1069" s="1" t="s">
        <v>124</v>
      </c>
      <c r="C1069" s="1" t="s">
        <v>4598</v>
      </c>
      <c r="D1069" s="2" t="s">
        <v>4599</v>
      </c>
      <c r="E1069" t="str">
        <f>IMAGE("http://content.prnewswire.com/designimages/logo-prn-01_PRN.gif",1)</f>
        <v/>
      </c>
      <c r="F1069" s="1" t="s">
        <v>4</v>
      </c>
      <c r="G1069" s="2" t="s">
        <v>4600</v>
      </c>
    </row>
    <row r="1070">
      <c r="A1070" s="1" t="s">
        <v>4601</v>
      </c>
      <c r="B1070" s="1" t="s">
        <v>4602</v>
      </c>
      <c r="C1070" s="1" t="s">
        <v>4603</v>
      </c>
      <c r="D1070" s="1" t="s">
        <v>4604</v>
      </c>
      <c r="E1070" t="str">
        <f>IMAGE("http://ifttt.com/images/no_image_card.png",1)</f>
        <v/>
      </c>
      <c r="F1070" s="1" t="s">
        <v>4</v>
      </c>
      <c r="G1070" s="2" t="s">
        <v>4605</v>
      </c>
    </row>
    <row r="1071">
      <c r="A1071" s="1" t="s">
        <v>4606</v>
      </c>
      <c r="B1071" s="1" t="s">
        <v>3168</v>
      </c>
      <c r="C1071" s="1" t="s">
        <v>4607</v>
      </c>
      <c r="D1071" s="2" t="s">
        <v>4608</v>
      </c>
      <c r="E1071" t="str">
        <f>IMAGE("https://pbs.twimg.com/profile_images/412838224000593920/KogbRkoc_400x400.png",1)</f>
        <v/>
      </c>
      <c r="F1071" s="1" t="s">
        <v>4</v>
      </c>
      <c r="G1071" s="2" t="s">
        <v>4609</v>
      </c>
    </row>
    <row r="1072">
      <c r="A1072" s="1" t="s">
        <v>4610</v>
      </c>
      <c r="B1072" s="1" t="s">
        <v>1214</v>
      </c>
      <c r="C1072" s="1" t="s">
        <v>4611</v>
      </c>
      <c r="D1072" s="1" t="s">
        <v>4612</v>
      </c>
      <c r="E1072" t="str">
        <f>IMAGE("http://ifttt.com/images/no_image_card.png",1)</f>
        <v/>
      </c>
      <c r="F1072" s="1" t="s">
        <v>4</v>
      </c>
      <c r="G1072" s="2" t="s">
        <v>4613</v>
      </c>
    </row>
    <row r="1073">
      <c r="A1073" s="1" t="s">
        <v>4614</v>
      </c>
      <c r="B1073" s="1" t="s">
        <v>4615</v>
      </c>
      <c r="C1073" s="1" t="s">
        <v>4616</v>
      </c>
      <c r="D1073" s="2" t="s">
        <v>4617</v>
      </c>
      <c r="E1073" t="str">
        <f>IMAGE("https://i.ytimg.com/vi/p40NrHsDoxk/hqdefault.jpg",1)</f>
        <v/>
      </c>
      <c r="F1073" s="1" t="s">
        <v>4</v>
      </c>
      <c r="G1073" s="2" t="s">
        <v>4618</v>
      </c>
    </row>
    <row r="1074">
      <c r="A1074" s="1" t="s">
        <v>4619</v>
      </c>
      <c r="B1074" s="1" t="s">
        <v>4620</v>
      </c>
      <c r="C1074" s="1" t="s">
        <v>4621</v>
      </c>
      <c r="D1074" s="2" t="s">
        <v>4622</v>
      </c>
      <c r="E1074" t="str">
        <f>IMAGE("http://cdn.cio.com.au/article/images/800x800/dimg/bitcoin_8.jpg",1)</f>
        <v/>
      </c>
      <c r="F1074" s="1" t="s">
        <v>4</v>
      </c>
      <c r="G1074" s="2" t="s">
        <v>4623</v>
      </c>
    </row>
    <row r="1075">
      <c r="A1075" s="1" t="s">
        <v>4624</v>
      </c>
      <c r="B1075" s="1" t="s">
        <v>1214</v>
      </c>
      <c r="C1075" s="1" t="s">
        <v>4625</v>
      </c>
      <c r="D1075" s="2" t="s">
        <v>4626</v>
      </c>
      <c r="E1075" t="str">
        <f>IMAGE("http://media.coindesk.com/2015/04/Screen-Shot-2015-04-08-at-12.54.47-PM.png",1)</f>
        <v/>
      </c>
      <c r="F1075" s="1" t="s">
        <v>4</v>
      </c>
      <c r="G1075" s="2" t="s">
        <v>4627</v>
      </c>
    </row>
    <row r="1076">
      <c r="A1076" s="1" t="s">
        <v>4628</v>
      </c>
      <c r="B1076" s="1" t="s">
        <v>4629</v>
      </c>
      <c r="C1076" s="1" t="s">
        <v>4630</v>
      </c>
      <c r="D1076" s="2" t="s">
        <v>4631</v>
      </c>
      <c r="E1076" t="str">
        <f>IMAGE("https://bensonsamuel.files.wordpress.com/2015/03/18082_678196918970246_6915043280199301332_n.png",1)</f>
        <v/>
      </c>
      <c r="F1076" s="1" t="s">
        <v>4</v>
      </c>
      <c r="G1076" s="2" t="s">
        <v>4632</v>
      </c>
    </row>
    <row r="1077">
      <c r="A1077" s="1" t="s">
        <v>4633</v>
      </c>
      <c r="B1077" s="1" t="s">
        <v>4634</v>
      </c>
      <c r="C1077" s="1" t="s">
        <v>4635</v>
      </c>
      <c r="D1077" s="2" t="s">
        <v>4636</v>
      </c>
      <c r="E1077" t="str">
        <f>IMAGE("http://i.imgur.com/wjq0jNG.jpg?fb",1)</f>
        <v/>
      </c>
      <c r="F1077" s="1" t="s">
        <v>4</v>
      </c>
      <c r="G1077" s="2" t="s">
        <v>4637</v>
      </c>
    </row>
    <row r="1078">
      <c r="A1078" s="1" t="s">
        <v>4638</v>
      </c>
      <c r="B1078" s="1" t="s">
        <v>57</v>
      </c>
      <c r="C1078" s="1" t="s">
        <v>4639</v>
      </c>
      <c r="D1078" s="2" t="s">
        <v>4640</v>
      </c>
      <c r="E1078" t="str">
        <f>IMAGE("http://i.imgur.com/RCenOF1.jpg?1?fb",1)</f>
        <v/>
      </c>
      <c r="F1078" s="1" t="s">
        <v>4</v>
      </c>
      <c r="G1078" s="2" t="s">
        <v>4641</v>
      </c>
    </row>
    <row r="1079">
      <c r="A1079" s="1" t="s">
        <v>4642</v>
      </c>
      <c r="B1079" s="1" t="s">
        <v>4643</v>
      </c>
      <c r="C1079" s="1" t="s">
        <v>4644</v>
      </c>
      <c r="D1079" s="2" t="s">
        <v>4645</v>
      </c>
      <c r="E1079" t="str">
        <f>IMAGE("http://blogs-images.forbes.com/thumbnails/blog_1341/pt_1341_417_o.jpg?t=1300973971",1)</f>
        <v/>
      </c>
      <c r="F1079" s="1" t="s">
        <v>4</v>
      </c>
      <c r="G1079" s="2" t="s">
        <v>4646</v>
      </c>
    </row>
    <row r="1080">
      <c r="A1080" s="1" t="s">
        <v>4606</v>
      </c>
      <c r="B1080" s="1" t="s">
        <v>3168</v>
      </c>
      <c r="C1080" s="1" t="s">
        <v>4607</v>
      </c>
      <c r="D1080" s="2" t="s">
        <v>4608</v>
      </c>
      <c r="E1080" t="str">
        <f>IMAGE("https://pbs.twimg.com/profile_images/412838224000593920/KogbRkoc_400x400.png",1)</f>
        <v/>
      </c>
      <c r="F1080" s="1" t="s">
        <v>4</v>
      </c>
      <c r="G1080" s="2" t="s">
        <v>4609</v>
      </c>
    </row>
    <row r="1081">
      <c r="A1081" s="1" t="s">
        <v>4610</v>
      </c>
      <c r="B1081" s="1" t="s">
        <v>1214</v>
      </c>
      <c r="C1081" s="1" t="s">
        <v>4611</v>
      </c>
      <c r="D1081" s="1" t="s">
        <v>4647</v>
      </c>
      <c r="E1081" t="str">
        <f>IMAGE("http://ifttt.com/images/no_image_card.png",1)</f>
        <v/>
      </c>
      <c r="F1081" s="1" t="s">
        <v>4</v>
      </c>
      <c r="G1081" s="2" t="s">
        <v>4613</v>
      </c>
    </row>
    <row r="1082">
      <c r="A1082" s="1" t="s">
        <v>4614</v>
      </c>
      <c r="B1082" s="1" t="s">
        <v>4615</v>
      </c>
      <c r="C1082" s="1" t="s">
        <v>4616</v>
      </c>
      <c r="D1082" s="2" t="s">
        <v>4617</v>
      </c>
      <c r="E1082" t="str">
        <f>IMAGE("https://i.ytimg.com/vi/p40NrHsDoxk/hqdefault.jpg",1)</f>
        <v/>
      </c>
      <c r="F1082" s="1" t="s">
        <v>4</v>
      </c>
      <c r="G1082" s="2" t="s">
        <v>4618</v>
      </c>
    </row>
    <row r="1083">
      <c r="A1083" s="1" t="s">
        <v>4648</v>
      </c>
      <c r="B1083" s="1" t="s">
        <v>4649</v>
      </c>
      <c r="C1083" s="1" t="s">
        <v>4650</v>
      </c>
      <c r="D1083" s="2" t="s">
        <v>4651</v>
      </c>
      <c r="E1083" t="str">
        <f>IMAGE("http://links.tradonomi.mkt6950.com/ui/graphics/no.gif",1)</f>
        <v/>
      </c>
      <c r="F1083" s="1" t="s">
        <v>4</v>
      </c>
      <c r="G1083" s="2" t="s">
        <v>4652</v>
      </c>
    </row>
    <row r="1084">
      <c r="A1084" s="1" t="s">
        <v>4653</v>
      </c>
      <c r="B1084" s="1" t="s">
        <v>268</v>
      </c>
      <c r="C1084" s="1" t="s">
        <v>4654</v>
      </c>
      <c r="D1084" s="2" t="s">
        <v>4655</v>
      </c>
      <c r="E1084" t="str">
        <f>IMAGE("http://itlaw.wikia.com/data:image/gif;base64,R0lGODlhAQABAIABAAAAAP///yH5BAEAAAEALAAAAAABAAEAQAICTAEAOw%3D%3D",1)</f>
        <v/>
      </c>
      <c r="F1084" s="1" t="s">
        <v>4</v>
      </c>
      <c r="G1084" s="2" t="s">
        <v>4656</v>
      </c>
    </row>
    <row r="1085">
      <c r="A1085" s="1" t="s">
        <v>4657</v>
      </c>
      <c r="B1085" s="1" t="s">
        <v>2740</v>
      </c>
      <c r="C1085" s="1" t="s">
        <v>4658</v>
      </c>
      <c r="D1085" s="2" t="s">
        <v>4659</v>
      </c>
      <c r="E1085" t="str">
        <f>IMAGE("http://b.thumbs.redditmedia.com/CQQ-xATDFJRytY36ru-AtqDdkiWHMwX8NGTk97byLts.jpg",1)</f>
        <v/>
      </c>
      <c r="F1085" s="1" t="s">
        <v>4</v>
      </c>
      <c r="G1085" s="2" t="s">
        <v>4660</v>
      </c>
    </row>
    <row r="1086">
      <c r="A1086" s="1" t="s">
        <v>4661</v>
      </c>
      <c r="B1086" s="1" t="s">
        <v>4662</v>
      </c>
      <c r="C1086" s="1" t="s">
        <v>4663</v>
      </c>
      <c r="D1086" s="2" t="s">
        <v>4664</v>
      </c>
      <c r="E1086" t="str">
        <f>IMAGE("https://treasure.assembly.com/assets/flag-36b9a010cd4cc717cc842a5add1a5f65.svg",1)</f>
        <v/>
      </c>
      <c r="F1086" s="1" t="s">
        <v>4</v>
      </c>
      <c r="G1086" s="2" t="s">
        <v>4665</v>
      </c>
    </row>
    <row r="1087">
      <c r="A1087" s="1" t="s">
        <v>4666</v>
      </c>
      <c r="B1087" s="1" t="s">
        <v>4667</v>
      </c>
      <c r="C1087" s="1" t="s">
        <v>4668</v>
      </c>
      <c r="D1087" s="2" t="s">
        <v>4669</v>
      </c>
      <c r="E1087" t="str">
        <f>IMAGE("http://qntra.net/qntra.jpg",1)</f>
        <v/>
      </c>
      <c r="F1087" s="1" t="s">
        <v>4</v>
      </c>
      <c r="G1087" s="2" t="s">
        <v>4670</v>
      </c>
    </row>
    <row r="1088">
      <c r="A1088" s="1" t="s">
        <v>4671</v>
      </c>
      <c r="B1088" s="1" t="s">
        <v>2078</v>
      </c>
      <c r="C1088" s="1" t="s">
        <v>4672</v>
      </c>
      <c r="D1088" s="1" t="s">
        <v>4673</v>
      </c>
      <c r="E1088" t="str">
        <f t="shared" ref="E1088:E1094" si="133">IMAGE("http://ifttt.com/images/no_image_card.png",1)</f>
        <v/>
      </c>
      <c r="F1088" s="1" t="s">
        <v>4</v>
      </c>
      <c r="G1088" s="2" t="s">
        <v>4674</v>
      </c>
    </row>
    <row r="1089">
      <c r="A1089" s="1" t="s">
        <v>4675</v>
      </c>
      <c r="B1089" s="1" t="s">
        <v>4676</v>
      </c>
      <c r="C1089" s="1" t="s">
        <v>4677</v>
      </c>
      <c r="D1089" s="2" t="s">
        <v>4678</v>
      </c>
      <c r="E1089" t="str">
        <f t="shared" si="133"/>
        <v/>
      </c>
      <c r="F1089" s="1" t="s">
        <v>4</v>
      </c>
      <c r="G1089" s="2" t="s">
        <v>4679</v>
      </c>
    </row>
    <row r="1090">
      <c r="A1090" s="1" t="s">
        <v>4680</v>
      </c>
      <c r="B1090" s="1" t="s">
        <v>4681</v>
      </c>
      <c r="C1090" s="1" t="s">
        <v>4682</v>
      </c>
      <c r="D1090" s="1" t="s">
        <v>4683</v>
      </c>
      <c r="E1090" t="str">
        <f t="shared" si="133"/>
        <v/>
      </c>
      <c r="F1090" s="1" t="s">
        <v>4</v>
      </c>
      <c r="G1090" s="2" t="s">
        <v>4684</v>
      </c>
    </row>
    <row r="1091">
      <c r="A1091" s="1" t="s">
        <v>4685</v>
      </c>
      <c r="B1091" s="1" t="s">
        <v>4686</v>
      </c>
      <c r="C1091" s="1" t="s">
        <v>4687</v>
      </c>
      <c r="D1091" s="1" t="s">
        <v>4688</v>
      </c>
      <c r="E1091" t="str">
        <f t="shared" si="133"/>
        <v/>
      </c>
      <c r="F1091" s="1" t="s">
        <v>4</v>
      </c>
      <c r="G1091" s="2" t="s">
        <v>4689</v>
      </c>
    </row>
    <row r="1092">
      <c r="A1092" s="1" t="s">
        <v>4690</v>
      </c>
      <c r="B1092" s="1" t="s">
        <v>4691</v>
      </c>
      <c r="C1092" s="1" t="s">
        <v>4692</v>
      </c>
      <c r="D1092" s="1" t="s">
        <v>107</v>
      </c>
      <c r="E1092" t="str">
        <f t="shared" si="133"/>
        <v/>
      </c>
      <c r="F1092" s="1" t="s">
        <v>4</v>
      </c>
      <c r="G1092" s="2" t="s">
        <v>4693</v>
      </c>
    </row>
    <row r="1093">
      <c r="A1093" s="1" t="s">
        <v>4690</v>
      </c>
      <c r="B1093" s="1" t="s">
        <v>306</v>
      </c>
      <c r="C1093" s="1" t="s">
        <v>4694</v>
      </c>
      <c r="D1093" s="1" t="s">
        <v>4695</v>
      </c>
      <c r="E1093" t="str">
        <f t="shared" si="133"/>
        <v/>
      </c>
      <c r="F1093" s="1" t="s">
        <v>4</v>
      </c>
      <c r="G1093" s="2" t="s">
        <v>4696</v>
      </c>
    </row>
    <row r="1094">
      <c r="A1094" s="1" t="s">
        <v>4697</v>
      </c>
      <c r="B1094" s="1" t="s">
        <v>4698</v>
      </c>
      <c r="C1094" s="1" t="s">
        <v>4699</v>
      </c>
      <c r="D1094" s="1" t="s">
        <v>4700</v>
      </c>
      <c r="E1094" t="str">
        <f t="shared" si="133"/>
        <v/>
      </c>
      <c r="F1094" s="1" t="s">
        <v>4</v>
      </c>
      <c r="G1094" s="2" t="s">
        <v>4701</v>
      </c>
    </row>
    <row r="1095">
      <c r="A1095" s="1" t="s">
        <v>4702</v>
      </c>
      <c r="B1095" s="1" t="s">
        <v>4703</v>
      </c>
      <c r="C1095" s="1" t="s">
        <v>4704</v>
      </c>
      <c r="D1095" s="2" t="s">
        <v>4705</v>
      </c>
      <c r="E1095" t="str">
        <f>IMAGE("http://www.coinssource.com/wp-content/uploads/2015/04/ss-2015-04-09-at-12.01.17.png",1)</f>
        <v/>
      </c>
      <c r="F1095" s="1" t="s">
        <v>4</v>
      </c>
      <c r="G1095" s="2" t="s">
        <v>4706</v>
      </c>
    </row>
    <row r="1096">
      <c r="A1096" s="1" t="s">
        <v>4707</v>
      </c>
      <c r="B1096" s="1" t="s">
        <v>2853</v>
      </c>
      <c r="C1096" s="1" t="s">
        <v>4708</v>
      </c>
      <c r="D1096" s="1" t="s">
        <v>4709</v>
      </c>
      <c r="E1096" t="str">
        <f t="shared" ref="E1096:E1099" si="134">IMAGE("http://ifttt.com/images/no_image_card.png",1)</f>
        <v/>
      </c>
      <c r="F1096" s="1" t="s">
        <v>4</v>
      </c>
      <c r="G1096" s="2" t="s">
        <v>4710</v>
      </c>
    </row>
    <row r="1097">
      <c r="A1097" s="1" t="s">
        <v>4711</v>
      </c>
      <c r="B1097" s="1" t="s">
        <v>4712</v>
      </c>
      <c r="C1097" s="1" t="s">
        <v>4713</v>
      </c>
      <c r="D1097" s="1" t="s">
        <v>4714</v>
      </c>
      <c r="E1097" t="str">
        <f t="shared" si="134"/>
        <v/>
      </c>
      <c r="F1097" s="1" t="s">
        <v>4</v>
      </c>
      <c r="G1097" s="2" t="s">
        <v>4715</v>
      </c>
    </row>
    <row r="1098">
      <c r="A1098" s="1" t="s">
        <v>4716</v>
      </c>
      <c r="B1098" s="1" t="s">
        <v>1107</v>
      </c>
      <c r="C1098" s="1" t="s">
        <v>4717</v>
      </c>
      <c r="D1098" s="2" t="s">
        <v>4718</v>
      </c>
      <c r="E1098" t="str">
        <f t="shared" si="134"/>
        <v/>
      </c>
      <c r="F1098" s="1" t="s">
        <v>4</v>
      </c>
      <c r="G1098" s="2" t="s">
        <v>4719</v>
      </c>
    </row>
    <row r="1099">
      <c r="A1099" s="1" t="s">
        <v>4720</v>
      </c>
      <c r="B1099" s="1" t="s">
        <v>4721</v>
      </c>
      <c r="C1099" s="1" t="s">
        <v>4722</v>
      </c>
      <c r="D1099" s="1" t="s">
        <v>4723</v>
      </c>
      <c r="E1099" t="str">
        <f t="shared" si="134"/>
        <v/>
      </c>
      <c r="F1099" s="1" t="s">
        <v>4</v>
      </c>
      <c r="G1099" s="2" t="s">
        <v>4724</v>
      </c>
    </row>
    <row r="1100">
      <c r="A1100" s="1" t="s">
        <v>4725</v>
      </c>
      <c r="B1100" s="1" t="s">
        <v>4726</v>
      </c>
      <c r="C1100" s="1" t="s">
        <v>4727</v>
      </c>
      <c r="D1100" s="2" t="s">
        <v>4728</v>
      </c>
      <c r="E1100" t="str">
        <f>IMAGE("http://bravenewcoin.com/assets/Uploads/_resampled/CroppedImage400400-Selection-057.png",1)</f>
        <v/>
      </c>
      <c r="F1100" s="1" t="s">
        <v>4</v>
      </c>
      <c r="G1100" s="2" t="s">
        <v>4729</v>
      </c>
    </row>
    <row r="1101">
      <c r="A1101" s="1" t="s">
        <v>4730</v>
      </c>
      <c r="B1101" s="1" t="s">
        <v>4731</v>
      </c>
      <c r="C1101" s="1" t="s">
        <v>4732</v>
      </c>
      <c r="D1101" s="2" t="s">
        <v>4733</v>
      </c>
      <c r="E1101" t="str">
        <f>IMAGE("http://static1.squarespace.com/static/5388101ae4b04631a5e04b76/53aa728ae4b0660c1421ad80/55260fcbe4b08a049b73e207/1428566558643/?format=1000w",1)</f>
        <v/>
      </c>
      <c r="F1101" s="1" t="s">
        <v>4</v>
      </c>
      <c r="G1101" s="2" t="s">
        <v>4734</v>
      </c>
    </row>
    <row r="1102">
      <c r="A1102" s="1" t="s">
        <v>4735</v>
      </c>
      <c r="B1102" s="1" t="s">
        <v>2325</v>
      </c>
      <c r="C1102" s="3" t="s">
        <v>4736</v>
      </c>
      <c r="D1102" s="2" t="s">
        <v>4737</v>
      </c>
      <c r="E1102" t="str">
        <f>IMAGE("http://bitcoinprbuzz.com/wp-content/uploads/2015/04/Coinstructors-Screenshot.jpg",1)</f>
        <v/>
      </c>
      <c r="F1102" s="1" t="s">
        <v>4</v>
      </c>
      <c r="G1102" s="2" t="s">
        <v>4738</v>
      </c>
    </row>
    <row r="1103">
      <c r="A1103" s="1" t="s">
        <v>4739</v>
      </c>
      <c r="B1103" s="1" t="s">
        <v>4740</v>
      </c>
      <c r="C1103" s="1" t="s">
        <v>4741</v>
      </c>
      <c r="D1103" s="1" t="s">
        <v>4742</v>
      </c>
      <c r="E1103" t="str">
        <f>IMAGE("http://ifttt.com/images/no_image_card.png",1)</f>
        <v/>
      </c>
      <c r="F1103" s="1" t="s">
        <v>4</v>
      </c>
      <c r="G1103" s="2" t="s">
        <v>4743</v>
      </c>
    </row>
    <row r="1104">
      <c r="A1104" s="1" t="s">
        <v>4744</v>
      </c>
      <c r="B1104" s="1" t="s">
        <v>4745</v>
      </c>
      <c r="C1104" s="1" t="s">
        <v>4746</v>
      </c>
      <c r="D1104" s="2" t="s">
        <v>4747</v>
      </c>
      <c r="E1104" t="str">
        <f>IMAGE("http://s3.amazonaws.com/spreecast-production/events/164178/play_640x480/img20150406-22324-1sh1ggg.jpg?1428388886",1)</f>
        <v/>
      </c>
      <c r="F1104" s="1" t="s">
        <v>4</v>
      </c>
      <c r="G1104" s="2" t="s">
        <v>4748</v>
      </c>
    </row>
    <row r="1105">
      <c r="A1105" s="1" t="s">
        <v>4749</v>
      </c>
      <c r="B1105" s="1" t="s">
        <v>1027</v>
      </c>
      <c r="C1105" s="1" t="s">
        <v>4750</v>
      </c>
      <c r="D1105" s="1" t="s">
        <v>4751</v>
      </c>
      <c r="E1105" t="str">
        <f t="shared" ref="E1105:E1106" si="135">IMAGE("http://ifttt.com/images/no_image_card.png",1)</f>
        <v/>
      </c>
      <c r="F1105" s="1" t="s">
        <v>4</v>
      </c>
      <c r="G1105" s="2" t="s">
        <v>4752</v>
      </c>
    </row>
    <row r="1106">
      <c r="A1106" s="1" t="s">
        <v>4753</v>
      </c>
      <c r="B1106" s="1" t="s">
        <v>4754</v>
      </c>
      <c r="C1106" s="1" t="s">
        <v>4755</v>
      </c>
      <c r="D1106" s="1" t="s">
        <v>4756</v>
      </c>
      <c r="E1106" t="str">
        <f t="shared" si="135"/>
        <v/>
      </c>
      <c r="F1106" s="1" t="s">
        <v>4</v>
      </c>
      <c r="G1106" s="2" t="s">
        <v>4757</v>
      </c>
    </row>
    <row r="1107">
      <c r="A1107" s="1" t="s">
        <v>4758</v>
      </c>
      <c r="B1107" s="1" t="s">
        <v>2404</v>
      </c>
      <c r="C1107" s="1" t="s">
        <v>4759</v>
      </c>
      <c r="D1107" s="2" t="s">
        <v>4760</v>
      </c>
      <c r="E1107" t="str">
        <f>IMAGE("http://bit-post.com/wp-content/uploads/2015/04/IMG_2273.jpg",1)</f>
        <v/>
      </c>
      <c r="F1107" s="1" t="s">
        <v>4</v>
      </c>
      <c r="G1107" s="2" t="s">
        <v>4761</v>
      </c>
    </row>
    <row r="1108">
      <c r="A1108" s="1" t="s">
        <v>4762</v>
      </c>
      <c r="B1108" s="1" t="s">
        <v>1175</v>
      </c>
      <c r="C1108" s="1" t="s">
        <v>4763</v>
      </c>
      <c r="D1108" s="2" t="s">
        <v>4764</v>
      </c>
      <c r="E1108" t="str">
        <f>IMAGE("https://i.ytimg.com/vi/cUgxjG55Xss/maxresdefault.jpg",1)</f>
        <v/>
      </c>
      <c r="F1108" s="1" t="s">
        <v>4</v>
      </c>
      <c r="G1108" s="2" t="s">
        <v>4765</v>
      </c>
    </row>
    <row r="1109">
      <c r="A1109" s="1" t="s">
        <v>4766</v>
      </c>
      <c r="B1109" s="1" t="s">
        <v>4667</v>
      </c>
      <c r="C1109" s="1" t="s">
        <v>4767</v>
      </c>
      <c r="D1109" s="2" t="s">
        <v>4768</v>
      </c>
      <c r="E1109" t="str">
        <f>IMAGE("https://ihb.io/wp-content/uploads/2015/04/jxs4g.gif",1)</f>
        <v/>
      </c>
      <c r="F1109" s="1" t="s">
        <v>4</v>
      </c>
      <c r="G1109" s="2" t="s">
        <v>4769</v>
      </c>
    </row>
    <row r="1110">
      <c r="A1110" s="1" t="s">
        <v>4770</v>
      </c>
      <c r="B1110" s="1" t="s">
        <v>2233</v>
      </c>
      <c r="C1110" s="1" t="s">
        <v>4771</v>
      </c>
      <c r="D1110" s="1" t="s">
        <v>4772</v>
      </c>
      <c r="E1110" t="str">
        <f t="shared" ref="E1110:E1115" si="136">IMAGE("http://ifttt.com/images/no_image_card.png",1)</f>
        <v/>
      </c>
      <c r="F1110" s="1" t="s">
        <v>4</v>
      </c>
      <c r="G1110" s="2" t="s">
        <v>4773</v>
      </c>
    </row>
    <row r="1111">
      <c r="A1111" s="1" t="s">
        <v>4774</v>
      </c>
      <c r="B1111" s="1" t="s">
        <v>4754</v>
      </c>
      <c r="C1111" s="1" t="s">
        <v>4775</v>
      </c>
      <c r="D1111" s="1" t="s">
        <v>4776</v>
      </c>
      <c r="E1111" t="str">
        <f t="shared" si="136"/>
        <v/>
      </c>
      <c r="F1111" s="1" t="s">
        <v>4</v>
      </c>
      <c r="G1111" s="2" t="s">
        <v>4777</v>
      </c>
    </row>
    <row r="1112">
      <c r="A1112" s="1" t="s">
        <v>4778</v>
      </c>
      <c r="B1112" s="1" t="s">
        <v>1209</v>
      </c>
      <c r="C1112" s="1" t="s">
        <v>4779</v>
      </c>
      <c r="D1112" s="2" t="s">
        <v>4780</v>
      </c>
      <c r="E1112" t="str">
        <f t="shared" si="136"/>
        <v/>
      </c>
      <c r="F1112" s="1" t="s">
        <v>4</v>
      </c>
      <c r="G1112" s="2" t="s">
        <v>4781</v>
      </c>
    </row>
    <row r="1113">
      <c r="A1113" s="1" t="s">
        <v>4782</v>
      </c>
      <c r="B1113" s="1" t="s">
        <v>4783</v>
      </c>
      <c r="C1113" s="1" t="s">
        <v>4784</v>
      </c>
      <c r="D1113" s="2" t="s">
        <v>4785</v>
      </c>
      <c r="E1113" t="str">
        <f t="shared" si="136"/>
        <v/>
      </c>
      <c r="F1113" s="1" t="s">
        <v>4</v>
      </c>
      <c r="G1113" s="2" t="s">
        <v>4786</v>
      </c>
    </row>
    <row r="1114">
      <c r="A1114" s="1" t="s">
        <v>4787</v>
      </c>
      <c r="B1114" s="1" t="s">
        <v>4788</v>
      </c>
      <c r="C1114" s="1" t="s">
        <v>4789</v>
      </c>
      <c r="D1114" s="1" t="s">
        <v>4790</v>
      </c>
      <c r="E1114" t="str">
        <f t="shared" si="136"/>
        <v/>
      </c>
      <c r="F1114" s="1" t="s">
        <v>4</v>
      </c>
      <c r="G1114" s="2" t="s">
        <v>4791</v>
      </c>
    </row>
    <row r="1115">
      <c r="A1115" s="1" t="s">
        <v>4792</v>
      </c>
      <c r="B1115" s="1" t="s">
        <v>1478</v>
      </c>
      <c r="C1115" s="1" t="s">
        <v>4793</v>
      </c>
      <c r="D1115" s="1" t="s">
        <v>4794</v>
      </c>
      <c r="E1115" t="str">
        <f t="shared" si="136"/>
        <v/>
      </c>
      <c r="F1115" s="1" t="s">
        <v>4</v>
      </c>
      <c r="G1115" s="2" t="s">
        <v>4795</v>
      </c>
    </row>
    <row r="1116">
      <c r="A1116" s="1" t="s">
        <v>4796</v>
      </c>
      <c r="B1116" s="1" t="s">
        <v>4797</v>
      </c>
      <c r="C1116" s="1" t="s">
        <v>4798</v>
      </c>
      <c r="D1116" s="2" t="s">
        <v>4799</v>
      </c>
      <c r="E1116" t="str">
        <f>IMAGE("http://media.gotraffic.net/images/is7m4qAGgTmo/v1/-1x-1.jpg",1)</f>
        <v/>
      </c>
      <c r="F1116" s="1" t="s">
        <v>4</v>
      </c>
      <c r="G1116" s="2" t="s">
        <v>4800</v>
      </c>
    </row>
    <row r="1117">
      <c r="A1117" s="1" t="s">
        <v>4801</v>
      </c>
      <c r="B1117" s="1" t="s">
        <v>4299</v>
      </c>
      <c r="C1117" s="1" t="s">
        <v>4802</v>
      </c>
      <c r="D1117" s="2" t="s">
        <v>4803</v>
      </c>
      <c r="E1117" t="str">
        <f>IMAGE("https://www.redditstatic.com/icon.png",1)</f>
        <v/>
      </c>
      <c r="F1117" s="1" t="s">
        <v>4</v>
      </c>
      <c r="G1117" s="2" t="s">
        <v>4804</v>
      </c>
    </row>
    <row r="1118">
      <c r="A1118" s="1" t="s">
        <v>4805</v>
      </c>
      <c r="B1118" s="1" t="s">
        <v>4806</v>
      </c>
      <c r="C1118" s="1" t="s">
        <v>4807</v>
      </c>
      <c r="D1118" s="2" t="s">
        <v>4808</v>
      </c>
      <c r="E1118" t="str">
        <f>IMAGE("http://i.imgur.com/PZIut0U.jpg",1)</f>
        <v/>
      </c>
      <c r="F1118" s="1" t="s">
        <v>4</v>
      </c>
      <c r="G1118" s="2" t="s">
        <v>4809</v>
      </c>
    </row>
    <row r="1119">
      <c r="A1119" s="1" t="s">
        <v>4796</v>
      </c>
      <c r="B1119" s="1" t="s">
        <v>4810</v>
      </c>
      <c r="C1119" s="1" t="s">
        <v>4811</v>
      </c>
      <c r="D1119" s="1" t="s">
        <v>4812</v>
      </c>
      <c r="E1119" t="str">
        <f t="shared" ref="E1119:E1121" si="137">IMAGE("http://ifttt.com/images/no_image_card.png",1)</f>
        <v/>
      </c>
      <c r="F1119" s="1" t="s">
        <v>4</v>
      </c>
      <c r="G1119" s="2" t="s">
        <v>4813</v>
      </c>
    </row>
    <row r="1120">
      <c r="A1120" s="1" t="s">
        <v>4814</v>
      </c>
      <c r="B1120" s="1" t="s">
        <v>4815</v>
      </c>
      <c r="C1120" s="1" t="s">
        <v>4816</v>
      </c>
      <c r="D1120" s="1" t="s">
        <v>4817</v>
      </c>
      <c r="E1120" t="str">
        <f t="shared" si="137"/>
        <v/>
      </c>
      <c r="F1120" s="1" t="s">
        <v>4</v>
      </c>
      <c r="G1120" s="2" t="s">
        <v>4818</v>
      </c>
    </row>
    <row r="1121">
      <c r="A1121" s="1" t="s">
        <v>4819</v>
      </c>
      <c r="B1121" s="1" t="s">
        <v>4820</v>
      </c>
      <c r="C1121" s="1" t="s">
        <v>4821</v>
      </c>
      <c r="D1121" s="2" t="s">
        <v>4822</v>
      </c>
      <c r="E1121" t="str">
        <f t="shared" si="137"/>
        <v/>
      </c>
      <c r="F1121" s="1" t="s">
        <v>4</v>
      </c>
      <c r="G1121" s="2" t="s">
        <v>4823</v>
      </c>
    </row>
    <row r="1122">
      <c r="A1122" s="1" t="s">
        <v>4824</v>
      </c>
      <c r="B1122" s="1" t="s">
        <v>4825</v>
      </c>
      <c r="C1122" s="1" t="s">
        <v>4826</v>
      </c>
      <c r="D1122" s="2" t="s">
        <v>4827</v>
      </c>
      <c r="E1122" t="str">
        <f>IMAGE("http://cdn0.lostateminor.com/wp-content/uploads/2015/04/Bitcoin.jpg",1)</f>
        <v/>
      </c>
      <c r="F1122" s="1" t="s">
        <v>4</v>
      </c>
      <c r="G1122" s="2" t="s">
        <v>4828</v>
      </c>
    </row>
    <row r="1123">
      <c r="A1123" s="1" t="s">
        <v>4829</v>
      </c>
      <c r="B1123" s="1" t="s">
        <v>4830</v>
      </c>
      <c r="C1123" s="1" t="s">
        <v>4831</v>
      </c>
      <c r="D1123" s="1" t="s">
        <v>4832</v>
      </c>
      <c r="E1123" t="str">
        <f>IMAGE("http://ifttt.com/images/no_image_card.png",1)</f>
        <v/>
      </c>
      <c r="F1123" s="1" t="s">
        <v>4</v>
      </c>
      <c r="G1123" s="2" t="s">
        <v>4833</v>
      </c>
    </row>
    <row r="1124">
      <c r="A1124" s="1" t="s">
        <v>4834</v>
      </c>
      <c r="B1124" s="1" t="s">
        <v>124</v>
      </c>
      <c r="C1124" s="1" t="s">
        <v>4835</v>
      </c>
      <c r="D1124" s="2" t="s">
        <v>4836</v>
      </c>
      <c r="E1124" t="str">
        <f>IMAGE("http://news.psu.edu/sites/default/files/styles/gss_thumbnail/public/bitcoin.jpg",1)</f>
        <v/>
      </c>
      <c r="F1124" s="1" t="s">
        <v>4</v>
      </c>
      <c r="G1124" s="2" t="s">
        <v>4837</v>
      </c>
    </row>
    <row r="1125">
      <c r="A1125" s="1" t="s">
        <v>4838</v>
      </c>
      <c r="B1125" s="1" t="s">
        <v>124</v>
      </c>
      <c r="C1125" s="1" t="s">
        <v>4839</v>
      </c>
      <c r="D1125" s="2" t="s">
        <v>4840</v>
      </c>
      <c r="E1125" t="str">
        <f>IMAGE("https://tctechcrunch2011.files.wordpress.com/2015/02/tcbtc-square.png?w=680",1)</f>
        <v/>
      </c>
      <c r="F1125" s="1" t="s">
        <v>4</v>
      </c>
      <c r="G1125" s="2" t="s">
        <v>4841</v>
      </c>
    </row>
    <row r="1126">
      <c r="A1126" s="1" t="s">
        <v>4842</v>
      </c>
      <c r="B1126" s="1" t="s">
        <v>1194</v>
      </c>
      <c r="C1126" s="1" t="s">
        <v>4843</v>
      </c>
      <c r="D1126" s="1" t="s">
        <v>4844</v>
      </c>
      <c r="E1126" t="str">
        <f t="shared" ref="E1126:E1127" si="138">IMAGE("http://ifttt.com/images/no_image_card.png",1)</f>
        <v/>
      </c>
      <c r="F1126" s="1" t="s">
        <v>4</v>
      </c>
      <c r="G1126" s="2" t="s">
        <v>4845</v>
      </c>
    </row>
    <row r="1127">
      <c r="A1127" s="1" t="s">
        <v>4846</v>
      </c>
      <c r="B1127" s="1" t="s">
        <v>4847</v>
      </c>
      <c r="C1127" s="1" t="s">
        <v>4848</v>
      </c>
      <c r="D1127" s="1" t="s">
        <v>4849</v>
      </c>
      <c r="E1127" t="str">
        <f t="shared" si="138"/>
        <v/>
      </c>
      <c r="F1127" s="1" t="s">
        <v>4</v>
      </c>
      <c r="G1127" s="2" t="s">
        <v>4850</v>
      </c>
    </row>
    <row r="1128">
      <c r="A1128" s="1" t="s">
        <v>4851</v>
      </c>
      <c r="B1128" s="1" t="s">
        <v>4852</v>
      </c>
      <c r="C1128" s="1" t="s">
        <v>4853</v>
      </c>
      <c r="D1128" s="2" t="s">
        <v>4854</v>
      </c>
      <c r="E1128" t="str">
        <f>IMAGE("https://i.ytimg.com/vd?id=5fbvquHSPJU&amp;amp;ats=1184000&amp;amp;w=960&amp;amp;h=720&amp;amp;sigh=TDGZwrT3l6DVAeGolUEmGoK4I1c",1)</f>
        <v/>
      </c>
      <c r="F1128" s="1" t="s">
        <v>4</v>
      </c>
      <c r="G1128" s="2" t="s">
        <v>4855</v>
      </c>
    </row>
    <row r="1129">
      <c r="A1129" s="1" t="s">
        <v>4834</v>
      </c>
      <c r="B1129" s="1" t="s">
        <v>124</v>
      </c>
      <c r="C1129" s="1" t="s">
        <v>4835</v>
      </c>
      <c r="D1129" s="2" t="s">
        <v>4836</v>
      </c>
      <c r="E1129" t="str">
        <f>IMAGE("http://news.psu.edu/sites/default/files/styles/gss_thumbnail/public/bitcoin.jpg",1)</f>
        <v/>
      </c>
      <c r="F1129" s="1" t="s">
        <v>4</v>
      </c>
      <c r="G1129" s="2" t="s">
        <v>4837</v>
      </c>
    </row>
    <row r="1130">
      <c r="A1130" s="1" t="s">
        <v>4856</v>
      </c>
      <c r="B1130" s="1" t="s">
        <v>4020</v>
      </c>
      <c r="C1130" s="1" t="s">
        <v>4857</v>
      </c>
      <c r="D1130" s="1" t="s">
        <v>4858</v>
      </c>
      <c r="E1130" t="str">
        <f>IMAGE("http://ifttt.com/images/no_image_card.png",1)</f>
        <v/>
      </c>
      <c r="F1130" s="1" t="s">
        <v>4</v>
      </c>
      <c r="G1130" s="2" t="s">
        <v>4859</v>
      </c>
    </row>
    <row r="1131">
      <c r="A1131" s="1" t="s">
        <v>4860</v>
      </c>
      <c r="B1131" s="1" t="s">
        <v>2957</v>
      </c>
      <c r="C1131" s="1" t="s">
        <v>4861</v>
      </c>
      <c r="D1131" s="2" t="s">
        <v>4862</v>
      </c>
      <c r="E1131" t="str">
        <f>IMAGE("http://cdn.phys.org/newman/gfx/news/2015/27-researchersi.jpg",1)</f>
        <v/>
      </c>
      <c r="F1131" s="1" t="s">
        <v>4</v>
      </c>
      <c r="G1131" s="2" t="s">
        <v>4863</v>
      </c>
    </row>
    <row r="1132">
      <c r="A1132" s="1" t="s">
        <v>4864</v>
      </c>
      <c r="B1132" s="1" t="s">
        <v>4865</v>
      </c>
      <c r="C1132" s="1" t="s">
        <v>4866</v>
      </c>
      <c r="D1132" s="2" t="s">
        <v>4867</v>
      </c>
      <c r="E1132" t="str">
        <f t="shared" ref="E1132:E1133" si="139">IMAGE("http://ifttt.com/images/no_image_card.png",1)</f>
        <v/>
      </c>
      <c r="F1132" s="1" t="s">
        <v>4</v>
      </c>
      <c r="G1132" s="2" t="s">
        <v>4868</v>
      </c>
    </row>
    <row r="1133">
      <c r="A1133" s="1" t="s">
        <v>4869</v>
      </c>
      <c r="B1133" s="1" t="s">
        <v>4870</v>
      </c>
      <c r="C1133" s="1" t="s">
        <v>4871</v>
      </c>
      <c r="D1133" s="1" t="s">
        <v>4872</v>
      </c>
      <c r="E1133" t="str">
        <f t="shared" si="139"/>
        <v/>
      </c>
      <c r="F1133" s="1" t="s">
        <v>4</v>
      </c>
      <c r="G1133" s="2" t="s">
        <v>4873</v>
      </c>
    </row>
    <row r="1134">
      <c r="A1134" s="1" t="s">
        <v>4874</v>
      </c>
      <c r="B1134" s="1" t="s">
        <v>4052</v>
      </c>
      <c r="C1134" s="1" t="s">
        <v>4875</v>
      </c>
      <c r="D1134" s="2" t="s">
        <v>4876</v>
      </c>
      <c r="E1134" t="str">
        <f>IMAGE("https://swcpoker.eu/wp-content/themes/twentytwelve/ui/bg_embellishment2.png",1)</f>
        <v/>
      </c>
      <c r="F1134" s="1" t="s">
        <v>4</v>
      </c>
      <c r="G1134" s="2" t="s">
        <v>4877</v>
      </c>
    </row>
    <row r="1135">
      <c r="A1135" s="1" t="s">
        <v>4878</v>
      </c>
      <c r="B1135" s="1" t="s">
        <v>1610</v>
      </c>
      <c r="C1135" s="1" t="s">
        <v>4879</v>
      </c>
      <c r="D1135" s="1" t="s">
        <v>4880</v>
      </c>
      <c r="E1135" t="str">
        <f>IMAGE("http://ifttt.com/images/no_image_card.png",1)</f>
        <v/>
      </c>
      <c r="F1135" s="1" t="s">
        <v>4</v>
      </c>
      <c r="G1135" s="2" t="s">
        <v>4881</v>
      </c>
    </row>
    <row r="1136">
      <c r="A1136" s="1" t="s">
        <v>4882</v>
      </c>
      <c r="B1136" s="1" t="s">
        <v>4883</v>
      </c>
      <c r="C1136" s="1" t="s">
        <v>4884</v>
      </c>
      <c r="D1136" s="2" t="s">
        <v>4885</v>
      </c>
      <c r="E1136" t="str">
        <f>IMAGE("https://bitcoinfoundation.org/forum/public/style_images/master/meta_image.png",1)</f>
        <v/>
      </c>
      <c r="F1136" s="1" t="s">
        <v>4</v>
      </c>
      <c r="G1136" s="2" t="s">
        <v>4886</v>
      </c>
    </row>
    <row r="1137">
      <c r="A1137" s="1" t="s">
        <v>4887</v>
      </c>
      <c r="B1137" s="1" t="s">
        <v>4667</v>
      </c>
      <c r="C1137" s="1" t="s">
        <v>4888</v>
      </c>
      <c r="D1137" s="2" t="s">
        <v>4889</v>
      </c>
      <c r="E1137" t="str">
        <f>IMAGE("https://ihb.io/wp-content/uploads/2015/04/BTCGaw-possible-bitcoin-scam-IHB-News-.001-min.jpg",1)</f>
        <v/>
      </c>
      <c r="F1137" s="1" t="s">
        <v>4</v>
      </c>
      <c r="G1137" s="2" t="s">
        <v>4890</v>
      </c>
    </row>
    <row r="1138">
      <c r="A1138" s="1" t="s">
        <v>4891</v>
      </c>
      <c r="B1138" s="1" t="s">
        <v>3052</v>
      </c>
      <c r="C1138" s="1" t="s">
        <v>4892</v>
      </c>
      <c r="D1138" s="2" t="s">
        <v>4893</v>
      </c>
      <c r="E1138" t="str">
        <f>IMAGE("http://media.coindesk.com/2014/07/coindesk-logo.png",1)</f>
        <v/>
      </c>
      <c r="F1138" s="1" t="s">
        <v>4</v>
      </c>
      <c r="G1138" s="2" t="s">
        <v>4894</v>
      </c>
    </row>
    <row r="1139">
      <c r="A1139" s="1" t="s">
        <v>4895</v>
      </c>
      <c r="B1139" s="1" t="s">
        <v>4896</v>
      </c>
      <c r="C1139" s="1" t="s">
        <v>4897</v>
      </c>
      <c r="D1139" s="2" t="s">
        <v>4898</v>
      </c>
      <c r="E1139" t="str">
        <f>IMAGE("http://disrupt-africa.com/wp-content/uploads/2015/02/bitcoin.jpg",1)</f>
        <v/>
      </c>
      <c r="F1139" s="1" t="s">
        <v>4</v>
      </c>
      <c r="G1139" s="2" t="s">
        <v>4899</v>
      </c>
    </row>
    <row r="1140">
      <c r="A1140" s="1" t="s">
        <v>4900</v>
      </c>
      <c r="B1140" s="1" t="s">
        <v>4901</v>
      </c>
      <c r="C1140" s="1" t="s">
        <v>4902</v>
      </c>
      <c r="D1140" s="2" t="s">
        <v>4903</v>
      </c>
      <c r="E1140" t="str">
        <f>IMAGE("http://i.imgur.com/DnkCiyq.png?fb",1)</f>
        <v/>
      </c>
      <c r="F1140" s="1" t="s">
        <v>4</v>
      </c>
      <c r="G1140" s="2" t="s">
        <v>4904</v>
      </c>
    </row>
    <row r="1141">
      <c r="A1141" s="1" t="s">
        <v>4905</v>
      </c>
      <c r="B1141" s="1" t="s">
        <v>4906</v>
      </c>
      <c r="C1141" s="1" t="s">
        <v>4907</v>
      </c>
      <c r="D1141" s="2" t="s">
        <v>4908</v>
      </c>
      <c r="E1141" t="str">
        <f>IMAGE("https://i.ytimg.com/vi/JJXBpQ4tkdc/maxresdefault.jpg",1)</f>
        <v/>
      </c>
      <c r="F1141" s="1" t="s">
        <v>4</v>
      </c>
      <c r="G1141" s="2" t="s">
        <v>4909</v>
      </c>
    </row>
    <row r="1142">
      <c r="A1142" s="1" t="s">
        <v>4910</v>
      </c>
      <c r="B1142" s="1" t="s">
        <v>204</v>
      </c>
      <c r="C1142" s="1" t="s">
        <v>4911</v>
      </c>
      <c r="D1142" s="1" t="s">
        <v>4912</v>
      </c>
      <c r="E1142" t="str">
        <f t="shared" ref="E1142:E1144" si="140">IMAGE("http://ifttt.com/images/no_image_card.png",1)</f>
        <v/>
      </c>
      <c r="F1142" s="1" t="s">
        <v>4</v>
      </c>
      <c r="G1142" s="2" t="s">
        <v>4913</v>
      </c>
    </row>
    <row r="1143">
      <c r="A1143" s="1" t="s">
        <v>4910</v>
      </c>
      <c r="B1143" s="1" t="s">
        <v>4914</v>
      </c>
      <c r="C1143" s="1" t="s">
        <v>4915</v>
      </c>
      <c r="D1143" s="1" t="s">
        <v>4916</v>
      </c>
      <c r="E1143" t="str">
        <f t="shared" si="140"/>
        <v/>
      </c>
      <c r="F1143" s="1" t="s">
        <v>4</v>
      </c>
      <c r="G1143" s="2" t="s">
        <v>4917</v>
      </c>
    </row>
    <row r="1144">
      <c r="A1144" s="1" t="s">
        <v>4918</v>
      </c>
      <c r="B1144" s="1" t="s">
        <v>4919</v>
      </c>
      <c r="C1144" s="1" t="s">
        <v>4920</v>
      </c>
      <c r="D1144" s="1" t="s">
        <v>4921</v>
      </c>
      <c r="E1144" t="str">
        <f t="shared" si="140"/>
        <v/>
      </c>
      <c r="F1144" s="1" t="s">
        <v>4</v>
      </c>
      <c r="G1144" s="2" t="s">
        <v>4922</v>
      </c>
    </row>
    <row r="1145">
      <c r="A1145" s="1" t="s">
        <v>4923</v>
      </c>
      <c r="B1145" s="1" t="s">
        <v>4924</v>
      </c>
      <c r="C1145" s="1" t="s">
        <v>4925</v>
      </c>
      <c r="D1145" s="2" t="s">
        <v>4926</v>
      </c>
      <c r="E1145" t="str">
        <f>IMAGE("http://digitalmoneytimes.com/wp-content/uploads/2015/04/judo-295100_640-228x300.png",1)</f>
        <v/>
      </c>
      <c r="F1145" s="1" t="s">
        <v>4</v>
      </c>
      <c r="G1145" s="2" t="s">
        <v>4927</v>
      </c>
    </row>
    <row r="1146">
      <c r="A1146" s="1" t="s">
        <v>4928</v>
      </c>
      <c r="B1146" s="1" t="s">
        <v>4929</v>
      </c>
      <c r="C1146" s="1" t="s">
        <v>4930</v>
      </c>
      <c r="D1146" s="2" t="s">
        <v>4931</v>
      </c>
      <c r="E1146" t="str">
        <f>IMAGE("http://i.imgur.com/2CFwAJR.png?fb",1)</f>
        <v/>
      </c>
      <c r="F1146" s="1" t="s">
        <v>4</v>
      </c>
      <c r="G1146" s="2" t="s">
        <v>4932</v>
      </c>
    </row>
    <row r="1147">
      <c r="A1147" s="1" t="s">
        <v>4928</v>
      </c>
      <c r="B1147" s="1" t="s">
        <v>4933</v>
      </c>
      <c r="C1147" s="1" t="s">
        <v>4934</v>
      </c>
      <c r="D1147" s="2" t="s">
        <v>4935</v>
      </c>
      <c r="E1147" t="str">
        <f>IMAGE("https://bitstake.info/assets/images/carousel/stake.jpg",1)</f>
        <v/>
      </c>
      <c r="F1147" s="1" t="s">
        <v>4</v>
      </c>
      <c r="G1147" s="2" t="s">
        <v>4936</v>
      </c>
    </row>
    <row r="1148">
      <c r="A1148" s="1" t="s">
        <v>4937</v>
      </c>
      <c r="B1148" s="1" t="s">
        <v>4020</v>
      </c>
      <c r="C1148" s="1" t="s">
        <v>4938</v>
      </c>
      <c r="D1148" s="2" t="s">
        <v>4939</v>
      </c>
      <c r="E1148" t="str">
        <f t="shared" ref="E1148:E1149" si="141">IMAGE("http://ifttt.com/images/no_image_card.png",1)</f>
        <v/>
      </c>
      <c r="F1148" s="1" t="s">
        <v>4</v>
      </c>
      <c r="G1148" s="2" t="s">
        <v>4940</v>
      </c>
    </row>
    <row r="1149">
      <c r="A1149" s="1" t="s">
        <v>4941</v>
      </c>
      <c r="B1149" s="1" t="s">
        <v>4942</v>
      </c>
      <c r="C1149" s="1" t="s">
        <v>4943</v>
      </c>
      <c r="D1149" s="1" t="s">
        <v>4944</v>
      </c>
      <c r="E1149" t="str">
        <f t="shared" si="141"/>
        <v/>
      </c>
      <c r="F1149" s="1" t="s">
        <v>4</v>
      </c>
      <c r="G1149" s="2" t="s">
        <v>4945</v>
      </c>
    </row>
    <row r="1150">
      <c r="A1150" s="1" t="s">
        <v>4918</v>
      </c>
      <c r="B1150" s="1" t="s">
        <v>453</v>
      </c>
      <c r="C1150" s="1" t="s">
        <v>4946</v>
      </c>
      <c r="D1150" s="2" t="s">
        <v>4947</v>
      </c>
      <c r="E1150" t="str">
        <f>IMAGE("http://cdn.psfk.com/wp-content/uploads/2015/04/1shift.jpg",1)</f>
        <v/>
      </c>
      <c r="F1150" s="1" t="s">
        <v>4</v>
      </c>
      <c r="G1150" s="2" t="s">
        <v>4948</v>
      </c>
    </row>
    <row r="1151">
      <c r="A1151" s="1" t="s">
        <v>4918</v>
      </c>
      <c r="B1151" s="1" t="s">
        <v>4919</v>
      </c>
      <c r="C1151" s="1" t="s">
        <v>4920</v>
      </c>
      <c r="D1151" s="1" t="s">
        <v>4921</v>
      </c>
      <c r="E1151" t="str">
        <f>IMAGE("http://ifttt.com/images/no_image_card.png",1)</f>
        <v/>
      </c>
      <c r="F1151" s="1" t="s">
        <v>4</v>
      </c>
      <c r="G1151" s="2" t="s">
        <v>4922</v>
      </c>
    </row>
    <row r="1152">
      <c r="A1152" s="1" t="s">
        <v>4949</v>
      </c>
      <c r="B1152" s="1" t="s">
        <v>2404</v>
      </c>
      <c r="C1152" s="1" t="s">
        <v>4950</v>
      </c>
      <c r="D1152" s="2" t="s">
        <v>4951</v>
      </c>
      <c r="E1152" t="str">
        <f>IMAGE("http://bit-post.com/wp-content/uploads/2015/03/gambling.jpg",1)</f>
        <v/>
      </c>
      <c r="F1152" s="1" t="s">
        <v>4</v>
      </c>
      <c r="G1152" s="2" t="s">
        <v>4952</v>
      </c>
    </row>
    <row r="1153">
      <c r="A1153" s="1" t="s">
        <v>4953</v>
      </c>
      <c r="B1153" s="1" t="s">
        <v>96</v>
      </c>
      <c r="C1153" s="1" t="s">
        <v>4954</v>
      </c>
      <c r="D1153" s="1" t="s">
        <v>4955</v>
      </c>
      <c r="E1153" t="str">
        <f t="shared" ref="E1153:E1155" si="142">IMAGE("http://ifttt.com/images/no_image_card.png",1)</f>
        <v/>
      </c>
      <c r="F1153" s="1" t="s">
        <v>4</v>
      </c>
      <c r="G1153" s="2" t="s">
        <v>4956</v>
      </c>
    </row>
    <row r="1154">
      <c r="A1154" s="1" t="s">
        <v>4957</v>
      </c>
      <c r="B1154" s="1" t="s">
        <v>4958</v>
      </c>
      <c r="C1154" s="1" t="s">
        <v>4959</v>
      </c>
      <c r="D1154" s="1" t="s">
        <v>4960</v>
      </c>
      <c r="E1154" t="str">
        <f t="shared" si="142"/>
        <v/>
      </c>
      <c r="F1154" s="1" t="s">
        <v>4</v>
      </c>
      <c r="G1154" s="2" t="s">
        <v>4961</v>
      </c>
    </row>
    <row r="1155">
      <c r="A1155" s="1" t="s">
        <v>4962</v>
      </c>
      <c r="B1155" s="1" t="s">
        <v>4020</v>
      </c>
      <c r="C1155" s="1" t="s">
        <v>4963</v>
      </c>
      <c r="D1155" s="2" t="s">
        <v>4939</v>
      </c>
      <c r="E1155" t="str">
        <f t="shared" si="142"/>
        <v/>
      </c>
      <c r="F1155" s="1" t="s">
        <v>4</v>
      </c>
      <c r="G1155" s="2" t="s">
        <v>4964</v>
      </c>
    </row>
    <row r="1156">
      <c r="A1156" s="1" t="s">
        <v>4965</v>
      </c>
      <c r="B1156" s="1" t="s">
        <v>3316</v>
      </c>
      <c r="C1156" s="1" t="s">
        <v>4966</v>
      </c>
      <c r="D1156" s="2" t="s">
        <v>4967</v>
      </c>
      <c r="E1156" t="str">
        <f>IMAGE("http://media.gotraffic.net/images/iXS8ahld9Kns/v1/-1x-1.jpg",1)</f>
        <v/>
      </c>
      <c r="F1156" s="1" t="s">
        <v>4</v>
      </c>
      <c r="G1156" s="2" t="s">
        <v>4968</v>
      </c>
    </row>
    <row r="1157">
      <c r="A1157" s="1" t="s">
        <v>4969</v>
      </c>
      <c r="B1157" s="1" t="s">
        <v>4970</v>
      </c>
      <c r="C1157" s="1" t="s">
        <v>4971</v>
      </c>
      <c r="D1157" s="2" t="s">
        <v>4972</v>
      </c>
      <c r="E1157" t="str">
        <f>IMAGE("http://si.wsj.net/public/resources/images/BN-HU086_swissb_G_20150408085831.jpg",1)</f>
        <v/>
      </c>
      <c r="F1157" s="1" t="s">
        <v>4</v>
      </c>
      <c r="G1157" s="2" t="s">
        <v>4973</v>
      </c>
    </row>
    <row r="1158">
      <c r="A1158" s="1" t="s">
        <v>4974</v>
      </c>
      <c r="B1158" s="1" t="s">
        <v>4975</v>
      </c>
      <c r="C1158" s="1" t="s">
        <v>4976</v>
      </c>
      <c r="D1158" s="2" t="s">
        <v>4889</v>
      </c>
      <c r="E1158" t="str">
        <f>IMAGE("https://ihb.io/wp-content/uploads/2015/04/BTCGaw-possible-bitcoin-scam-IHB-News-.001-min.jpg",1)</f>
        <v/>
      </c>
      <c r="F1158" s="1" t="s">
        <v>4</v>
      </c>
      <c r="G1158" s="2" t="s">
        <v>4977</v>
      </c>
    </row>
    <row r="1159">
      <c r="A1159" s="1" t="s">
        <v>4957</v>
      </c>
      <c r="B1159" s="1" t="s">
        <v>4958</v>
      </c>
      <c r="C1159" s="1" t="s">
        <v>4959</v>
      </c>
      <c r="D1159" s="1" t="s">
        <v>4960</v>
      </c>
      <c r="E1159" t="str">
        <f t="shared" ref="E1159:E1160" si="143">IMAGE("http://ifttt.com/images/no_image_card.png",1)</f>
        <v/>
      </c>
      <c r="F1159" s="1" t="s">
        <v>4</v>
      </c>
      <c r="G1159" s="2" t="s">
        <v>4961</v>
      </c>
    </row>
    <row r="1160">
      <c r="A1160" s="1" t="s">
        <v>4978</v>
      </c>
      <c r="B1160" s="1" t="s">
        <v>4979</v>
      </c>
      <c r="C1160" s="1" t="s">
        <v>4980</v>
      </c>
      <c r="D1160" s="1" t="s">
        <v>4981</v>
      </c>
      <c r="E1160" t="str">
        <f t="shared" si="143"/>
        <v/>
      </c>
      <c r="F1160" s="1" t="s">
        <v>4</v>
      </c>
      <c r="G1160" s="2" t="s">
        <v>4982</v>
      </c>
    </row>
    <row r="1161">
      <c r="A1161" s="1" t="s">
        <v>4983</v>
      </c>
      <c r="B1161" s="1" t="s">
        <v>4984</v>
      </c>
      <c r="C1161" s="1" t="s">
        <v>4985</v>
      </c>
      <c r="D1161" s="2" t="s">
        <v>4986</v>
      </c>
      <c r="E1161" t="str">
        <f>IMAGE("https://secure.gravatar.com/avatar/4e56e64ac1b6bf75324f5381e0d0fb9f?size=128&amp;amp;default=identicon&amp;amp;rating=pg",1)</f>
        <v/>
      </c>
      <c r="F1161" s="1" t="s">
        <v>4</v>
      </c>
      <c r="G1161" s="2" t="s">
        <v>4987</v>
      </c>
    </row>
    <row r="1162">
      <c r="A1162" s="1" t="s">
        <v>4988</v>
      </c>
      <c r="B1162" s="1" t="s">
        <v>2005</v>
      </c>
      <c r="C1162" s="1" t="s">
        <v>4989</v>
      </c>
      <c r="D1162" s="2" t="s">
        <v>4990</v>
      </c>
      <c r="E1162" t="str">
        <f>IMAGE("http://i.ebayimg.com/images/i/191554522899-0-1/s-l1000.jpg",1)</f>
        <v/>
      </c>
      <c r="F1162" s="1" t="s">
        <v>4</v>
      </c>
      <c r="G1162" s="2" t="s">
        <v>4991</v>
      </c>
    </row>
    <row r="1163">
      <c r="A1163" s="1" t="s">
        <v>4992</v>
      </c>
      <c r="B1163" s="1" t="s">
        <v>336</v>
      </c>
      <c r="C1163" s="1" t="s">
        <v>4993</v>
      </c>
      <c r="D1163" s="1" t="s">
        <v>4994</v>
      </c>
      <c r="E1163" t="str">
        <f>IMAGE("http://ifttt.com/images/no_image_card.png",1)</f>
        <v/>
      </c>
      <c r="F1163" s="1" t="s">
        <v>4</v>
      </c>
      <c r="G1163" s="2" t="s">
        <v>4995</v>
      </c>
    </row>
    <row r="1164">
      <c r="A1164" s="1" t="s">
        <v>4996</v>
      </c>
      <c r="B1164" s="1" t="s">
        <v>4997</v>
      </c>
      <c r="C1164" s="1" t="s">
        <v>4998</v>
      </c>
      <c r="D1164" s="2" t="s">
        <v>4999</v>
      </c>
      <c r="E1164" t="str">
        <f>IMAGE("https://pbs.twimg.com/media/CCKR5WlUAAAj5U_.png:large",1)</f>
        <v/>
      </c>
      <c r="F1164" s="1" t="s">
        <v>4</v>
      </c>
      <c r="G1164" s="2" t="s">
        <v>5000</v>
      </c>
    </row>
    <row r="1165">
      <c r="A1165" s="1" t="s">
        <v>5001</v>
      </c>
      <c r="B1165" s="1" t="s">
        <v>5002</v>
      </c>
      <c r="C1165" s="1" t="s">
        <v>5003</v>
      </c>
      <c r="D1165" s="2" t="s">
        <v>5004</v>
      </c>
      <c r="E1165" t="str">
        <f t="shared" ref="E1165:E1166" si="144">IMAGE("http://ifttt.com/images/no_image_card.png",1)</f>
        <v/>
      </c>
      <c r="F1165" s="1" t="s">
        <v>4</v>
      </c>
      <c r="G1165" s="2" t="s">
        <v>5005</v>
      </c>
    </row>
    <row r="1166">
      <c r="A1166" s="1" t="s">
        <v>5006</v>
      </c>
      <c r="B1166" s="1" t="s">
        <v>4326</v>
      </c>
      <c r="C1166" s="1" t="s">
        <v>5007</v>
      </c>
      <c r="D1166" s="2" t="s">
        <v>5008</v>
      </c>
      <c r="E1166" t="str">
        <f t="shared" si="144"/>
        <v/>
      </c>
      <c r="F1166" s="1" t="s">
        <v>4</v>
      </c>
      <c r="G1166" s="2" t="s">
        <v>5009</v>
      </c>
    </row>
    <row r="1167">
      <c r="A1167" s="1" t="s">
        <v>5010</v>
      </c>
      <c r="B1167" s="1" t="s">
        <v>5011</v>
      </c>
      <c r="C1167" s="1" t="s">
        <v>5012</v>
      </c>
      <c r="D1167" s="2" t="s">
        <v>5013</v>
      </c>
      <c r="E1167" t="str">
        <f>IMAGE("https://moonstone.io/assetsw999100/img/how-moonstone-works1.gif",1)</f>
        <v/>
      </c>
      <c r="F1167" s="1" t="s">
        <v>4</v>
      </c>
      <c r="G1167" s="2" t="s">
        <v>5014</v>
      </c>
    </row>
    <row r="1168">
      <c r="A1168" s="1" t="s">
        <v>5010</v>
      </c>
      <c r="B1168" s="1" t="s">
        <v>3306</v>
      </c>
      <c r="C1168" s="1" t="s">
        <v>5015</v>
      </c>
      <c r="D1168" s="1" t="s">
        <v>5016</v>
      </c>
      <c r="E1168" t="str">
        <f>IMAGE("http://ifttt.com/images/no_image_card.png",1)</f>
        <v/>
      </c>
      <c r="F1168" s="1" t="s">
        <v>4</v>
      </c>
      <c r="G1168" s="2" t="s">
        <v>5017</v>
      </c>
    </row>
    <row r="1169">
      <c r="A1169" s="1" t="s">
        <v>4996</v>
      </c>
      <c r="B1169" s="1" t="s">
        <v>4997</v>
      </c>
      <c r="C1169" s="1" t="s">
        <v>4998</v>
      </c>
      <c r="D1169" s="2" t="s">
        <v>4999</v>
      </c>
      <c r="E1169" t="str">
        <f>IMAGE("https://pbs.twimg.com/media/CCKR5WlUAAAj5U_.png:large",1)</f>
        <v/>
      </c>
      <c r="F1169" s="1" t="s">
        <v>4</v>
      </c>
      <c r="G1169" s="2" t="s">
        <v>5000</v>
      </c>
    </row>
    <row r="1170">
      <c r="A1170" s="1" t="s">
        <v>5018</v>
      </c>
      <c r="B1170" s="1" t="s">
        <v>5019</v>
      </c>
      <c r="C1170" s="1" t="s">
        <v>5020</v>
      </c>
      <c r="D1170" s="2" t="s">
        <v>5021</v>
      </c>
      <c r="E1170" t="str">
        <f>IMAGE("https://api.url2png.com/v6/P5329C1FA0ECB6/ad0994116ac4e4ba73cc0f50e1fb9aa1/png/?url=https%3A%2F%2Flawnmower.io%2F",1)</f>
        <v/>
      </c>
      <c r="F1170" s="1" t="s">
        <v>4</v>
      </c>
      <c r="G1170" s="2" t="s">
        <v>5022</v>
      </c>
    </row>
    <row r="1171">
      <c r="A1171" s="1" t="s">
        <v>5023</v>
      </c>
      <c r="B1171" s="1" t="s">
        <v>5024</v>
      </c>
      <c r="C1171" s="1" t="s">
        <v>5025</v>
      </c>
      <c r="D1171" s="2" t="s">
        <v>5026</v>
      </c>
      <c r="E1171" t="str">
        <f>IMAGE("http://cdn.arstechnica.net/wp-content/uploads/2015/04/wowgold2-640x410.jpg",1)</f>
        <v/>
      </c>
      <c r="F1171" s="1" t="s">
        <v>4</v>
      </c>
      <c r="G1171" s="2" t="s">
        <v>5027</v>
      </c>
    </row>
    <row r="1172">
      <c r="A1172" s="1" t="s">
        <v>5028</v>
      </c>
      <c r="B1172" s="1" t="s">
        <v>5029</v>
      </c>
      <c r="C1172" s="1" t="s">
        <v>5030</v>
      </c>
      <c r="D1172" s="2" t="s">
        <v>5031</v>
      </c>
      <c r="E1172" t="str">
        <f>IMAGE("https://www.bitquick.co/jad-bw.gif",1)</f>
        <v/>
      </c>
      <c r="F1172" s="1" t="s">
        <v>4</v>
      </c>
      <c r="G1172" s="2" t="s">
        <v>5032</v>
      </c>
    </row>
    <row r="1173">
      <c r="A1173" s="1" t="s">
        <v>5028</v>
      </c>
      <c r="B1173" s="1" t="s">
        <v>3704</v>
      </c>
      <c r="C1173" s="1" t="s">
        <v>5033</v>
      </c>
      <c r="D1173" s="1" t="s">
        <v>5034</v>
      </c>
      <c r="E1173" t="str">
        <f t="shared" ref="E1173:E1175" si="145">IMAGE("http://ifttt.com/images/no_image_card.png",1)</f>
        <v/>
      </c>
      <c r="F1173" s="1" t="s">
        <v>4</v>
      </c>
      <c r="G1173" s="2" t="s">
        <v>5035</v>
      </c>
    </row>
    <row r="1174">
      <c r="A1174" s="1" t="s">
        <v>5036</v>
      </c>
      <c r="B1174" s="1" t="s">
        <v>1610</v>
      </c>
      <c r="C1174" s="1" t="s">
        <v>5037</v>
      </c>
      <c r="D1174" s="1" t="s">
        <v>5038</v>
      </c>
      <c r="E1174" t="str">
        <f t="shared" si="145"/>
        <v/>
      </c>
      <c r="F1174" s="1" t="s">
        <v>4</v>
      </c>
      <c r="G1174" s="2" t="s">
        <v>5039</v>
      </c>
    </row>
    <row r="1175">
      <c r="A1175" s="1" t="s">
        <v>5036</v>
      </c>
      <c r="B1175" s="1" t="s">
        <v>5040</v>
      </c>
      <c r="C1175" s="1" t="s">
        <v>5041</v>
      </c>
      <c r="D1175" s="2" t="s">
        <v>5042</v>
      </c>
      <c r="E1175" t="str">
        <f t="shared" si="145"/>
        <v/>
      </c>
      <c r="F1175" s="1" t="s">
        <v>4</v>
      </c>
      <c r="G1175" s="2" t="s">
        <v>5043</v>
      </c>
    </row>
    <row r="1176">
      <c r="A1176" s="1" t="s">
        <v>5044</v>
      </c>
      <c r="B1176" s="1" t="s">
        <v>5045</v>
      </c>
      <c r="C1176" s="1" t="s">
        <v>5046</v>
      </c>
      <c r="D1176" s="2" t="s">
        <v>5047</v>
      </c>
      <c r="E1176" t="str">
        <f>IMAGE("http://d30qud0z97zpeb.cloudfront.net/cloudfront/loader.gif",1)</f>
        <v/>
      </c>
      <c r="F1176" s="1" t="s">
        <v>4</v>
      </c>
      <c r="G1176" s="2" t="s">
        <v>5048</v>
      </c>
    </row>
    <row r="1177">
      <c r="A1177" s="1" t="s">
        <v>5049</v>
      </c>
      <c r="B1177" s="1" t="s">
        <v>3568</v>
      </c>
      <c r="C1177" s="1" t="s">
        <v>5050</v>
      </c>
      <c r="D1177" s="1" t="s">
        <v>5051</v>
      </c>
      <c r="E1177" t="str">
        <f t="shared" ref="E1177:E1178" si="146">IMAGE("http://ifttt.com/images/no_image_card.png",1)</f>
        <v/>
      </c>
      <c r="F1177" s="1" t="s">
        <v>4</v>
      </c>
      <c r="G1177" s="2" t="s">
        <v>5052</v>
      </c>
    </row>
    <row r="1178">
      <c r="A1178" s="1" t="s">
        <v>5049</v>
      </c>
      <c r="B1178" s="1" t="s">
        <v>5053</v>
      </c>
      <c r="C1178" s="1" t="s">
        <v>5054</v>
      </c>
      <c r="D1178" s="1" t="s">
        <v>5055</v>
      </c>
      <c r="E1178" t="str">
        <f t="shared" si="146"/>
        <v/>
      </c>
      <c r="F1178" s="1" t="s">
        <v>4</v>
      </c>
      <c r="G1178" s="2" t="s">
        <v>5056</v>
      </c>
    </row>
    <row r="1179">
      <c r="A1179" s="1" t="s">
        <v>5049</v>
      </c>
      <c r="B1179" s="1" t="s">
        <v>5057</v>
      </c>
      <c r="C1179" s="1" t="s">
        <v>5058</v>
      </c>
      <c r="D1179" s="2" t="s">
        <v>5059</v>
      </c>
      <c r="E1179" t="str">
        <f>IMAGE("http://i.ytimg.com/vi/X_B7DKQ1a-0/maxresdefault.jpg",1)</f>
        <v/>
      </c>
      <c r="F1179" s="1" t="s">
        <v>4</v>
      </c>
      <c r="G1179" s="2" t="s">
        <v>5060</v>
      </c>
    </row>
    <row r="1180">
      <c r="A1180" s="1" t="s">
        <v>5061</v>
      </c>
      <c r="B1180" s="1" t="s">
        <v>5062</v>
      </c>
      <c r="C1180" s="1" t="s">
        <v>5063</v>
      </c>
      <c r="D1180" s="1" t="s">
        <v>5064</v>
      </c>
      <c r="E1180" t="str">
        <f t="shared" ref="E1180:E1183" si="147">IMAGE("http://ifttt.com/images/no_image_card.png",1)</f>
        <v/>
      </c>
      <c r="F1180" s="1" t="s">
        <v>4</v>
      </c>
      <c r="G1180" s="2" t="s">
        <v>5065</v>
      </c>
    </row>
    <row r="1181">
      <c r="A1181" s="1" t="s">
        <v>5066</v>
      </c>
      <c r="B1181" s="1" t="s">
        <v>5067</v>
      </c>
      <c r="C1181" s="1" t="s">
        <v>5068</v>
      </c>
      <c r="D1181" s="1" t="s">
        <v>5069</v>
      </c>
      <c r="E1181" t="str">
        <f t="shared" si="147"/>
        <v/>
      </c>
      <c r="F1181" s="1" t="s">
        <v>4</v>
      </c>
      <c r="G1181" s="2" t="s">
        <v>5070</v>
      </c>
    </row>
    <row r="1182">
      <c r="A1182" s="1" t="s">
        <v>5071</v>
      </c>
      <c r="B1182" s="1" t="s">
        <v>5072</v>
      </c>
      <c r="C1182" s="1" t="s">
        <v>5073</v>
      </c>
      <c r="D1182" s="1" t="s">
        <v>5074</v>
      </c>
      <c r="E1182" t="str">
        <f t="shared" si="147"/>
        <v/>
      </c>
      <c r="F1182" s="1" t="s">
        <v>4</v>
      </c>
      <c r="G1182" s="2" t="s">
        <v>5075</v>
      </c>
    </row>
    <row r="1183">
      <c r="A1183" s="1" t="s">
        <v>5076</v>
      </c>
      <c r="B1183" s="1" t="s">
        <v>5077</v>
      </c>
      <c r="C1183" s="1" t="s">
        <v>5078</v>
      </c>
      <c r="D1183" s="2" t="s">
        <v>5079</v>
      </c>
      <c r="E1183" t="str">
        <f t="shared" si="147"/>
        <v/>
      </c>
      <c r="F1183" s="1" t="s">
        <v>4</v>
      </c>
      <c r="G1183" s="2" t="s">
        <v>5080</v>
      </c>
    </row>
    <row r="1184">
      <c r="A1184" s="1" t="s">
        <v>5081</v>
      </c>
      <c r="B1184" s="1" t="s">
        <v>5082</v>
      </c>
      <c r="C1184" s="1" t="s">
        <v>5083</v>
      </c>
      <c r="D1184" s="2" t="s">
        <v>5084</v>
      </c>
      <c r="E1184" t="str">
        <f>IMAGE("//d.ibtimes.co.uk/en/full/1432797/michigan-micro-mote-worlds-smallest-computer.jpg",1)</f>
        <v/>
      </c>
      <c r="F1184" s="1" t="s">
        <v>4</v>
      </c>
      <c r="G1184" s="2" t="s">
        <v>5085</v>
      </c>
    </row>
    <row r="1185">
      <c r="A1185" s="1" t="s">
        <v>5086</v>
      </c>
      <c r="B1185" s="1" t="s">
        <v>5087</v>
      </c>
      <c r="C1185" s="1" t="s">
        <v>5088</v>
      </c>
      <c r="D1185" s="2" t="s">
        <v>5089</v>
      </c>
      <c r="E1185" t="str">
        <f>IMAGE("https://i.ytimg.com/vi/p7JRKykUmtA/maxresdefault.jpg",1)</f>
        <v/>
      </c>
      <c r="F1185" s="1" t="s">
        <v>4</v>
      </c>
      <c r="G1185" s="2" t="s">
        <v>5090</v>
      </c>
    </row>
    <row r="1186">
      <c r="A1186" s="1" t="s">
        <v>5091</v>
      </c>
      <c r="B1186" s="1" t="s">
        <v>5092</v>
      </c>
      <c r="C1186" s="1" t="s">
        <v>5093</v>
      </c>
      <c r="D1186" s="2" t="s">
        <v>5094</v>
      </c>
      <c r="E1186" t="str">
        <f>IMAGE("https://i.ytimg.com/vi/LQOiXZZKJf4/hqdefault.jpg",1)</f>
        <v/>
      </c>
      <c r="F1186" s="1" t="s">
        <v>4</v>
      </c>
      <c r="G1186" s="2" t="s">
        <v>5095</v>
      </c>
    </row>
    <row r="1187">
      <c r="A1187" s="1" t="s">
        <v>5096</v>
      </c>
      <c r="B1187" s="1" t="s">
        <v>5097</v>
      </c>
      <c r="C1187" s="1" t="s">
        <v>5098</v>
      </c>
      <c r="D1187" s="2" t="s">
        <v>5099</v>
      </c>
      <c r="E1187" t="str">
        <f>IMAGE("http://insidebitcoins.com/wp-content/uploads/2015/04/shutterstock_183272423-640x480-150x150.jpg",1)</f>
        <v/>
      </c>
      <c r="F1187" s="1" t="s">
        <v>4</v>
      </c>
      <c r="G1187" s="2" t="s">
        <v>5100</v>
      </c>
    </row>
    <row r="1188">
      <c r="A1188" s="1" t="s">
        <v>5036</v>
      </c>
      <c r="B1188" s="1" t="s">
        <v>1610</v>
      </c>
      <c r="C1188" s="1" t="s">
        <v>5037</v>
      </c>
      <c r="D1188" s="1" t="s">
        <v>5101</v>
      </c>
      <c r="E1188" t="str">
        <f t="shared" ref="E1188:E1189" si="148">IMAGE("http://ifttt.com/images/no_image_card.png",1)</f>
        <v/>
      </c>
      <c r="F1188" s="1" t="s">
        <v>4</v>
      </c>
      <c r="G1188" s="2" t="s">
        <v>5039</v>
      </c>
    </row>
    <row r="1189">
      <c r="A1189" s="1" t="s">
        <v>5036</v>
      </c>
      <c r="B1189" s="1" t="s">
        <v>5040</v>
      </c>
      <c r="C1189" s="1" t="s">
        <v>5041</v>
      </c>
      <c r="D1189" s="2" t="s">
        <v>5042</v>
      </c>
      <c r="E1189" t="str">
        <f t="shared" si="148"/>
        <v/>
      </c>
      <c r="F1189" s="1" t="s">
        <v>4</v>
      </c>
      <c r="G1189" s="2" t="s">
        <v>5043</v>
      </c>
    </row>
    <row r="1190">
      <c r="A1190" s="1" t="s">
        <v>5102</v>
      </c>
      <c r="B1190" s="1" t="s">
        <v>346</v>
      </c>
      <c r="C1190" s="1" t="s">
        <v>5103</v>
      </c>
      <c r="D1190" s="2" t="s">
        <v>5104</v>
      </c>
      <c r="E1190" t="str">
        <f>IMAGE("https://i.ytimg.com/vi/tCU6jX9OBiI/hqdefault.jpg",1)</f>
        <v/>
      </c>
      <c r="F1190" s="1" t="s">
        <v>4</v>
      </c>
      <c r="G1190" s="2" t="s">
        <v>5105</v>
      </c>
    </row>
    <row r="1191">
      <c r="A1191" s="1" t="s">
        <v>5106</v>
      </c>
      <c r="B1191" s="1" t="s">
        <v>462</v>
      </c>
      <c r="C1191" s="1" t="s">
        <v>5107</v>
      </c>
      <c r="D1191" s="2" t="s">
        <v>5108</v>
      </c>
      <c r="E1191" t="str">
        <f>IMAGE("https://fight215.org/images/215-1200x630.png",1)</f>
        <v/>
      </c>
      <c r="F1191" s="1" t="s">
        <v>4</v>
      </c>
      <c r="G1191" s="2" t="s">
        <v>5109</v>
      </c>
    </row>
    <row r="1192">
      <c r="A1192" s="1" t="s">
        <v>5110</v>
      </c>
      <c r="B1192" s="1" t="s">
        <v>5111</v>
      </c>
      <c r="C1192" s="1" t="s">
        <v>5112</v>
      </c>
      <c r="D1192" s="2" t="s">
        <v>5113</v>
      </c>
      <c r="E1192" t="str">
        <f>IMAGE("https://purse.io/images/logo.png",1)</f>
        <v/>
      </c>
      <c r="F1192" s="1" t="s">
        <v>4</v>
      </c>
      <c r="G1192" s="2" t="s">
        <v>5114</v>
      </c>
    </row>
    <row r="1193">
      <c r="A1193" s="1" t="s">
        <v>5115</v>
      </c>
      <c r="B1193" s="1" t="s">
        <v>4257</v>
      </c>
      <c r="C1193" s="1" t="s">
        <v>5116</v>
      </c>
      <c r="D1193" s="1" t="s">
        <v>5117</v>
      </c>
      <c r="E1193" t="str">
        <f>IMAGE("http://ifttt.com/images/no_image_card.png",1)</f>
        <v/>
      </c>
      <c r="F1193" s="1" t="s">
        <v>4</v>
      </c>
      <c r="G1193" s="2" t="s">
        <v>5118</v>
      </c>
    </row>
    <row r="1194">
      <c r="A1194" s="1" t="s">
        <v>5119</v>
      </c>
      <c r="B1194" s="1" t="s">
        <v>1648</v>
      </c>
      <c r="C1194" s="1" t="s">
        <v>5120</v>
      </c>
      <c r="D1194" s="2" t="s">
        <v>5121</v>
      </c>
      <c r="E1194" t="str">
        <f>IMAGE("https://www.bitt.com/img/bitt-logo.png",1)</f>
        <v/>
      </c>
      <c r="F1194" s="1" t="s">
        <v>4</v>
      </c>
      <c r="G1194" s="2" t="s">
        <v>5122</v>
      </c>
    </row>
    <row r="1195">
      <c r="A1195" s="1" t="s">
        <v>5123</v>
      </c>
      <c r="B1195" s="1" t="s">
        <v>2184</v>
      </c>
      <c r="C1195" s="1" t="s">
        <v>5124</v>
      </c>
      <c r="D1195" s="1" t="s">
        <v>5125</v>
      </c>
      <c r="E1195" t="str">
        <f t="shared" ref="E1195:E1197" si="149">IMAGE("http://ifttt.com/images/no_image_card.png",1)</f>
        <v/>
      </c>
      <c r="F1195" s="1" t="s">
        <v>4</v>
      </c>
      <c r="G1195" s="2" t="s">
        <v>5126</v>
      </c>
    </row>
    <row r="1196">
      <c r="A1196" s="1" t="s">
        <v>5127</v>
      </c>
      <c r="B1196" s="1" t="s">
        <v>5128</v>
      </c>
      <c r="C1196" s="1" t="s">
        <v>5129</v>
      </c>
      <c r="D1196" s="1" t="s">
        <v>5130</v>
      </c>
      <c r="E1196" t="str">
        <f t="shared" si="149"/>
        <v/>
      </c>
      <c r="F1196" s="1" t="s">
        <v>4</v>
      </c>
      <c r="G1196" s="2" t="s">
        <v>5131</v>
      </c>
    </row>
    <row r="1197">
      <c r="A1197" s="1" t="s">
        <v>5132</v>
      </c>
      <c r="B1197" s="1" t="s">
        <v>5133</v>
      </c>
      <c r="C1197" s="1" t="s">
        <v>5134</v>
      </c>
      <c r="D1197" s="1" t="s">
        <v>5135</v>
      </c>
      <c r="E1197" t="str">
        <f t="shared" si="149"/>
        <v/>
      </c>
      <c r="F1197" s="1" t="s">
        <v>4</v>
      </c>
      <c r="G1197" s="2" t="s">
        <v>5136</v>
      </c>
    </row>
    <row r="1198">
      <c r="A1198" s="1" t="s">
        <v>5137</v>
      </c>
      <c r="B1198" s="1" t="s">
        <v>5138</v>
      </c>
      <c r="C1198" s="1" t="s">
        <v>5139</v>
      </c>
      <c r="D1198" s="2" t="s">
        <v>5140</v>
      </c>
      <c r="E1198" t="str">
        <f>IMAGE("https://thelonious.io/assets/images/logos/ei-logo-sharing-square.png",1)</f>
        <v/>
      </c>
      <c r="F1198" s="1" t="s">
        <v>4</v>
      </c>
      <c r="G1198" s="2" t="s">
        <v>5141</v>
      </c>
    </row>
    <row r="1199">
      <c r="A1199" s="1" t="s">
        <v>5142</v>
      </c>
      <c r="B1199" s="1" t="s">
        <v>1936</v>
      </c>
      <c r="C1199" s="1" t="s">
        <v>5143</v>
      </c>
      <c r="D1199" s="1" t="s">
        <v>5144</v>
      </c>
      <c r="E1199" t="str">
        <f>IMAGE("http://ifttt.com/images/no_image_card.png",1)</f>
        <v/>
      </c>
      <c r="F1199" s="1" t="s">
        <v>4</v>
      </c>
      <c r="G1199" s="2" t="s">
        <v>5145</v>
      </c>
    </row>
    <row r="1200">
      <c r="A1200" s="1" t="s">
        <v>5146</v>
      </c>
      <c r="B1200" s="1" t="s">
        <v>3644</v>
      </c>
      <c r="C1200" s="1" t="s">
        <v>5147</v>
      </c>
      <c r="D1200" s="2" t="s">
        <v>5148</v>
      </c>
      <c r="E1200" t="str">
        <f>IMAGE("http://johoe.mooo.com/pbkdf-refresh-cut.png",1)</f>
        <v/>
      </c>
      <c r="F1200" s="1" t="s">
        <v>4</v>
      </c>
      <c r="G1200" s="2" t="s">
        <v>5149</v>
      </c>
    </row>
    <row r="1201">
      <c r="A1201" s="1" t="s">
        <v>5150</v>
      </c>
      <c r="B1201" s="1" t="s">
        <v>571</v>
      </c>
      <c r="C1201" s="1" t="s">
        <v>5151</v>
      </c>
      <c r="D1201" s="2" t="s">
        <v>5152</v>
      </c>
      <c r="E1201" t="str">
        <f>IMAGE("http://moneyandtech.com/moneyandtech/wp-content/uploads/2015/04/Australia-Bitcoin-Regulation.jpg",1)</f>
        <v/>
      </c>
      <c r="F1201" s="1" t="s">
        <v>4</v>
      </c>
      <c r="G1201" s="2" t="s">
        <v>5153</v>
      </c>
    </row>
    <row r="1202">
      <c r="A1202" s="1" t="s">
        <v>5154</v>
      </c>
      <c r="B1202" s="1" t="s">
        <v>2262</v>
      </c>
      <c r="C1202" s="1" t="s">
        <v>5155</v>
      </c>
      <c r="D1202" s="2" t="s">
        <v>5156</v>
      </c>
      <c r="E1202" t="str">
        <f>IMAGE("http://myb.tc/Images/spinner.gif",1)</f>
        <v/>
      </c>
      <c r="F1202" s="1" t="s">
        <v>4</v>
      </c>
      <c r="G1202" s="2" t="s">
        <v>5157</v>
      </c>
    </row>
    <row r="1203">
      <c r="A1203" s="1" t="s">
        <v>5154</v>
      </c>
      <c r="B1203" s="1" t="s">
        <v>5158</v>
      </c>
      <c r="C1203" s="1" t="s">
        <v>5159</v>
      </c>
      <c r="D1203" s="1" t="s">
        <v>5160</v>
      </c>
      <c r="E1203" t="str">
        <f>IMAGE("http://ifttt.com/images/no_image_card.png",1)</f>
        <v/>
      </c>
      <c r="F1203" s="1" t="s">
        <v>4</v>
      </c>
      <c r="G1203" s="2" t="s">
        <v>5161</v>
      </c>
    </row>
    <row r="1204">
      <c r="A1204" s="1" t="s">
        <v>5162</v>
      </c>
      <c r="B1204" s="1" t="s">
        <v>5163</v>
      </c>
      <c r="C1204" s="1" t="s">
        <v>5164</v>
      </c>
      <c r="D1204" s="2" t="s">
        <v>5165</v>
      </c>
      <c r="E1204" t="str">
        <f>IMAGE("http://i.imgur.com/mzBcCly.jpg?fb",1)</f>
        <v/>
      </c>
      <c r="F1204" s="1" t="s">
        <v>4</v>
      </c>
      <c r="G1204" s="2" t="s">
        <v>5166</v>
      </c>
    </row>
    <row r="1205">
      <c r="A1205" s="1" t="s">
        <v>5167</v>
      </c>
      <c r="B1205" s="1" t="s">
        <v>5168</v>
      </c>
      <c r="C1205" s="1" t="s">
        <v>5169</v>
      </c>
      <c r="D1205" s="2" t="s">
        <v>5170</v>
      </c>
      <c r="E1205" t="str">
        <f>IMAGE("http://media.coindesk.com/2015/04/bitcoin-partnership.jpg",1)</f>
        <v/>
      </c>
      <c r="F1205" s="1" t="s">
        <v>4</v>
      </c>
      <c r="G1205" s="2" t="s">
        <v>5171</v>
      </c>
    </row>
    <row r="1206">
      <c r="A1206" s="1" t="s">
        <v>5172</v>
      </c>
      <c r="B1206" s="1" t="s">
        <v>5173</v>
      </c>
      <c r="C1206" s="1" t="s">
        <v>5174</v>
      </c>
      <c r="D1206" s="2" t="s">
        <v>5175</v>
      </c>
      <c r="E1206" t="str">
        <f>IMAGE("https://satoshimines.com/preview.png",1)</f>
        <v/>
      </c>
      <c r="F1206" s="1" t="s">
        <v>4</v>
      </c>
      <c r="G1206" s="2" t="s">
        <v>5176</v>
      </c>
    </row>
    <row r="1207">
      <c r="A1207" s="1" t="s">
        <v>5177</v>
      </c>
      <c r="B1207" s="1" t="s">
        <v>5178</v>
      </c>
      <c r="C1207" s="1" t="s">
        <v>5179</v>
      </c>
      <c r="D1207" s="2" t="s">
        <v>5180</v>
      </c>
      <c r="E1207" t="str">
        <f>IMAGE("https://i.ytimg.com/vi/Y43WWq2qPjE/maxresdefault.jpg",1)</f>
        <v/>
      </c>
      <c r="F1207" s="1" t="s">
        <v>4</v>
      </c>
      <c r="G1207" s="2" t="s">
        <v>5181</v>
      </c>
    </row>
    <row r="1208">
      <c r="A1208" s="1" t="s">
        <v>5177</v>
      </c>
      <c r="B1208" s="1" t="s">
        <v>5182</v>
      </c>
      <c r="C1208" s="1" t="s">
        <v>5183</v>
      </c>
      <c r="D1208" s="1" t="s">
        <v>107</v>
      </c>
      <c r="E1208" t="str">
        <f t="shared" ref="E1208:E1212" si="150">IMAGE("http://ifttt.com/images/no_image_card.png",1)</f>
        <v/>
      </c>
      <c r="F1208" s="1" t="s">
        <v>4</v>
      </c>
      <c r="G1208" s="2" t="s">
        <v>5184</v>
      </c>
    </row>
    <row r="1209">
      <c r="A1209" s="1" t="s">
        <v>5185</v>
      </c>
      <c r="B1209" s="1" t="s">
        <v>5186</v>
      </c>
      <c r="C1209" s="1" t="s">
        <v>5187</v>
      </c>
      <c r="D1209" s="1" t="s">
        <v>5188</v>
      </c>
      <c r="E1209" t="str">
        <f t="shared" si="150"/>
        <v/>
      </c>
      <c r="F1209" s="1" t="s">
        <v>4</v>
      </c>
      <c r="G1209" s="2" t="s">
        <v>5189</v>
      </c>
    </row>
    <row r="1210">
      <c r="A1210" s="1" t="s">
        <v>5190</v>
      </c>
      <c r="B1210" s="1" t="s">
        <v>5191</v>
      </c>
      <c r="C1210" s="1" t="s">
        <v>5192</v>
      </c>
      <c r="D1210" s="2" t="s">
        <v>5193</v>
      </c>
      <c r="E1210" t="str">
        <f t="shared" si="150"/>
        <v/>
      </c>
      <c r="F1210" s="1" t="s">
        <v>4</v>
      </c>
      <c r="G1210" s="2" t="s">
        <v>5194</v>
      </c>
    </row>
    <row r="1211">
      <c r="A1211" s="1" t="s">
        <v>5195</v>
      </c>
      <c r="B1211" s="1" t="s">
        <v>5196</v>
      </c>
      <c r="C1211" s="1" t="s">
        <v>5197</v>
      </c>
      <c r="D1211" s="1" t="s">
        <v>5198</v>
      </c>
      <c r="E1211" t="str">
        <f t="shared" si="150"/>
        <v/>
      </c>
      <c r="F1211" s="1" t="s">
        <v>4</v>
      </c>
      <c r="G1211" s="2" t="s">
        <v>5199</v>
      </c>
    </row>
    <row r="1212">
      <c r="A1212" s="1" t="s">
        <v>5195</v>
      </c>
      <c r="B1212" s="1" t="s">
        <v>5200</v>
      </c>
      <c r="C1212" s="1" t="s">
        <v>5201</v>
      </c>
      <c r="D1212" s="1" t="s">
        <v>5202</v>
      </c>
      <c r="E1212" t="str">
        <f t="shared" si="150"/>
        <v/>
      </c>
      <c r="F1212" s="1" t="s">
        <v>4</v>
      </c>
      <c r="G1212" s="2" t="s">
        <v>5203</v>
      </c>
    </row>
    <row r="1213">
      <c r="A1213" s="1" t="s">
        <v>5204</v>
      </c>
      <c r="B1213" s="1" t="s">
        <v>3222</v>
      </c>
      <c r="C1213" s="1" t="s">
        <v>5205</v>
      </c>
      <c r="D1213" s="2" t="s">
        <v>5206</v>
      </c>
      <c r="E1213" t="str">
        <f>IMAGE("http://www.techgoondu.com/wp-content/uploads/2014/10/0003956a3ec581caef1f1f10f0b6fdc5-600x391.png",1)</f>
        <v/>
      </c>
      <c r="F1213" s="1" t="s">
        <v>4</v>
      </c>
      <c r="G1213" s="2" t="s">
        <v>5207</v>
      </c>
    </row>
    <row r="1214">
      <c r="A1214" s="1" t="s">
        <v>5208</v>
      </c>
      <c r="B1214" s="1" t="s">
        <v>5209</v>
      </c>
      <c r="C1214" s="1" t="s">
        <v>5210</v>
      </c>
      <c r="D1214" s="2" t="s">
        <v>5211</v>
      </c>
      <c r="E1214" t="str">
        <f>IMAGE("https://bitcoinmagazine.com/wp-content/uploads/2014/11/photo-Vinay-for-Bitcoin-Magazine.jpg",1)</f>
        <v/>
      </c>
      <c r="F1214" s="1" t="s">
        <v>4</v>
      </c>
      <c r="G1214" s="2" t="s">
        <v>5212</v>
      </c>
    </row>
    <row r="1215">
      <c r="A1215" s="1" t="s">
        <v>5213</v>
      </c>
      <c r="B1215" s="1" t="s">
        <v>5214</v>
      </c>
      <c r="C1215" s="1" t="s">
        <v>5215</v>
      </c>
      <c r="D1215" s="2" t="s">
        <v>5216</v>
      </c>
      <c r="E1215" t="str">
        <f t="shared" ref="E1215:E1217" si="151">IMAGE("http://ifttt.com/images/no_image_card.png",1)</f>
        <v/>
      </c>
      <c r="F1215" s="1" t="s">
        <v>4</v>
      </c>
      <c r="G1215" s="2" t="s">
        <v>5217</v>
      </c>
    </row>
    <row r="1216">
      <c r="A1216" s="1" t="s">
        <v>5218</v>
      </c>
      <c r="B1216" s="1" t="s">
        <v>4344</v>
      </c>
      <c r="C1216" s="1" t="s">
        <v>5219</v>
      </c>
      <c r="D1216" s="2" t="s">
        <v>5220</v>
      </c>
      <c r="E1216" t="str">
        <f t="shared" si="151"/>
        <v/>
      </c>
      <c r="F1216" s="1" t="s">
        <v>4</v>
      </c>
      <c r="G1216" s="2" t="s">
        <v>5221</v>
      </c>
    </row>
    <row r="1217">
      <c r="A1217" s="1" t="s">
        <v>5222</v>
      </c>
      <c r="B1217" s="1" t="s">
        <v>5223</v>
      </c>
      <c r="C1217" s="1" t="s">
        <v>5224</v>
      </c>
      <c r="D1217" s="1" t="s">
        <v>5225</v>
      </c>
      <c r="E1217" t="str">
        <f t="shared" si="151"/>
        <v/>
      </c>
      <c r="F1217" s="1" t="s">
        <v>4</v>
      </c>
      <c r="G1217" s="2" t="s">
        <v>5226</v>
      </c>
    </row>
    <row r="1218">
      <c r="A1218" s="1" t="s">
        <v>5227</v>
      </c>
      <c r="B1218" s="1" t="s">
        <v>5228</v>
      </c>
      <c r="C1218" s="1" t="s">
        <v>5229</v>
      </c>
      <c r="D1218" s="2" t="s">
        <v>5230</v>
      </c>
      <c r="E1218" t="str">
        <f>IMAGE("https://avatars3.githubusercontent.com/u/10350359?v=3&amp;amp;s=400",1)</f>
        <v/>
      </c>
      <c r="F1218" s="1" t="s">
        <v>4</v>
      </c>
      <c r="G1218" s="2" t="s">
        <v>5231</v>
      </c>
    </row>
    <row r="1219">
      <c r="A1219" s="1" t="s">
        <v>5232</v>
      </c>
      <c r="B1219" s="1" t="s">
        <v>5233</v>
      </c>
      <c r="C1219" s="1" t="s">
        <v>5234</v>
      </c>
      <c r="D1219" s="1" t="s">
        <v>5235</v>
      </c>
      <c r="E1219" t="str">
        <f>IMAGE("http://ifttt.com/images/no_image_card.png",1)</f>
        <v/>
      </c>
      <c r="F1219" s="1" t="s">
        <v>4</v>
      </c>
      <c r="G1219" s="2" t="s">
        <v>5236</v>
      </c>
    </row>
    <row r="1220">
      <c r="A1220" s="1" t="s">
        <v>5237</v>
      </c>
      <c r="B1220" s="1" t="s">
        <v>4415</v>
      </c>
      <c r="C1220" s="1" t="s">
        <v>5238</v>
      </c>
      <c r="D1220" s="2" t="s">
        <v>5239</v>
      </c>
      <c r="E1220" t="str">
        <f>IMAGE("http://www.coinspeaker.com/wp-content/uploads/2015/02/bitcoin-exchange-igot-has-stopped-1-2m-worth-of-frauds-01.jpg",1)</f>
        <v/>
      </c>
      <c r="F1220" s="1" t="s">
        <v>4</v>
      </c>
      <c r="G1220" s="2" t="s">
        <v>5240</v>
      </c>
    </row>
    <row r="1221">
      <c r="A1221" s="1" t="s">
        <v>5241</v>
      </c>
      <c r="B1221" s="1" t="s">
        <v>5242</v>
      </c>
      <c r="C1221" s="1" t="s">
        <v>5243</v>
      </c>
      <c r="D1221" s="2" t="s">
        <v>5244</v>
      </c>
      <c r="E1221" t="str">
        <f>IMAGE("http://media.nzherald.co.nz/webcontent/image/jpg/201515/AFP150325102532_480x270.jpg",1)</f>
        <v/>
      </c>
      <c r="F1221" s="1" t="s">
        <v>4</v>
      </c>
      <c r="G1221" s="2" t="s">
        <v>5245</v>
      </c>
    </row>
    <row r="1222">
      <c r="A1222" s="1" t="s">
        <v>5246</v>
      </c>
      <c r="B1222" s="1" t="s">
        <v>5247</v>
      </c>
      <c r="C1222" s="1" t="s">
        <v>5248</v>
      </c>
      <c r="D1222" s="2" t="s">
        <v>5249</v>
      </c>
      <c r="E1222" t="str">
        <f>IMAGE("http://www.sec.gov/g877527g50m88.jpg",1)</f>
        <v/>
      </c>
      <c r="F1222" s="1" t="s">
        <v>4</v>
      </c>
      <c r="G1222" s="2" t="s">
        <v>5250</v>
      </c>
    </row>
    <row r="1223">
      <c r="A1223" s="1" t="s">
        <v>5251</v>
      </c>
      <c r="B1223" s="1" t="s">
        <v>5252</v>
      </c>
      <c r="C1223" s="1" t="s">
        <v>5253</v>
      </c>
      <c r="D1223" s="2" t="s">
        <v>5254</v>
      </c>
      <c r="E1223" t="str">
        <f>IMAGE("http://ifttt.com/images/no_image_card.png",1)</f>
        <v/>
      </c>
      <c r="F1223" s="1" t="s">
        <v>4</v>
      </c>
      <c r="G1223" s="2" t="s">
        <v>5255</v>
      </c>
    </row>
    <row r="1224">
      <c r="A1224" s="1" t="s">
        <v>5256</v>
      </c>
      <c r="B1224" s="1" t="s">
        <v>219</v>
      </c>
      <c r="C1224" s="1" t="s">
        <v>5257</v>
      </c>
      <c r="D1224" s="2" t="s">
        <v>5258</v>
      </c>
      <c r="E1224" t="str">
        <f>IMAGE("https://www.redditstatic.com/icon.png",1)</f>
        <v/>
      </c>
      <c r="F1224" s="1" t="s">
        <v>4</v>
      </c>
      <c r="G1224" s="2" t="s">
        <v>5259</v>
      </c>
    </row>
    <row r="1225">
      <c r="A1225" s="1" t="s">
        <v>5260</v>
      </c>
      <c r="B1225" s="1" t="s">
        <v>844</v>
      </c>
      <c r="C1225" s="1" t="s">
        <v>5261</v>
      </c>
      <c r="D1225" s="2" t="s">
        <v>5262</v>
      </c>
      <c r="E1225" t="str">
        <f>IMAGE("http://bit-post.com/wp-content/uploads/2015/04/how-to-mine-bitcoins.jpg",1)</f>
        <v/>
      </c>
      <c r="F1225" s="1" t="s">
        <v>4</v>
      </c>
      <c r="G1225" s="2" t="s">
        <v>5263</v>
      </c>
    </row>
    <row r="1226">
      <c r="A1226" s="1" t="s">
        <v>5264</v>
      </c>
      <c r="B1226" s="1" t="s">
        <v>5265</v>
      </c>
      <c r="C1226" s="1" t="s">
        <v>5266</v>
      </c>
      <c r="D1226" s="1" t="s">
        <v>5267</v>
      </c>
      <c r="E1226" t="str">
        <f>IMAGE("http://ifttt.com/images/no_image_card.png",1)</f>
        <v/>
      </c>
      <c r="F1226" s="1" t="s">
        <v>4</v>
      </c>
      <c r="G1226" s="2" t="s">
        <v>5268</v>
      </c>
    </row>
    <row r="1227">
      <c r="A1227" s="1" t="s">
        <v>5241</v>
      </c>
      <c r="B1227" s="1" t="s">
        <v>5242</v>
      </c>
      <c r="C1227" s="1" t="s">
        <v>5243</v>
      </c>
      <c r="D1227" s="2" t="s">
        <v>5244</v>
      </c>
      <c r="E1227" t="str">
        <f>IMAGE("http://media.nzherald.co.nz/webcontent/image/jpg/201515/AFP150325102532_480x270.jpg",1)</f>
        <v/>
      </c>
      <c r="F1227" s="1" t="s">
        <v>4</v>
      </c>
      <c r="G1227" s="2" t="s">
        <v>5245</v>
      </c>
    </row>
    <row r="1228">
      <c r="A1228" s="1" t="s">
        <v>5269</v>
      </c>
      <c r="B1228" s="1" t="s">
        <v>4344</v>
      </c>
      <c r="C1228" s="1" t="s">
        <v>5270</v>
      </c>
      <c r="D1228" s="1" t="s">
        <v>5271</v>
      </c>
      <c r="E1228" t="str">
        <f t="shared" ref="E1228:E1232" si="152">IMAGE("http://ifttt.com/images/no_image_card.png",1)</f>
        <v/>
      </c>
      <c r="F1228" s="1" t="s">
        <v>4</v>
      </c>
      <c r="G1228" s="2" t="s">
        <v>5272</v>
      </c>
    </row>
    <row r="1229">
      <c r="A1229" s="1" t="s">
        <v>5273</v>
      </c>
      <c r="B1229" s="1" t="s">
        <v>997</v>
      </c>
      <c r="C1229" s="1" t="s">
        <v>5274</v>
      </c>
      <c r="D1229" s="1" t="s">
        <v>5275</v>
      </c>
      <c r="E1229" t="str">
        <f t="shared" si="152"/>
        <v/>
      </c>
      <c r="F1229" s="1" t="s">
        <v>4</v>
      </c>
      <c r="G1229" s="2" t="s">
        <v>5276</v>
      </c>
    </row>
    <row r="1230">
      <c r="A1230" s="1" t="s">
        <v>5277</v>
      </c>
      <c r="B1230" s="1" t="s">
        <v>2716</v>
      </c>
      <c r="C1230" s="1" t="s">
        <v>5278</v>
      </c>
      <c r="D1230" s="1" t="s">
        <v>5279</v>
      </c>
      <c r="E1230" t="str">
        <f t="shared" si="152"/>
        <v/>
      </c>
      <c r="F1230" s="1" t="s">
        <v>4</v>
      </c>
      <c r="G1230" s="2" t="s">
        <v>5280</v>
      </c>
    </row>
    <row r="1231">
      <c r="A1231" s="1" t="s">
        <v>5281</v>
      </c>
      <c r="B1231" s="1" t="s">
        <v>3440</v>
      </c>
      <c r="C1231" s="1" t="s">
        <v>5282</v>
      </c>
      <c r="D1231" s="2" t="s">
        <v>5283</v>
      </c>
      <c r="E1231" t="str">
        <f t="shared" si="152"/>
        <v/>
      </c>
      <c r="F1231" s="1" t="s">
        <v>4</v>
      </c>
      <c r="G1231" s="2" t="s">
        <v>5284</v>
      </c>
    </row>
    <row r="1232">
      <c r="A1232" s="1" t="s">
        <v>5285</v>
      </c>
      <c r="B1232" s="1" t="s">
        <v>5286</v>
      </c>
      <c r="C1232" s="1" t="s">
        <v>5287</v>
      </c>
      <c r="D1232" s="1" t="s">
        <v>5288</v>
      </c>
      <c r="E1232" t="str">
        <f t="shared" si="152"/>
        <v/>
      </c>
      <c r="F1232" s="1" t="s">
        <v>4</v>
      </c>
      <c r="G1232" s="2" t="s">
        <v>5289</v>
      </c>
    </row>
    <row r="1233">
      <c r="A1233" s="1" t="s">
        <v>5277</v>
      </c>
      <c r="B1233" s="1" t="s">
        <v>5290</v>
      </c>
      <c r="C1233" s="1" t="s">
        <v>5291</v>
      </c>
      <c r="D1233" s="2" t="s">
        <v>5292</v>
      </c>
      <c r="E1233" t="str">
        <f>IMAGE("",1)</f>
        <v/>
      </c>
      <c r="F1233" s="1" t="s">
        <v>4</v>
      </c>
      <c r="G1233" s="2" t="s">
        <v>5293</v>
      </c>
    </row>
    <row r="1234">
      <c r="A1234" s="1" t="s">
        <v>5294</v>
      </c>
      <c r="B1234" s="1" t="s">
        <v>5295</v>
      </c>
      <c r="C1234" s="1" t="s">
        <v>5296</v>
      </c>
      <c r="D1234" s="1" t="s">
        <v>5297</v>
      </c>
      <c r="E1234" t="str">
        <f t="shared" ref="E1234:E1235" si="153">IMAGE("http://ifttt.com/images/no_image_card.png",1)</f>
        <v/>
      </c>
      <c r="F1234" s="1" t="s">
        <v>4</v>
      </c>
      <c r="G1234" s="2" t="s">
        <v>5298</v>
      </c>
    </row>
    <row r="1235">
      <c r="A1235" s="1" t="s">
        <v>5299</v>
      </c>
      <c r="B1235" s="1" t="s">
        <v>5300</v>
      </c>
      <c r="C1235" s="1" t="s">
        <v>5301</v>
      </c>
      <c r="D1235" s="1" t="s">
        <v>5302</v>
      </c>
      <c r="E1235" t="str">
        <f t="shared" si="153"/>
        <v/>
      </c>
      <c r="F1235" s="1" t="s">
        <v>4</v>
      </c>
      <c r="G1235" s="2" t="s">
        <v>5303</v>
      </c>
    </row>
    <row r="1236">
      <c r="A1236" s="1" t="s">
        <v>5299</v>
      </c>
      <c r="B1236" s="1" t="s">
        <v>5304</v>
      </c>
      <c r="C1236" s="1" t="s">
        <v>5305</v>
      </c>
      <c r="D1236" s="2" t="s">
        <v>5306</v>
      </c>
      <c r="E1236" t="str">
        <f>IMAGE("https://www.redditstatic.com/icon.png",1)</f>
        <v/>
      </c>
      <c r="F1236" s="1" t="s">
        <v>4</v>
      </c>
      <c r="G1236" s="2" t="s">
        <v>5307</v>
      </c>
    </row>
    <row r="1237">
      <c r="A1237" s="1" t="s">
        <v>5308</v>
      </c>
      <c r="B1237" s="1" t="s">
        <v>5309</v>
      </c>
      <c r="C1237" s="1" t="s">
        <v>5310</v>
      </c>
      <c r="D1237" s="2" t="s">
        <v>5311</v>
      </c>
      <c r="E1237" t="str">
        <f>IMAGE("https://www.betcoin.ag/files/betcoin/assets/casino/casino-craps.jpg",1)</f>
        <v/>
      </c>
      <c r="F1237" s="1" t="s">
        <v>4</v>
      </c>
      <c r="G1237" s="2" t="s">
        <v>5312</v>
      </c>
    </row>
    <row r="1238">
      <c r="A1238" s="1" t="s">
        <v>5313</v>
      </c>
      <c r="B1238" s="1" t="s">
        <v>5314</v>
      </c>
      <c r="C1238" s="1" t="s">
        <v>5315</v>
      </c>
      <c r="D1238" s="1" t="s">
        <v>5316</v>
      </c>
      <c r="E1238" t="str">
        <f>IMAGE("http://ifttt.com/images/no_image_card.png",1)</f>
        <v/>
      </c>
      <c r="F1238" s="1" t="s">
        <v>4</v>
      </c>
      <c r="G1238" s="2" t="s">
        <v>5317</v>
      </c>
    </row>
    <row r="1239">
      <c r="A1239" s="1" t="s">
        <v>5318</v>
      </c>
      <c r="B1239" s="1" t="s">
        <v>3631</v>
      </c>
      <c r="C1239" s="1" t="s">
        <v>5319</v>
      </c>
      <c r="D1239" s="2" t="s">
        <v>5320</v>
      </c>
      <c r="E1239" t="str">
        <f>IMAGE("https://socialmediawidgets.files.wordpress.com/2014/03/01_twitter1.png",1)</f>
        <v/>
      </c>
      <c r="F1239" s="1" t="s">
        <v>4</v>
      </c>
      <c r="G1239" s="2" t="s">
        <v>5321</v>
      </c>
    </row>
    <row r="1240">
      <c r="A1240" s="1" t="s">
        <v>5318</v>
      </c>
      <c r="B1240" s="1" t="s">
        <v>2749</v>
      </c>
      <c r="C1240" s="1" t="s">
        <v>5322</v>
      </c>
      <c r="D1240" s="1" t="s">
        <v>5323</v>
      </c>
      <c r="E1240" t="str">
        <f t="shared" ref="E1240:E1241" si="154">IMAGE("http://ifttt.com/images/no_image_card.png",1)</f>
        <v/>
      </c>
      <c r="F1240" s="1" t="s">
        <v>4</v>
      </c>
      <c r="G1240" s="2" t="s">
        <v>5324</v>
      </c>
    </row>
    <row r="1241">
      <c r="A1241" s="1" t="s">
        <v>5325</v>
      </c>
      <c r="B1241" s="1" t="s">
        <v>5326</v>
      </c>
      <c r="C1241" s="1" t="s">
        <v>5327</v>
      </c>
      <c r="D1241" s="1" t="s">
        <v>5328</v>
      </c>
      <c r="E1241" t="str">
        <f t="shared" si="154"/>
        <v/>
      </c>
      <c r="F1241" s="1" t="s">
        <v>4</v>
      </c>
      <c r="G1241" s="2" t="s">
        <v>5329</v>
      </c>
    </row>
    <row r="1242">
      <c r="A1242" s="1" t="s">
        <v>5330</v>
      </c>
      <c r="B1242" s="1" t="s">
        <v>5331</v>
      </c>
      <c r="C1242" s="1" t="s">
        <v>5332</v>
      </c>
      <c r="D1242" s="2" t="s">
        <v>5333</v>
      </c>
      <c r="E1242" t="str">
        <f>IMAGE("https://www.zapgo.co/static/xoin_apps/img/landing/overstock.jpg",1)</f>
        <v/>
      </c>
      <c r="F1242" s="1" t="s">
        <v>4</v>
      </c>
      <c r="G1242" s="2" t="s">
        <v>5334</v>
      </c>
    </row>
    <row r="1243">
      <c r="A1243" s="1" t="s">
        <v>5335</v>
      </c>
      <c r="B1243" s="1" t="s">
        <v>1883</v>
      </c>
      <c r="C1243" s="1" t="s">
        <v>5336</v>
      </c>
      <c r="D1243" s="1" t="s">
        <v>5337</v>
      </c>
      <c r="E1243" t="str">
        <f t="shared" ref="E1243:E1244" si="155">IMAGE("http://ifttt.com/images/no_image_card.png",1)</f>
        <v/>
      </c>
      <c r="F1243" s="1" t="s">
        <v>4</v>
      </c>
      <c r="G1243" s="2" t="s">
        <v>5338</v>
      </c>
    </row>
    <row r="1244">
      <c r="A1244" s="1" t="s">
        <v>5339</v>
      </c>
      <c r="B1244" s="1" t="s">
        <v>5340</v>
      </c>
      <c r="C1244" s="1" t="s">
        <v>5341</v>
      </c>
      <c r="D1244" s="1" t="s">
        <v>5342</v>
      </c>
      <c r="E1244" t="str">
        <f t="shared" si="155"/>
        <v/>
      </c>
      <c r="F1244" s="1" t="s">
        <v>4</v>
      </c>
      <c r="G1244" s="2" t="s">
        <v>5343</v>
      </c>
    </row>
    <row r="1245">
      <c r="A1245" s="1" t="s">
        <v>5339</v>
      </c>
      <c r="B1245" s="1" t="s">
        <v>5344</v>
      </c>
      <c r="C1245" s="1" t="s">
        <v>5345</v>
      </c>
      <c r="D1245" s="2" t="s">
        <v>5346</v>
      </c>
      <c r="E1245" t="str">
        <f>IMAGE("https://lawnmower.io/assets/img/dashboard_in_phone.png",1)</f>
        <v/>
      </c>
      <c r="F1245" s="1" t="s">
        <v>4</v>
      </c>
      <c r="G1245" s="2" t="s">
        <v>5347</v>
      </c>
    </row>
    <row r="1246">
      <c r="A1246" s="1" t="s">
        <v>5348</v>
      </c>
      <c r="B1246" s="1" t="s">
        <v>17</v>
      </c>
      <c r="C1246" s="1" t="s">
        <v>5349</v>
      </c>
      <c r="D1246" s="2" t="s">
        <v>5350</v>
      </c>
      <c r="E1246" t="str">
        <f>IMAGE("http://bravenewcoin.com/assets/Uploads/_resampled/CroppedImage400400-Selection-054.png",1)</f>
        <v/>
      </c>
      <c r="F1246" s="1" t="s">
        <v>4</v>
      </c>
      <c r="G1246" s="2" t="s">
        <v>5351</v>
      </c>
    </row>
    <row r="1247">
      <c r="A1247" s="1" t="s">
        <v>5352</v>
      </c>
      <c r="B1247" s="1" t="s">
        <v>5353</v>
      </c>
      <c r="C1247" s="1" t="s">
        <v>5354</v>
      </c>
      <c r="D1247" s="2" t="s">
        <v>5355</v>
      </c>
      <c r="E1247" t="str">
        <f>IMAGE("https://i.ytimg.com/vi/yzGzB-yYKcc/maxresdefault.jpg",1)</f>
        <v/>
      </c>
      <c r="F1247" s="1" t="s">
        <v>4</v>
      </c>
      <c r="G1247" s="2" t="s">
        <v>5356</v>
      </c>
    </row>
    <row r="1248">
      <c r="A1248" s="1" t="s">
        <v>5357</v>
      </c>
      <c r="B1248" s="1" t="s">
        <v>5358</v>
      </c>
      <c r="C1248" s="1" t="s">
        <v>5359</v>
      </c>
      <c r="D1248" s="2" t="s">
        <v>5360</v>
      </c>
      <c r="E1248" t="str">
        <f>IMAGE("http://news.bbcimg.co.uk/media/images/82209000/jpg/_82209579_82209578.jpg",1)</f>
        <v/>
      </c>
      <c r="F1248" s="1" t="s">
        <v>4</v>
      </c>
      <c r="G1248" s="2" t="s">
        <v>5361</v>
      </c>
    </row>
    <row r="1249">
      <c r="A1249" s="1" t="s">
        <v>5362</v>
      </c>
      <c r="B1249" s="1" t="s">
        <v>3088</v>
      </c>
      <c r="C1249" s="1" t="s">
        <v>5363</v>
      </c>
      <c r="D1249" s="2" t="s">
        <v>5364</v>
      </c>
      <c r="E1249" t="str">
        <f>IMAGE("https://www.redditstatic.com/icon.png",1)</f>
        <v/>
      </c>
      <c r="F1249" s="1" t="s">
        <v>4</v>
      </c>
      <c r="G1249" s="2" t="s">
        <v>5365</v>
      </c>
    </row>
    <row r="1250">
      <c r="A1250" s="1" t="s">
        <v>5366</v>
      </c>
      <c r="B1250" s="1" t="s">
        <v>5367</v>
      </c>
      <c r="C1250" s="1" t="s">
        <v>5368</v>
      </c>
      <c r="D1250" s="1" t="s">
        <v>5369</v>
      </c>
      <c r="E1250" t="str">
        <f t="shared" ref="E1250:E1252" si="156">IMAGE("http://ifttt.com/images/no_image_card.png",1)</f>
        <v/>
      </c>
      <c r="F1250" s="1" t="s">
        <v>4</v>
      </c>
      <c r="G1250" s="2" t="s">
        <v>5370</v>
      </c>
    </row>
    <row r="1251">
      <c r="A1251" s="1" t="s">
        <v>5371</v>
      </c>
      <c r="B1251" s="1" t="s">
        <v>5372</v>
      </c>
      <c r="C1251" s="1" t="s">
        <v>5373</v>
      </c>
      <c r="D1251" s="1" t="s">
        <v>5374</v>
      </c>
      <c r="E1251" t="str">
        <f t="shared" si="156"/>
        <v/>
      </c>
      <c r="F1251" s="1" t="s">
        <v>4</v>
      </c>
      <c r="G1251" s="2" t="s">
        <v>5375</v>
      </c>
    </row>
    <row r="1252">
      <c r="A1252" s="1" t="s">
        <v>5376</v>
      </c>
      <c r="B1252" s="1" t="s">
        <v>701</v>
      </c>
      <c r="C1252" s="1" t="s">
        <v>5377</v>
      </c>
      <c r="D1252" s="1" t="s">
        <v>5378</v>
      </c>
      <c r="E1252" t="str">
        <f t="shared" si="156"/>
        <v/>
      </c>
      <c r="F1252" s="1" t="s">
        <v>4</v>
      </c>
      <c r="G1252" s="2" t="s">
        <v>5379</v>
      </c>
    </row>
    <row r="1253">
      <c r="A1253" s="1" t="s">
        <v>5380</v>
      </c>
      <c r="B1253" s="1" t="s">
        <v>1883</v>
      </c>
      <c r="C1253" s="1" t="s">
        <v>5381</v>
      </c>
      <c r="D1253" s="2" t="s">
        <v>5382</v>
      </c>
      <c r="E1253" t="str">
        <f>IMAGE("https://i.ytimg.com/vi/o7drV83MdzU/hqdefault.jpg",1)</f>
        <v/>
      </c>
      <c r="F1253" s="1" t="s">
        <v>4</v>
      </c>
      <c r="G1253" s="2" t="s">
        <v>5383</v>
      </c>
    </row>
    <row r="1254">
      <c r="A1254" s="1" t="s">
        <v>5384</v>
      </c>
      <c r="B1254" s="1" t="s">
        <v>5385</v>
      </c>
      <c r="C1254" s="1" t="s">
        <v>5386</v>
      </c>
      <c r="D1254" s="1" t="s">
        <v>5387</v>
      </c>
      <c r="E1254" t="str">
        <f t="shared" ref="E1254:E1256" si="157">IMAGE("http://ifttt.com/images/no_image_card.png",1)</f>
        <v/>
      </c>
      <c r="F1254" s="1" t="s">
        <v>4</v>
      </c>
      <c r="G1254" s="2" t="s">
        <v>5388</v>
      </c>
    </row>
    <row r="1255">
      <c r="A1255" s="1" t="s">
        <v>5389</v>
      </c>
      <c r="B1255" s="1" t="s">
        <v>5390</v>
      </c>
      <c r="C1255" s="1" t="s">
        <v>5391</v>
      </c>
      <c r="D1255" s="1" t="s">
        <v>5392</v>
      </c>
      <c r="E1255" t="str">
        <f t="shared" si="157"/>
        <v/>
      </c>
      <c r="F1255" s="1" t="s">
        <v>4</v>
      </c>
      <c r="G1255" s="2" t="s">
        <v>5393</v>
      </c>
    </row>
    <row r="1256">
      <c r="A1256" s="1" t="s">
        <v>5394</v>
      </c>
      <c r="B1256" s="1" t="s">
        <v>5395</v>
      </c>
      <c r="C1256" s="1" t="s">
        <v>5396</v>
      </c>
      <c r="D1256" s="1" t="s">
        <v>5397</v>
      </c>
      <c r="E1256" t="str">
        <f t="shared" si="157"/>
        <v/>
      </c>
      <c r="F1256" s="1" t="s">
        <v>4</v>
      </c>
      <c r="G1256" s="2" t="s">
        <v>5398</v>
      </c>
    </row>
    <row r="1257">
      <c r="A1257" s="1" t="s">
        <v>5399</v>
      </c>
      <c r="B1257" s="1" t="s">
        <v>5400</v>
      </c>
      <c r="C1257" s="1" t="s">
        <v>5401</v>
      </c>
      <c r="D1257" s="2" t="s">
        <v>5402</v>
      </c>
      <c r="E1257" t="str">
        <f>IMAGE("http://i.imgur.com/Fnd7kbr.png?fb",1)</f>
        <v/>
      </c>
      <c r="F1257" s="1" t="s">
        <v>4</v>
      </c>
      <c r="G1257" s="2" t="s">
        <v>5403</v>
      </c>
    </row>
    <row r="1258">
      <c r="A1258" s="1" t="s">
        <v>5404</v>
      </c>
      <c r="B1258" s="1" t="s">
        <v>5405</v>
      </c>
      <c r="C1258" s="1" t="s">
        <v>5406</v>
      </c>
      <c r="D1258" s="2" t="s">
        <v>5407</v>
      </c>
      <c r="E1258" t="str">
        <f>IMAGE("https://i.ytimg.com/vi/TCPLag9ZM5Q/maxresdefault.jpg",1)</f>
        <v/>
      </c>
      <c r="F1258" s="1" t="s">
        <v>4</v>
      </c>
      <c r="G1258" s="2" t="s">
        <v>5408</v>
      </c>
    </row>
    <row r="1259">
      <c r="A1259" s="1" t="s">
        <v>5409</v>
      </c>
      <c r="B1259" s="1" t="s">
        <v>124</v>
      </c>
      <c r="C1259" s="3" t="s">
        <v>5410</v>
      </c>
      <c r="D1259" s="2" t="s">
        <v>5411</v>
      </c>
      <c r="E1259" t="str">
        <f>IMAGE("http://www.digitaljournal.com/images/loading.gif",1)</f>
        <v/>
      </c>
      <c r="F1259" s="1" t="s">
        <v>4</v>
      </c>
      <c r="G1259" s="2" t="s">
        <v>5412</v>
      </c>
    </row>
    <row r="1260">
      <c r="A1260" s="1" t="s">
        <v>5413</v>
      </c>
      <c r="B1260" s="1" t="s">
        <v>124</v>
      </c>
      <c r="C1260" s="1" t="s">
        <v>5414</v>
      </c>
      <c r="D1260" s="2" t="s">
        <v>5415</v>
      </c>
      <c r="E1260" t="str">
        <f>IMAGE("http://www.waterstechnology.com/IMG/686/280686/blue-blocks.jpg",1)</f>
        <v/>
      </c>
      <c r="F1260" s="1" t="s">
        <v>4</v>
      </c>
      <c r="G1260" s="2" t="s">
        <v>5416</v>
      </c>
    </row>
    <row r="1261">
      <c r="A1261" s="1" t="s">
        <v>5413</v>
      </c>
      <c r="B1261" s="1" t="s">
        <v>5417</v>
      </c>
      <c r="C1261" s="1" t="s">
        <v>5418</v>
      </c>
      <c r="D1261" s="2" t="s">
        <v>5419</v>
      </c>
      <c r="E1261" t="str">
        <f>IMAGE("null",1)</f>
        <v/>
      </c>
      <c r="F1261" s="1" t="s">
        <v>4</v>
      </c>
      <c r="G1261" s="2" t="s">
        <v>5420</v>
      </c>
    </row>
    <row r="1262">
      <c r="A1262" s="1" t="s">
        <v>5421</v>
      </c>
      <c r="B1262" s="1" t="s">
        <v>124</v>
      </c>
      <c r="C1262" s="1" t="s">
        <v>5422</v>
      </c>
      <c r="D1262" s="2" t="s">
        <v>5423</v>
      </c>
      <c r="E1262" t="str">
        <f>IMAGE("http://www.businesswire.com/images/bwlogo_web.jpg",1)</f>
        <v/>
      </c>
      <c r="F1262" s="1" t="s">
        <v>4</v>
      </c>
      <c r="G1262" s="2" t="s">
        <v>5424</v>
      </c>
    </row>
    <row r="1263">
      <c r="A1263" s="1" t="s">
        <v>5425</v>
      </c>
      <c r="B1263" s="1" t="s">
        <v>124</v>
      </c>
      <c r="C1263" s="1" t="s">
        <v>5426</v>
      </c>
      <c r="D1263" s="2" t="s">
        <v>5427</v>
      </c>
      <c r="E1263" t="str">
        <f>IMAGE("http://insidebitcoins.com/wp-content/uploads/2015/04/BApparatus_article_cover_Bitcoinist-640x436-150x150.png",1)</f>
        <v/>
      </c>
      <c r="F1263" s="1" t="s">
        <v>4</v>
      </c>
      <c r="G1263" s="2" t="s">
        <v>5428</v>
      </c>
    </row>
    <row r="1264">
      <c r="A1264" s="1" t="s">
        <v>5429</v>
      </c>
      <c r="B1264" s="1" t="s">
        <v>5430</v>
      </c>
      <c r="C1264" s="1" t="s">
        <v>5431</v>
      </c>
      <c r="D1264" s="2" t="s">
        <v>5432</v>
      </c>
      <c r="E1264" t="str">
        <f>IMAGE("https://bitcoinmagazine.com/wp-content/uploads/2015/04/gaw-court.jpg",1)</f>
        <v/>
      </c>
      <c r="F1264" s="1" t="s">
        <v>4</v>
      </c>
      <c r="G1264" s="2" t="s">
        <v>5433</v>
      </c>
    </row>
    <row r="1265">
      <c r="A1265" s="1" t="s">
        <v>5434</v>
      </c>
      <c r="B1265" s="1" t="s">
        <v>2702</v>
      </c>
      <c r="C1265" s="1" t="s">
        <v>5435</v>
      </c>
      <c r="D1265" s="1" t="s">
        <v>5436</v>
      </c>
      <c r="E1265" t="str">
        <f>IMAGE("http://ifttt.com/images/no_image_card.png",1)</f>
        <v/>
      </c>
      <c r="F1265" s="1" t="s">
        <v>4</v>
      </c>
      <c r="G1265" s="2" t="s">
        <v>5437</v>
      </c>
    </row>
    <row r="1266">
      <c r="A1266" s="1" t="s">
        <v>5438</v>
      </c>
      <c r="B1266" s="1" t="s">
        <v>5439</v>
      </c>
      <c r="C1266" s="1" t="s">
        <v>5440</v>
      </c>
      <c r="D1266" s="2" t="s">
        <v>5441</v>
      </c>
      <c r="E1266" t="str">
        <f>IMAGE("http://news.bbcimg.co.uk/media/images/82083000/jpg/_82083786_ayyan.jpg",1)</f>
        <v/>
      </c>
      <c r="F1266" s="1" t="s">
        <v>4</v>
      </c>
      <c r="G1266" s="2" t="s">
        <v>5442</v>
      </c>
    </row>
    <row r="1267">
      <c r="A1267" s="1" t="s">
        <v>5443</v>
      </c>
      <c r="B1267" s="1" t="s">
        <v>5444</v>
      </c>
      <c r="C1267" s="1" t="s">
        <v>5445</v>
      </c>
      <c r="D1267" s="2" t="s">
        <v>5419</v>
      </c>
      <c r="E1267" t="str">
        <f>IMAGE("http://ifttt.com/images/no_image_card.png",1)</f>
        <v/>
      </c>
      <c r="F1267" s="1" t="s">
        <v>4</v>
      </c>
      <c r="G1267" s="2" t="s">
        <v>5446</v>
      </c>
    </row>
    <row r="1268">
      <c r="A1268" s="1" t="s">
        <v>5447</v>
      </c>
      <c r="B1268" s="1" t="s">
        <v>945</v>
      </c>
      <c r="C1268" s="1" t="s">
        <v>5445</v>
      </c>
      <c r="D1268" s="2" t="s">
        <v>5419</v>
      </c>
      <c r="E1268" t="str">
        <f>IMAGE("null",1)</f>
        <v/>
      </c>
      <c r="F1268" s="1" t="s">
        <v>4</v>
      </c>
      <c r="G1268" s="2" t="s">
        <v>5448</v>
      </c>
    </row>
    <row r="1269">
      <c r="A1269" s="1" t="s">
        <v>5449</v>
      </c>
      <c r="B1269" s="1" t="s">
        <v>1214</v>
      </c>
      <c r="C1269" s="1" t="s">
        <v>5450</v>
      </c>
      <c r="D1269" s="2" t="s">
        <v>5451</v>
      </c>
      <c r="E1269" t="str">
        <f>IMAGE("http://media.komonews.com/images/150509_doc_small.jpg",1)</f>
        <v/>
      </c>
      <c r="F1269" s="1" t="s">
        <v>4</v>
      </c>
      <c r="G1269" s="2" t="s">
        <v>5452</v>
      </c>
    </row>
    <row r="1270">
      <c r="A1270" s="1" t="s">
        <v>5453</v>
      </c>
      <c r="B1270" s="1" t="s">
        <v>448</v>
      </c>
      <c r="C1270" s="1" t="s">
        <v>5454</v>
      </c>
      <c r="D1270" s="1" t="s">
        <v>5455</v>
      </c>
      <c r="E1270" t="str">
        <f t="shared" ref="E1270:E1271" si="158">IMAGE("http://ifttt.com/images/no_image_card.png",1)</f>
        <v/>
      </c>
      <c r="F1270" s="1" t="s">
        <v>4</v>
      </c>
      <c r="G1270" s="2" t="s">
        <v>5456</v>
      </c>
    </row>
    <row r="1271">
      <c r="A1271" s="1" t="s">
        <v>5434</v>
      </c>
      <c r="B1271" s="1" t="s">
        <v>2702</v>
      </c>
      <c r="C1271" s="1" t="s">
        <v>5435</v>
      </c>
      <c r="D1271" s="1" t="s">
        <v>5436</v>
      </c>
      <c r="E1271" t="str">
        <f t="shared" si="158"/>
        <v/>
      </c>
      <c r="F1271" s="1" t="s">
        <v>4</v>
      </c>
      <c r="G1271" s="2" t="s">
        <v>5437</v>
      </c>
    </row>
    <row r="1272">
      <c r="A1272" s="1" t="s">
        <v>5438</v>
      </c>
      <c r="B1272" s="1" t="s">
        <v>5439</v>
      </c>
      <c r="C1272" s="1" t="s">
        <v>5440</v>
      </c>
      <c r="D1272" s="2" t="s">
        <v>5441</v>
      </c>
      <c r="E1272" t="str">
        <f>IMAGE("http://news.bbcimg.co.uk/media/images/82083000/jpg/_82083786_ayyan.jpg",1)</f>
        <v/>
      </c>
      <c r="F1272" s="1" t="s">
        <v>4</v>
      </c>
      <c r="G1272" s="2" t="s">
        <v>5442</v>
      </c>
    </row>
    <row r="1273">
      <c r="A1273" s="1" t="s">
        <v>5443</v>
      </c>
      <c r="B1273" s="1" t="s">
        <v>5444</v>
      </c>
      <c r="C1273" s="1" t="s">
        <v>5445</v>
      </c>
      <c r="D1273" s="2" t="s">
        <v>5419</v>
      </c>
      <c r="E1273" t="str">
        <f>IMAGE("http://ifttt.com/images/no_image_card.png",1)</f>
        <v/>
      </c>
      <c r="F1273" s="1" t="s">
        <v>4</v>
      </c>
      <c r="G1273" s="2" t="s">
        <v>5446</v>
      </c>
    </row>
    <row r="1274">
      <c r="A1274" s="1" t="s">
        <v>5457</v>
      </c>
      <c r="B1274" s="1" t="s">
        <v>5458</v>
      </c>
      <c r="C1274" s="1" t="s">
        <v>5459</v>
      </c>
      <c r="D1274" s="2" t="s">
        <v>5460</v>
      </c>
      <c r="E1274" t="str">
        <f>IMAGE("http://media.gotraffic.net/images/iGrI_n_av8UY/v1/-1x-1.jpg",1)</f>
        <v/>
      </c>
      <c r="F1274" s="1" t="s">
        <v>4</v>
      </c>
      <c r="G1274" s="2" t="s">
        <v>5461</v>
      </c>
    </row>
    <row r="1275">
      <c r="A1275" s="1" t="s">
        <v>5462</v>
      </c>
      <c r="B1275" s="1" t="s">
        <v>5463</v>
      </c>
      <c r="C1275" s="1" t="s">
        <v>5464</v>
      </c>
      <c r="D1275" s="2" t="s">
        <v>5465</v>
      </c>
      <c r="E1275" t="str">
        <f t="shared" ref="E1275:E1278" si="159">IMAGE("http://ifttt.com/images/no_image_card.png",1)</f>
        <v/>
      </c>
      <c r="F1275" s="1" t="s">
        <v>4</v>
      </c>
      <c r="G1275" s="2" t="s">
        <v>5466</v>
      </c>
    </row>
    <row r="1276">
      <c r="A1276" s="1" t="s">
        <v>5467</v>
      </c>
      <c r="B1276" s="1" t="s">
        <v>5468</v>
      </c>
      <c r="C1276" s="1" t="s">
        <v>5469</v>
      </c>
      <c r="D1276" s="1" t="s">
        <v>5470</v>
      </c>
      <c r="E1276" t="str">
        <f t="shared" si="159"/>
        <v/>
      </c>
      <c r="F1276" s="1" t="s">
        <v>4</v>
      </c>
      <c r="G1276" s="2" t="s">
        <v>5471</v>
      </c>
    </row>
    <row r="1277">
      <c r="A1277" s="1" t="s">
        <v>5472</v>
      </c>
      <c r="B1277" s="1" t="s">
        <v>4667</v>
      </c>
      <c r="C1277" s="1" t="s">
        <v>5473</v>
      </c>
      <c r="D1277" s="1" t="s">
        <v>5474</v>
      </c>
      <c r="E1277" t="str">
        <f t="shared" si="159"/>
        <v/>
      </c>
      <c r="F1277" s="1" t="s">
        <v>4</v>
      </c>
      <c r="G1277" s="2" t="s">
        <v>5475</v>
      </c>
    </row>
    <row r="1278">
      <c r="A1278" s="1" t="s">
        <v>5476</v>
      </c>
      <c r="B1278" s="1" t="s">
        <v>5477</v>
      </c>
      <c r="C1278" s="1" t="s">
        <v>5478</v>
      </c>
      <c r="D1278" s="2" t="s">
        <v>5479</v>
      </c>
      <c r="E1278" t="str">
        <f t="shared" si="159"/>
        <v/>
      </c>
      <c r="F1278" s="1" t="s">
        <v>4</v>
      </c>
      <c r="G1278" s="2" t="s">
        <v>5480</v>
      </c>
    </row>
    <row r="1279">
      <c r="A1279" s="1" t="s">
        <v>5481</v>
      </c>
      <c r="B1279" s="1" t="s">
        <v>2838</v>
      </c>
      <c r="C1279" s="1" t="s">
        <v>5482</v>
      </c>
      <c r="D1279" s="2" t="s">
        <v>5483</v>
      </c>
      <c r="E1279" t="str">
        <f>IMAGE("http://fxwire.pro/assets/images/article/ads/Banner_Rt.gif",1)</f>
        <v/>
      </c>
      <c r="F1279" s="1" t="s">
        <v>4</v>
      </c>
      <c r="G1279" s="2" t="s">
        <v>5484</v>
      </c>
    </row>
    <row r="1280">
      <c r="A1280" s="1" t="s">
        <v>5485</v>
      </c>
      <c r="B1280" s="1" t="s">
        <v>5486</v>
      </c>
      <c r="C1280" s="1" t="s">
        <v>5487</v>
      </c>
      <c r="D1280" s="1" t="s">
        <v>5488</v>
      </c>
      <c r="E1280" t="str">
        <f>IMAGE("http://ifttt.com/images/no_image_card.png",1)</f>
        <v/>
      </c>
      <c r="F1280" s="1" t="s">
        <v>4</v>
      </c>
      <c r="G1280" s="2" t="s">
        <v>5489</v>
      </c>
    </row>
    <row r="1281">
      <c r="A1281" s="1" t="s">
        <v>5490</v>
      </c>
      <c r="B1281" s="1" t="s">
        <v>2929</v>
      </c>
      <c r="C1281" s="1" t="s">
        <v>5491</v>
      </c>
      <c r="D1281" s="2" t="s">
        <v>5492</v>
      </c>
      <c r="E1281" t="str">
        <f>IMAGE("http://www.livebitcoinnews.com/blog/wp-content/uploads/2015/04/A-Much-Faster-and-Convenient-Conversion-of-Bitcoin.png",1)</f>
        <v/>
      </c>
      <c r="F1281" s="1" t="s">
        <v>4</v>
      </c>
      <c r="G1281" s="2" t="s">
        <v>5493</v>
      </c>
    </row>
    <row r="1282">
      <c r="A1282" s="1" t="s">
        <v>5494</v>
      </c>
      <c r="B1282" s="1" t="s">
        <v>5495</v>
      </c>
      <c r="C1282" s="1" t="s">
        <v>5496</v>
      </c>
      <c r="D1282" s="1" t="s">
        <v>5497</v>
      </c>
      <c r="E1282" t="str">
        <f t="shared" ref="E1282:E1289" si="160">IMAGE("http://ifttt.com/images/no_image_card.png",1)</f>
        <v/>
      </c>
      <c r="F1282" s="1" t="s">
        <v>4</v>
      </c>
      <c r="G1282" s="2" t="s">
        <v>5498</v>
      </c>
    </row>
    <row r="1283">
      <c r="A1283" s="1" t="s">
        <v>5499</v>
      </c>
      <c r="B1283" s="1" t="s">
        <v>189</v>
      </c>
      <c r="C1283" s="1" t="s">
        <v>5500</v>
      </c>
      <c r="D1283" s="1" t="s">
        <v>5501</v>
      </c>
      <c r="E1283" t="str">
        <f t="shared" si="160"/>
        <v/>
      </c>
      <c r="F1283" s="1" t="s">
        <v>4</v>
      </c>
      <c r="G1283" s="2" t="s">
        <v>5502</v>
      </c>
    </row>
    <row r="1284">
      <c r="A1284" s="1" t="s">
        <v>5503</v>
      </c>
      <c r="B1284" s="1" t="s">
        <v>5504</v>
      </c>
      <c r="C1284" s="1" t="s">
        <v>5505</v>
      </c>
      <c r="D1284" s="1" t="s">
        <v>5506</v>
      </c>
      <c r="E1284" t="str">
        <f t="shared" si="160"/>
        <v/>
      </c>
      <c r="F1284" s="1" t="s">
        <v>4</v>
      </c>
      <c r="G1284" s="2" t="s">
        <v>5507</v>
      </c>
    </row>
    <row r="1285">
      <c r="A1285" s="1" t="s">
        <v>5508</v>
      </c>
      <c r="B1285" s="1" t="s">
        <v>5509</v>
      </c>
      <c r="C1285" s="1" t="s">
        <v>5510</v>
      </c>
      <c r="D1285" s="1" t="s">
        <v>5511</v>
      </c>
      <c r="E1285" t="str">
        <f t="shared" si="160"/>
        <v/>
      </c>
      <c r="F1285" s="1" t="s">
        <v>4</v>
      </c>
      <c r="G1285" s="2" t="s">
        <v>5512</v>
      </c>
    </row>
    <row r="1286">
      <c r="A1286" s="1" t="s">
        <v>5513</v>
      </c>
      <c r="B1286" s="1" t="s">
        <v>5514</v>
      </c>
      <c r="C1286" s="1" t="s">
        <v>5515</v>
      </c>
      <c r="D1286" s="1" t="s">
        <v>5516</v>
      </c>
      <c r="E1286" t="str">
        <f t="shared" si="160"/>
        <v/>
      </c>
      <c r="F1286" s="1" t="s">
        <v>4</v>
      </c>
      <c r="G1286" s="2" t="s">
        <v>5517</v>
      </c>
    </row>
    <row r="1287">
      <c r="A1287" s="1" t="s">
        <v>5518</v>
      </c>
      <c r="B1287" s="1" t="s">
        <v>306</v>
      </c>
      <c r="C1287" s="1" t="s">
        <v>5519</v>
      </c>
      <c r="D1287" s="1" t="s">
        <v>107</v>
      </c>
      <c r="E1287" t="str">
        <f t="shared" si="160"/>
        <v/>
      </c>
      <c r="F1287" s="1" t="s">
        <v>4</v>
      </c>
      <c r="G1287" s="2" t="s">
        <v>5520</v>
      </c>
    </row>
    <row r="1288">
      <c r="A1288" s="1" t="s">
        <v>5521</v>
      </c>
      <c r="B1288" s="1" t="s">
        <v>5522</v>
      </c>
      <c r="C1288" s="1" t="s">
        <v>5523</v>
      </c>
      <c r="D1288" s="1" t="s">
        <v>5524</v>
      </c>
      <c r="E1288" t="str">
        <f t="shared" si="160"/>
        <v/>
      </c>
      <c r="F1288" s="1" t="s">
        <v>4</v>
      </c>
      <c r="G1288" s="2" t="s">
        <v>5525</v>
      </c>
    </row>
    <row r="1289">
      <c r="A1289" s="1" t="s">
        <v>5526</v>
      </c>
      <c r="B1289" s="1" t="s">
        <v>5527</v>
      </c>
      <c r="C1289" s="1" t="s">
        <v>5528</v>
      </c>
      <c r="D1289" s="1" t="s">
        <v>5529</v>
      </c>
      <c r="E1289" t="str">
        <f t="shared" si="160"/>
        <v/>
      </c>
      <c r="F1289" s="1" t="s">
        <v>4</v>
      </c>
      <c r="G1289" s="2" t="s">
        <v>5530</v>
      </c>
    </row>
    <row r="1290">
      <c r="A1290" s="1" t="s">
        <v>5531</v>
      </c>
      <c r="B1290" s="1" t="s">
        <v>656</v>
      </c>
      <c r="C1290" s="1" t="s">
        <v>5532</v>
      </c>
      <c r="D1290" s="2" t="s">
        <v>5533</v>
      </c>
      <c r="E1290" t="str">
        <f>IMAGE("https://i.ytimg.com/vi/qZHaXJixUEs/maxresdefault.jpg",1)</f>
        <v/>
      </c>
      <c r="F1290" s="1" t="s">
        <v>4</v>
      </c>
      <c r="G1290" s="2" t="s">
        <v>5534</v>
      </c>
    </row>
    <row r="1291">
      <c r="A1291" s="1" t="s">
        <v>5535</v>
      </c>
      <c r="B1291" s="1" t="s">
        <v>1107</v>
      </c>
      <c r="C1291" s="1" t="s">
        <v>5536</v>
      </c>
      <c r="D1291" s="2" t="s">
        <v>5537</v>
      </c>
      <c r="E1291" t="str">
        <f>IMAGE("https://thenypost.files.wordpress.com/2015/04/turing-5.jpg",1)</f>
        <v/>
      </c>
      <c r="F1291" s="1" t="s">
        <v>4</v>
      </c>
      <c r="G1291" s="2" t="s">
        <v>5538</v>
      </c>
    </row>
    <row r="1292">
      <c r="A1292" s="1" t="s">
        <v>5539</v>
      </c>
      <c r="B1292" s="1" t="s">
        <v>5540</v>
      </c>
      <c r="C1292" s="1" t="s">
        <v>5541</v>
      </c>
      <c r="D1292" s="2" t="s">
        <v>5542</v>
      </c>
      <c r="E1292" t="str">
        <f>IMAGE("http://gendal.files.wordpress.com/2013/11/single-bank-settlement.png?w=300",1)</f>
        <v/>
      </c>
      <c r="F1292" s="1" t="s">
        <v>4</v>
      </c>
      <c r="G1292" s="2" t="s">
        <v>5543</v>
      </c>
    </row>
    <row r="1293">
      <c r="A1293" s="1" t="s">
        <v>5544</v>
      </c>
      <c r="B1293" s="1" t="s">
        <v>306</v>
      </c>
      <c r="C1293" s="1" t="s">
        <v>5545</v>
      </c>
      <c r="D1293" s="1" t="s">
        <v>5546</v>
      </c>
      <c r="E1293" t="str">
        <f>IMAGE("http://ifttt.com/images/no_image_card.png",1)</f>
        <v/>
      </c>
      <c r="F1293" s="1" t="s">
        <v>4</v>
      </c>
      <c r="G1293" s="2" t="s">
        <v>5547</v>
      </c>
    </row>
    <row r="1294">
      <c r="A1294" s="1" t="s">
        <v>5548</v>
      </c>
      <c r="B1294" s="1" t="s">
        <v>5549</v>
      </c>
      <c r="C1294" s="1" t="s">
        <v>5550</v>
      </c>
      <c r="D1294" s="2" t="s">
        <v>5551</v>
      </c>
      <c r="E1294" t="str">
        <f>IMAGE("http://www.coinspeaker.com/wp-content/uploads/2015/01/braintree-lets-all-us-merchants-accept-bitcoin-via-coinbase-01.jpg",1)</f>
        <v/>
      </c>
      <c r="F1294" s="1" t="s">
        <v>4</v>
      </c>
      <c r="G1294" s="2" t="s">
        <v>5552</v>
      </c>
    </row>
    <row r="1295">
      <c r="A1295" s="1" t="s">
        <v>5553</v>
      </c>
      <c r="B1295" s="1" t="s">
        <v>5554</v>
      </c>
      <c r="C1295" s="1" t="s">
        <v>5555</v>
      </c>
      <c r="D1295" s="2" t="s">
        <v>5556</v>
      </c>
      <c r="E1295" t="str">
        <f>IMAGE("http://cointelegraph.com/images/725_aHR0cDovL2NvaW50ZWxlZ3JhcGguY29tL3N0b3JhZ2UvdXBsb2Fkcy92aWV3L2EyNmU4ZGIxMTY3ODVkYjhkNTg5ZDAwMmI4NjFlYWFmLnBuZw==.jpg",1)</f>
        <v/>
      </c>
      <c r="F1295" s="1" t="s">
        <v>4</v>
      </c>
      <c r="G1295" s="2" t="s">
        <v>5557</v>
      </c>
    </row>
    <row r="1296">
      <c r="A1296" s="1" t="s">
        <v>5558</v>
      </c>
      <c r="B1296" s="1" t="s">
        <v>5559</v>
      </c>
      <c r="C1296" s="1" t="s">
        <v>5560</v>
      </c>
      <c r="D1296" s="1" t="s">
        <v>5561</v>
      </c>
      <c r="E1296" t="str">
        <f t="shared" ref="E1296:E1298" si="161">IMAGE("http://ifttt.com/images/no_image_card.png",1)</f>
        <v/>
      </c>
      <c r="F1296" s="1" t="s">
        <v>4</v>
      </c>
      <c r="G1296" s="2" t="s">
        <v>5562</v>
      </c>
    </row>
    <row r="1297">
      <c r="A1297" s="1" t="s">
        <v>5563</v>
      </c>
      <c r="B1297" s="1" t="s">
        <v>4025</v>
      </c>
      <c r="C1297" s="1" t="s">
        <v>5564</v>
      </c>
      <c r="D1297" s="1" t="s">
        <v>5565</v>
      </c>
      <c r="E1297" t="str">
        <f t="shared" si="161"/>
        <v/>
      </c>
      <c r="F1297" s="1" t="s">
        <v>4</v>
      </c>
      <c r="G1297" s="2" t="s">
        <v>5566</v>
      </c>
    </row>
    <row r="1298">
      <c r="A1298" s="1" t="s">
        <v>5567</v>
      </c>
      <c r="B1298" s="1" t="s">
        <v>5568</v>
      </c>
      <c r="C1298" s="1" t="s">
        <v>5569</v>
      </c>
      <c r="D1298" s="1" t="s">
        <v>5570</v>
      </c>
      <c r="E1298" t="str">
        <f t="shared" si="161"/>
        <v/>
      </c>
      <c r="F1298" s="1" t="s">
        <v>4</v>
      </c>
      <c r="G1298" s="2" t="s">
        <v>5571</v>
      </c>
    </row>
    <row r="1299">
      <c r="A1299" s="1" t="s">
        <v>5572</v>
      </c>
      <c r="B1299" s="1" t="s">
        <v>859</v>
      </c>
      <c r="C1299" s="1" t="s">
        <v>5573</v>
      </c>
      <c r="D1299" s="2" t="s">
        <v>5574</v>
      </c>
      <c r="E1299" t="str">
        <f>IMAGE("http://ir.westernunion.com/files/design/gfx-send-money.jpg",1)</f>
        <v/>
      </c>
      <c r="F1299" s="1" t="s">
        <v>4</v>
      </c>
      <c r="G1299" s="2" t="s">
        <v>5575</v>
      </c>
    </row>
    <row r="1300">
      <c r="A1300" s="1" t="s">
        <v>5576</v>
      </c>
      <c r="B1300" s="1" t="s">
        <v>5577</v>
      </c>
      <c r="C1300" s="1" t="s">
        <v>5578</v>
      </c>
      <c r="D1300" s="2" t="s">
        <v>5579</v>
      </c>
      <c r="E1300" t="str">
        <f>IMAGE("http://ifttt.com/images/no_image_card.png",1)</f>
        <v/>
      </c>
      <c r="F1300" s="1" t="s">
        <v>4</v>
      </c>
      <c r="G1300" s="2" t="s">
        <v>5580</v>
      </c>
    </row>
    <row r="1301">
      <c r="A1301" s="1" t="s">
        <v>5581</v>
      </c>
      <c r="B1301" s="1" t="s">
        <v>5582</v>
      </c>
      <c r="C1301" s="1" t="s">
        <v>5583</v>
      </c>
      <c r="D1301" s="2" t="s">
        <v>5584</v>
      </c>
      <c r="E1301" t="str">
        <f>IMAGE("http://i.imgur.com/DWHq0pY.png",1)</f>
        <v/>
      </c>
      <c r="F1301" s="1" t="s">
        <v>4</v>
      </c>
      <c r="G1301" s="2" t="s">
        <v>5585</v>
      </c>
    </row>
    <row r="1302">
      <c r="A1302" s="1" t="s">
        <v>5586</v>
      </c>
      <c r="B1302" s="1" t="s">
        <v>5587</v>
      </c>
      <c r="C1302" s="1" t="s">
        <v>5588</v>
      </c>
      <c r="D1302" s="2" t="s">
        <v>5589</v>
      </c>
      <c r="E1302" t="str">
        <f>IMAGE("http://media.coindesk.com/2015/04/Jamie_Dimon_CEO_of_JPMorgan_Chase.jpg",1)</f>
        <v/>
      </c>
      <c r="F1302" s="1" t="s">
        <v>4</v>
      </c>
      <c r="G1302" s="2" t="s">
        <v>5590</v>
      </c>
    </row>
    <row r="1303">
      <c r="A1303" s="1" t="s">
        <v>5591</v>
      </c>
      <c r="B1303" s="1" t="s">
        <v>2799</v>
      </c>
      <c r="C1303" s="1" t="s">
        <v>5592</v>
      </c>
      <c r="D1303" s="2" t="s">
        <v>5593</v>
      </c>
      <c r="E1303" t="str">
        <f>IMAGE("http://credits.wpengine.com/wp-content/uploads/2015/04/cropped-logo-flat.png",1)</f>
        <v/>
      </c>
      <c r="F1303" s="1" t="s">
        <v>4</v>
      </c>
      <c r="G1303" s="2" t="s">
        <v>5594</v>
      </c>
    </row>
    <row r="1304">
      <c r="A1304" s="1" t="s">
        <v>5595</v>
      </c>
      <c r="B1304" s="1" t="s">
        <v>1962</v>
      </c>
      <c r="C1304" s="1" t="s">
        <v>5596</v>
      </c>
      <c r="D1304" s="1" t="s">
        <v>5597</v>
      </c>
      <c r="E1304" t="str">
        <f>IMAGE("http://ifttt.com/images/no_image_card.png",1)</f>
        <v/>
      </c>
      <c r="F1304" s="1" t="s">
        <v>4</v>
      </c>
      <c r="G1304" s="2" t="s">
        <v>5598</v>
      </c>
    </row>
    <row r="1305">
      <c r="A1305" s="1" t="s">
        <v>5599</v>
      </c>
      <c r="B1305" s="1" t="s">
        <v>3052</v>
      </c>
      <c r="C1305" s="1" t="s">
        <v>5600</v>
      </c>
      <c r="D1305" s="2" t="s">
        <v>5601</v>
      </c>
      <c r="E1305" t="str">
        <f>IMAGE("http://media.coindesk.com/2015/04/shutterstock_155731067.jpg",1)</f>
        <v/>
      </c>
      <c r="F1305" s="1" t="s">
        <v>4</v>
      </c>
      <c r="G1305" s="2" t="s">
        <v>5602</v>
      </c>
    </row>
    <row r="1306">
      <c r="A1306" s="1" t="s">
        <v>5603</v>
      </c>
      <c r="B1306" s="1" t="s">
        <v>2740</v>
      </c>
      <c r="C1306" s="1" t="s">
        <v>5604</v>
      </c>
      <c r="D1306" s="2" t="s">
        <v>5605</v>
      </c>
      <c r="E1306" t="str">
        <f>IMAGE("https://i.ytimg.com/vi/PM6kau-i7yc/maxresdefault.jpg",1)</f>
        <v/>
      </c>
      <c r="F1306" s="1" t="s">
        <v>4</v>
      </c>
      <c r="G1306" s="2" t="s">
        <v>5606</v>
      </c>
    </row>
    <row r="1307">
      <c r="A1307" s="1" t="s">
        <v>5607</v>
      </c>
      <c r="B1307" s="1" t="s">
        <v>1132</v>
      </c>
      <c r="C1307" s="1" t="s">
        <v>5608</v>
      </c>
      <c r="D1307" s="2" t="s">
        <v>5609</v>
      </c>
      <c r="E1307" t="str">
        <f>IMAGE("http://cdn.sstatic.net/bitcoin/img/apple-touch-icon.png?v=a43e5a337e6b&amp;amp;a",1)</f>
        <v/>
      </c>
      <c r="F1307" s="1" t="s">
        <v>4</v>
      </c>
      <c r="G1307" s="2" t="s">
        <v>5610</v>
      </c>
    </row>
    <row r="1308">
      <c r="A1308" s="1" t="s">
        <v>5611</v>
      </c>
      <c r="B1308" s="1" t="s">
        <v>5612</v>
      </c>
      <c r="C1308" s="1" t="s">
        <v>5613</v>
      </c>
      <c r="D1308" s="2" t="s">
        <v>5614</v>
      </c>
      <c r="E1308" t="str">
        <f>IMAGE("https://www.bitdrive.io/img/bd-advanced-features.png",1)</f>
        <v/>
      </c>
      <c r="F1308" s="1" t="s">
        <v>4</v>
      </c>
      <c r="G1308" s="2" t="s">
        <v>5615</v>
      </c>
    </row>
    <row r="1309">
      <c r="A1309" s="1" t="s">
        <v>5595</v>
      </c>
      <c r="B1309" s="1" t="s">
        <v>1962</v>
      </c>
      <c r="C1309" s="1" t="s">
        <v>5596</v>
      </c>
      <c r="D1309" s="1" t="s">
        <v>5616</v>
      </c>
      <c r="E1309" t="str">
        <f t="shared" ref="E1309:E1310" si="162">IMAGE("http://ifttt.com/images/no_image_card.png",1)</f>
        <v/>
      </c>
      <c r="F1309" s="1" t="s">
        <v>4</v>
      </c>
      <c r="G1309" s="2" t="s">
        <v>5598</v>
      </c>
    </row>
    <row r="1310">
      <c r="A1310" s="1" t="s">
        <v>5617</v>
      </c>
      <c r="B1310" s="1" t="s">
        <v>1027</v>
      </c>
      <c r="C1310" s="1" t="s">
        <v>5618</v>
      </c>
      <c r="D1310" s="1" t="s">
        <v>5619</v>
      </c>
      <c r="E1310" t="str">
        <f t="shared" si="162"/>
        <v/>
      </c>
      <c r="F1310" s="1" t="s">
        <v>4</v>
      </c>
      <c r="G1310" s="2" t="s">
        <v>5620</v>
      </c>
    </row>
    <row r="1311">
      <c r="A1311" s="1" t="s">
        <v>5621</v>
      </c>
      <c r="B1311" s="1" t="s">
        <v>5622</v>
      </c>
      <c r="C1311" s="1" t="s">
        <v>5623</v>
      </c>
      <c r="D1311" s="2" t="s">
        <v>5624</v>
      </c>
      <c r="E1311" t="str">
        <f>IMAGE("http://www.positivemoney.org/wp-content/uploads/2015/04/Screenshot-2015-04-10-07.59.49.png",1)</f>
        <v/>
      </c>
      <c r="F1311" s="1" t="s">
        <v>4</v>
      </c>
      <c r="G1311" s="2" t="s">
        <v>5625</v>
      </c>
    </row>
    <row r="1312">
      <c r="A1312" s="1" t="s">
        <v>5626</v>
      </c>
      <c r="B1312" s="1" t="s">
        <v>5627</v>
      </c>
      <c r="C1312" s="1" t="s">
        <v>5628</v>
      </c>
      <c r="D1312" s="2" t="s">
        <v>5629</v>
      </c>
      <c r="E1312" t="str">
        <f>IMAGE("http://bankinnovation.net/wp-content/uploads/2015/03/canstockphoto0137203-300x253.jpg",1)</f>
        <v/>
      </c>
      <c r="F1312" s="1" t="s">
        <v>4</v>
      </c>
      <c r="G1312" s="2" t="s">
        <v>5630</v>
      </c>
    </row>
    <row r="1313">
      <c r="A1313" s="1" t="s">
        <v>5631</v>
      </c>
      <c r="B1313" s="1" t="s">
        <v>2404</v>
      </c>
      <c r="C1313" s="1" t="s">
        <v>5632</v>
      </c>
      <c r="D1313" s="2" t="s">
        <v>5633</v>
      </c>
      <c r="E1313" t="str">
        <f>IMAGE("http://bit-post.com/wp-content/uploads/2015/03/Upcoming-Events-2.jpg",1)</f>
        <v/>
      </c>
      <c r="F1313" s="1" t="s">
        <v>4</v>
      </c>
      <c r="G1313" s="2" t="s">
        <v>5634</v>
      </c>
    </row>
    <row r="1314">
      <c r="A1314" s="1" t="s">
        <v>5635</v>
      </c>
      <c r="B1314" s="1" t="s">
        <v>3548</v>
      </c>
      <c r="C1314" s="1" t="s">
        <v>5636</v>
      </c>
      <c r="D1314" s="2" t="s">
        <v>5637</v>
      </c>
      <c r="E1314" t="str">
        <f>IMAGE("http://btcvestor.com/wp-content/uploads/sites/17/2015/01/BC_Logotype_Reverse.png",1)</f>
        <v/>
      </c>
      <c r="F1314" s="1" t="s">
        <v>4</v>
      </c>
      <c r="G1314" s="2" t="s">
        <v>5638</v>
      </c>
    </row>
    <row r="1315">
      <c r="A1315" s="1" t="s">
        <v>5639</v>
      </c>
      <c r="B1315" s="1" t="s">
        <v>5640</v>
      </c>
      <c r="C1315" s="1" t="s">
        <v>5641</v>
      </c>
      <c r="D1315" s="1" t="s">
        <v>5642</v>
      </c>
      <c r="E1315" t="str">
        <f>IMAGE("http://ifttt.com/images/no_image_card.png",1)</f>
        <v/>
      </c>
      <c r="F1315" s="1" t="s">
        <v>4</v>
      </c>
      <c r="G1315" s="2" t="s">
        <v>5643</v>
      </c>
    </row>
    <row r="1316">
      <c r="A1316" s="1" t="s">
        <v>5644</v>
      </c>
      <c r="B1316" s="1" t="s">
        <v>346</v>
      </c>
      <c r="C1316" s="1" t="s">
        <v>5645</v>
      </c>
      <c r="D1316" s="2" t="s">
        <v>5646</v>
      </c>
      <c r="E1316" t="str">
        <f>IMAGE("https://i.ytimg.com/vi/T3bo8nw-cms/maxresdefault.jpg",1)</f>
        <v/>
      </c>
      <c r="F1316" s="1" t="s">
        <v>4</v>
      </c>
      <c r="G1316" s="2" t="s">
        <v>5647</v>
      </c>
    </row>
    <row r="1317">
      <c r="A1317" s="1" t="s">
        <v>5648</v>
      </c>
      <c r="B1317" s="1" t="s">
        <v>5649</v>
      </c>
      <c r="C1317" s="1" t="s">
        <v>5650</v>
      </c>
      <c r="D1317" s="2" t="s">
        <v>5651</v>
      </c>
      <c r="E1317" t="str">
        <f>IMAGE("http://denarium.eu/wp-content/uploads/2015/01/Denarium-Bitcoin-100k-bits-empty.png",1)</f>
        <v/>
      </c>
      <c r="F1317" s="1" t="s">
        <v>4</v>
      </c>
      <c r="G1317" s="2" t="s">
        <v>5652</v>
      </c>
    </row>
    <row r="1318">
      <c r="A1318" s="1" t="s">
        <v>5653</v>
      </c>
      <c r="B1318" s="1" t="s">
        <v>5654</v>
      </c>
      <c r="C1318" s="1" t="s">
        <v>5655</v>
      </c>
      <c r="D1318" s="2" t="s">
        <v>5656</v>
      </c>
      <c r="E1318" t="str">
        <f t="shared" ref="E1318:E1319" si="163">IMAGE("http://ifttt.com/images/no_image_card.png",1)</f>
        <v/>
      </c>
      <c r="F1318" s="1" t="s">
        <v>4</v>
      </c>
      <c r="G1318" s="2" t="s">
        <v>5657</v>
      </c>
    </row>
    <row r="1319">
      <c r="A1319" s="1" t="s">
        <v>5658</v>
      </c>
      <c r="B1319" s="1" t="s">
        <v>288</v>
      </c>
      <c r="C1319" s="1" t="s">
        <v>5659</v>
      </c>
      <c r="D1319" s="2" t="s">
        <v>5660</v>
      </c>
      <c r="E1319" t="str">
        <f t="shared" si="163"/>
        <v/>
      </c>
      <c r="F1319" s="1" t="s">
        <v>4</v>
      </c>
      <c r="G1319" s="2" t="s">
        <v>5661</v>
      </c>
    </row>
    <row r="1320">
      <c r="A1320" s="1" t="s">
        <v>5658</v>
      </c>
      <c r="B1320" s="1" t="s">
        <v>346</v>
      </c>
      <c r="C1320" s="1" t="s">
        <v>5662</v>
      </c>
      <c r="D1320" s="2" t="s">
        <v>5663</v>
      </c>
      <c r="E1320" t="str">
        <f>IMAGE("http://st1.bgr.in/wp-content/uploads/2015/04/bitcoin-puzzle.jpg",1)</f>
        <v/>
      </c>
      <c r="F1320" s="1" t="s">
        <v>4</v>
      </c>
      <c r="G1320" s="2" t="s">
        <v>5664</v>
      </c>
    </row>
    <row r="1321">
      <c r="A1321" s="1" t="s">
        <v>5665</v>
      </c>
      <c r="B1321" s="1" t="s">
        <v>5666</v>
      </c>
      <c r="C1321" s="1" t="s">
        <v>5667</v>
      </c>
      <c r="D1321" s="1" t="s">
        <v>5668</v>
      </c>
      <c r="E1321" t="str">
        <f>IMAGE("http://ifttt.com/images/no_image_card.png",1)</f>
        <v/>
      </c>
      <c r="F1321" s="1" t="s">
        <v>4</v>
      </c>
      <c r="G1321" s="2" t="s">
        <v>5669</v>
      </c>
    </row>
    <row r="1322">
      <c r="A1322" s="1" t="s">
        <v>5670</v>
      </c>
      <c r="B1322" s="1" t="s">
        <v>1209</v>
      </c>
      <c r="C1322" s="1" t="s">
        <v>5671</v>
      </c>
      <c r="D1322" s="2" t="s">
        <v>1211</v>
      </c>
      <c r="E1322" t="str">
        <f>IMAGE("https://bit-x.com/assets/a8f0f84/images/logo.png",1)</f>
        <v/>
      </c>
      <c r="F1322" s="1" t="s">
        <v>4</v>
      </c>
      <c r="G1322" s="2" t="s">
        <v>5672</v>
      </c>
    </row>
    <row r="1323">
      <c r="A1323" s="1" t="s">
        <v>5673</v>
      </c>
      <c r="B1323" s="1" t="s">
        <v>5674</v>
      </c>
      <c r="C1323" s="1" t="s">
        <v>5675</v>
      </c>
      <c r="D1323" s="2" t="s">
        <v>5676</v>
      </c>
      <c r="E1323" t="str">
        <f>IMAGE("http://www.notbeinggoverned.com/wp-content/uploads/2015/04/shutterstock_132829088.jpg",1)</f>
        <v/>
      </c>
      <c r="F1323" s="1" t="s">
        <v>4</v>
      </c>
      <c r="G1323" s="2" t="s">
        <v>5677</v>
      </c>
    </row>
    <row r="1324">
      <c r="A1324" s="1" t="s">
        <v>5678</v>
      </c>
      <c r="B1324" s="1" t="s">
        <v>1249</v>
      </c>
      <c r="C1324" s="1" t="s">
        <v>5679</v>
      </c>
      <c r="D1324" s="2" t="s">
        <v>5680</v>
      </c>
      <c r="E1324" t="str">
        <f>IMAGE("http://i.imgur.com/pmaSYkE.jpg",1)</f>
        <v/>
      </c>
      <c r="F1324" s="1" t="s">
        <v>4</v>
      </c>
      <c r="G1324" s="2" t="s">
        <v>5681</v>
      </c>
    </row>
    <row r="1325">
      <c r="A1325" s="1" t="s">
        <v>5682</v>
      </c>
      <c r="B1325" s="1" t="s">
        <v>5683</v>
      </c>
      <c r="C1325" s="1" t="s">
        <v>5684</v>
      </c>
      <c r="D1325" s="2" t="s">
        <v>5685</v>
      </c>
      <c r="E1325" t="str">
        <f t="shared" ref="E1325:E1329" si="164">IMAGE("http://ifttt.com/images/no_image_card.png",1)</f>
        <v/>
      </c>
      <c r="F1325" s="1" t="s">
        <v>4</v>
      </c>
      <c r="G1325" s="2" t="s">
        <v>5686</v>
      </c>
    </row>
    <row r="1326">
      <c r="A1326" s="1" t="s">
        <v>5687</v>
      </c>
      <c r="B1326" s="1" t="s">
        <v>5688</v>
      </c>
      <c r="C1326" s="1" t="s">
        <v>5689</v>
      </c>
      <c r="D1326" s="1" t="s">
        <v>5690</v>
      </c>
      <c r="E1326" t="str">
        <f t="shared" si="164"/>
        <v/>
      </c>
      <c r="F1326" s="1" t="s">
        <v>4</v>
      </c>
      <c r="G1326" s="2" t="s">
        <v>5691</v>
      </c>
    </row>
    <row r="1327">
      <c r="A1327" s="1" t="s">
        <v>5692</v>
      </c>
      <c r="B1327" s="1" t="s">
        <v>5693</v>
      </c>
      <c r="C1327" s="1" t="s">
        <v>5694</v>
      </c>
      <c r="D1327" s="1" t="s">
        <v>5695</v>
      </c>
      <c r="E1327" t="str">
        <f t="shared" si="164"/>
        <v/>
      </c>
      <c r="F1327" s="1" t="s">
        <v>4</v>
      </c>
      <c r="G1327" s="2" t="s">
        <v>5696</v>
      </c>
    </row>
    <row r="1328">
      <c r="A1328" s="1" t="s">
        <v>5697</v>
      </c>
      <c r="B1328" s="1" t="s">
        <v>3440</v>
      </c>
      <c r="C1328" s="1" t="s">
        <v>5698</v>
      </c>
      <c r="D1328" s="1" t="s">
        <v>107</v>
      </c>
      <c r="E1328" t="str">
        <f t="shared" si="164"/>
        <v/>
      </c>
      <c r="F1328" s="1" t="s">
        <v>4</v>
      </c>
      <c r="G1328" s="2" t="s">
        <v>5699</v>
      </c>
    </row>
    <row r="1329">
      <c r="A1329" s="1" t="s">
        <v>5700</v>
      </c>
      <c r="B1329" s="1" t="s">
        <v>5701</v>
      </c>
      <c r="C1329" s="1" t="s">
        <v>5702</v>
      </c>
      <c r="D1329" s="1" t="s">
        <v>5703</v>
      </c>
      <c r="E1329" t="str">
        <f t="shared" si="164"/>
        <v/>
      </c>
      <c r="F1329" s="1" t="s">
        <v>4</v>
      </c>
      <c r="G1329" s="2" t="s">
        <v>5704</v>
      </c>
    </row>
    <row r="1330">
      <c r="A1330" s="1" t="s">
        <v>5705</v>
      </c>
      <c r="B1330" s="1" t="s">
        <v>2799</v>
      </c>
      <c r="C1330" s="1" t="s">
        <v>5706</v>
      </c>
      <c r="D1330" s="2" t="s">
        <v>5707</v>
      </c>
      <c r="E1330" t="str">
        <f>IMAGE("http://media.gotraffic.net/images/iM4asCfKPzJg/v44/-1x-1.jpg",1)</f>
        <v/>
      </c>
      <c r="F1330" s="1" t="s">
        <v>4</v>
      </c>
      <c r="G1330" s="2" t="s">
        <v>5708</v>
      </c>
    </row>
    <row r="1331">
      <c r="A1331" s="1" t="s">
        <v>5709</v>
      </c>
      <c r="B1331" s="1" t="s">
        <v>4511</v>
      </c>
      <c r="C1331" s="1" t="s">
        <v>5710</v>
      </c>
      <c r="D1331" s="2" t="s">
        <v>5711</v>
      </c>
      <c r="E1331" t="str">
        <f>IMAGE("https://i.ytimg.com/vi/38_MwcGDNhQ/hqdefault.jpg",1)</f>
        <v/>
      </c>
      <c r="F1331" s="1" t="s">
        <v>4</v>
      </c>
      <c r="G1331" s="2" t="s">
        <v>5712</v>
      </c>
    </row>
    <row r="1332">
      <c r="A1332" s="1" t="s">
        <v>5713</v>
      </c>
      <c r="B1332" s="1" t="s">
        <v>5714</v>
      </c>
      <c r="C1332" s="1" t="s">
        <v>5715</v>
      </c>
      <c r="D1332" s="1" t="s">
        <v>5716</v>
      </c>
      <c r="E1332" t="str">
        <f t="shared" ref="E1332:E1333" si="165">IMAGE("http://ifttt.com/images/no_image_card.png",1)</f>
        <v/>
      </c>
      <c r="F1332" s="1" t="s">
        <v>4</v>
      </c>
      <c r="G1332" s="2" t="s">
        <v>5717</v>
      </c>
    </row>
    <row r="1333">
      <c r="A1333" s="1" t="s">
        <v>5718</v>
      </c>
      <c r="B1333" s="1" t="s">
        <v>5719</v>
      </c>
      <c r="C1333" s="1" t="s">
        <v>5720</v>
      </c>
      <c r="D1333" s="1" t="s">
        <v>5721</v>
      </c>
      <c r="E1333" t="str">
        <f t="shared" si="165"/>
        <v/>
      </c>
      <c r="F1333" s="1" t="s">
        <v>4</v>
      </c>
      <c r="G1333" s="2" t="s">
        <v>5722</v>
      </c>
    </row>
    <row r="1334">
      <c r="A1334" s="1" t="s">
        <v>5723</v>
      </c>
      <c r="B1334" s="1" t="s">
        <v>346</v>
      </c>
      <c r="C1334" s="1" t="s">
        <v>5724</v>
      </c>
      <c r="D1334" s="2" t="s">
        <v>5725</v>
      </c>
      <c r="E1334" t="str">
        <f>IMAGE("http://cointelegraph.com/images/725_aHR0cDovL2NvaW50ZWxlZ3JhcGguY29tL3N0b3JhZ2UvdXBsb2Fkcy92aWV3LzU3OTFmZjFkYzZhOThlYmYyZGY1NzQ5NGQ2OWQwYzkzLnBuZw==.jpg",1)</f>
        <v/>
      </c>
      <c r="F1334" s="1" t="s">
        <v>4</v>
      </c>
      <c r="G1334" s="2" t="s">
        <v>5726</v>
      </c>
    </row>
    <row r="1335">
      <c r="A1335" s="1" t="s">
        <v>5727</v>
      </c>
      <c r="B1335" s="1" t="s">
        <v>2799</v>
      </c>
      <c r="C1335" s="1" t="s">
        <v>5728</v>
      </c>
      <c r="D1335" s="2" t="s">
        <v>5729</v>
      </c>
      <c r="E1335" t="str">
        <f>IMAGE("https://assets.entrepreneur.com/content/16x9/822/20150409203755-reid-hoffman.jpeg",1)</f>
        <v/>
      </c>
      <c r="F1335" s="1" t="s">
        <v>4</v>
      </c>
      <c r="G1335" s="2" t="s">
        <v>5730</v>
      </c>
    </row>
    <row r="1336">
      <c r="A1336" s="1" t="s">
        <v>5700</v>
      </c>
      <c r="B1336" s="1" t="s">
        <v>5701</v>
      </c>
      <c r="C1336" s="1" t="s">
        <v>5702</v>
      </c>
      <c r="D1336" s="1" t="s">
        <v>5731</v>
      </c>
      <c r="E1336" t="str">
        <f>IMAGE("http://ifttt.com/images/no_image_card.png",1)</f>
        <v/>
      </c>
      <c r="F1336" s="1" t="s">
        <v>4</v>
      </c>
      <c r="G1336" s="2" t="s">
        <v>5704</v>
      </c>
    </row>
    <row r="1337">
      <c r="A1337" s="1" t="s">
        <v>5705</v>
      </c>
      <c r="B1337" s="1" t="s">
        <v>2799</v>
      </c>
      <c r="C1337" s="1" t="s">
        <v>5706</v>
      </c>
      <c r="D1337" s="2" t="s">
        <v>5707</v>
      </c>
      <c r="E1337" t="str">
        <f>IMAGE("http://media.gotraffic.net/images/iM4asCfKPzJg/v44/-1x-1.jpg",1)</f>
        <v/>
      </c>
      <c r="F1337" s="1" t="s">
        <v>4</v>
      </c>
      <c r="G1337" s="2" t="s">
        <v>5708</v>
      </c>
    </row>
    <row r="1338">
      <c r="A1338" s="1" t="s">
        <v>5709</v>
      </c>
      <c r="B1338" s="1" t="s">
        <v>4511</v>
      </c>
      <c r="C1338" s="1" t="s">
        <v>5710</v>
      </c>
      <c r="D1338" s="2" t="s">
        <v>5711</v>
      </c>
      <c r="E1338" t="str">
        <f>IMAGE("https://i.ytimg.com/vi/38_MwcGDNhQ/hqdefault.jpg",1)</f>
        <v/>
      </c>
      <c r="F1338" s="1" t="s">
        <v>4</v>
      </c>
      <c r="G1338" s="2" t="s">
        <v>5712</v>
      </c>
    </row>
    <row r="1339">
      <c r="A1339" s="1" t="s">
        <v>5732</v>
      </c>
      <c r="B1339" s="1" t="s">
        <v>5733</v>
      </c>
      <c r="C1339" s="1" t="s">
        <v>5734</v>
      </c>
      <c r="D1339" s="1" t="s">
        <v>107</v>
      </c>
      <c r="E1339" t="str">
        <f>IMAGE("http://ifttt.com/images/no_image_card.png",1)</f>
        <v/>
      </c>
      <c r="F1339" s="1" t="s">
        <v>4</v>
      </c>
      <c r="G1339" s="2" t="s">
        <v>5735</v>
      </c>
    </row>
    <row r="1340">
      <c r="A1340" s="1" t="s">
        <v>5736</v>
      </c>
      <c r="B1340" s="1" t="s">
        <v>696</v>
      </c>
      <c r="C1340" s="1" t="s">
        <v>5737</v>
      </c>
      <c r="D1340" s="2" t="s">
        <v>5738</v>
      </c>
      <c r="E1340" t="str">
        <f>IMAGE("https://bitcoinmagazine.com/wp-content/uploads/2015/04/hiveage.jpg",1)</f>
        <v/>
      </c>
      <c r="F1340" s="1" t="s">
        <v>4</v>
      </c>
      <c r="G1340" s="2" t="s">
        <v>5739</v>
      </c>
    </row>
    <row r="1341">
      <c r="A1341" s="1" t="s">
        <v>5740</v>
      </c>
      <c r="B1341" s="1" t="s">
        <v>5741</v>
      </c>
      <c r="C1341" s="1" t="s">
        <v>5742</v>
      </c>
      <c r="D1341" s="2" t="s">
        <v>5743</v>
      </c>
      <c r="E1341" t="str">
        <f>IMAGE("//www.popehat.com/wp-content/uploads/popehat-logo-1180x1537.png",1)</f>
        <v/>
      </c>
      <c r="F1341" s="1" t="s">
        <v>4</v>
      </c>
      <c r="G1341" s="2" t="s">
        <v>5744</v>
      </c>
    </row>
    <row r="1342">
      <c r="A1342" s="1" t="s">
        <v>5745</v>
      </c>
      <c r="B1342" s="1" t="s">
        <v>5746</v>
      </c>
      <c r="C1342" s="1" t="s">
        <v>5747</v>
      </c>
      <c r="D1342" s="1" t="s">
        <v>5748</v>
      </c>
      <c r="E1342" t="str">
        <f t="shared" ref="E1342:E1344" si="166">IMAGE("http://ifttt.com/images/no_image_card.png",1)</f>
        <v/>
      </c>
      <c r="F1342" s="1" t="s">
        <v>4</v>
      </c>
      <c r="G1342" s="2" t="s">
        <v>5749</v>
      </c>
    </row>
    <row r="1343">
      <c r="A1343" s="1" t="s">
        <v>5750</v>
      </c>
      <c r="B1343" s="1" t="s">
        <v>5751</v>
      </c>
      <c r="C1343" s="1" t="s">
        <v>5752</v>
      </c>
      <c r="D1343" s="2" t="s">
        <v>5753</v>
      </c>
      <c r="E1343" t="str">
        <f t="shared" si="166"/>
        <v/>
      </c>
      <c r="F1343" s="1" t="s">
        <v>4</v>
      </c>
      <c r="G1343" s="2" t="s">
        <v>5754</v>
      </c>
    </row>
    <row r="1344">
      <c r="A1344" s="1" t="s">
        <v>5755</v>
      </c>
      <c r="B1344" s="1" t="s">
        <v>5756</v>
      </c>
      <c r="C1344" s="1" t="s">
        <v>5757</v>
      </c>
      <c r="D1344" s="1" t="s">
        <v>5758</v>
      </c>
      <c r="E1344" t="str">
        <f t="shared" si="166"/>
        <v/>
      </c>
      <c r="F1344" s="1" t="s">
        <v>4</v>
      </c>
      <c r="G1344" s="2" t="s">
        <v>5759</v>
      </c>
    </row>
    <row r="1345">
      <c r="A1345" s="1" t="s">
        <v>5760</v>
      </c>
      <c r="B1345" s="1" t="s">
        <v>5751</v>
      </c>
      <c r="C1345" s="1" t="s">
        <v>5761</v>
      </c>
      <c r="D1345" s="2" t="s">
        <v>5762</v>
      </c>
      <c r="E1345" t="str">
        <f>IMAGE("https://pbs.twimg.com/profile_images/562388964691435521/CIkWLkZv_400x400.jpeg",1)</f>
        <v/>
      </c>
      <c r="F1345" s="1" t="s">
        <v>4</v>
      </c>
      <c r="G1345" s="2" t="s">
        <v>5763</v>
      </c>
    </row>
    <row r="1346">
      <c r="A1346" s="1" t="s">
        <v>5764</v>
      </c>
      <c r="B1346" s="1" t="s">
        <v>5751</v>
      </c>
      <c r="C1346" s="1" t="s">
        <v>5765</v>
      </c>
      <c r="D1346" s="2" t="s">
        <v>5766</v>
      </c>
      <c r="E1346" t="str">
        <f>IMAGE("https://pbs.twimg.com/profile_images/2532127866/ls15s3whv95fyqsye2ln_400x400.jpeg",1)</f>
        <v/>
      </c>
      <c r="F1346" s="1" t="s">
        <v>4</v>
      </c>
      <c r="G1346" s="2" t="s">
        <v>5767</v>
      </c>
    </row>
    <row r="1347">
      <c r="A1347" s="1" t="s">
        <v>5768</v>
      </c>
      <c r="B1347" s="1" t="s">
        <v>5769</v>
      </c>
      <c r="C1347" s="1" t="s">
        <v>5770</v>
      </c>
      <c r="D1347" s="2" t="s">
        <v>5771</v>
      </c>
      <c r="E1347" t="str">
        <f>IMAGE("http://i.imgur.com/ODIyhOn.jpg?fb",1)</f>
        <v/>
      </c>
      <c r="F1347" s="1" t="s">
        <v>4</v>
      </c>
      <c r="G1347" s="2" t="s">
        <v>5772</v>
      </c>
    </row>
    <row r="1348">
      <c r="A1348" s="1" t="s">
        <v>5773</v>
      </c>
      <c r="B1348" s="1" t="s">
        <v>5774</v>
      </c>
      <c r="C1348" s="1" t="s">
        <v>5775</v>
      </c>
      <c r="D1348" s="2" t="s">
        <v>5776</v>
      </c>
      <c r="E1348" t="str">
        <f>IMAGE("http://rack.3.mshcdn.com/media/ZgkyMDE1LzA0LzEwLzQ3L0pQTW9yZ2FuQ0VPLmExZTFhLmpwZwpwCXRodW1iCTEyMDB4NjI3IwplCWpwZw/80a265e7/b09/JP-Morgan-CEO-Cancer.jpg",1)</f>
        <v/>
      </c>
      <c r="F1348" s="1" t="s">
        <v>4</v>
      </c>
      <c r="G1348" s="2" t="s">
        <v>5777</v>
      </c>
    </row>
    <row r="1349">
      <c r="A1349" s="1" t="s">
        <v>5750</v>
      </c>
      <c r="B1349" s="1" t="s">
        <v>5751</v>
      </c>
      <c r="C1349" s="1" t="s">
        <v>5752</v>
      </c>
      <c r="D1349" s="2" t="s">
        <v>5753</v>
      </c>
      <c r="E1349" t="str">
        <f>IMAGE("http://ifttt.com/images/no_image_card.png",1)</f>
        <v/>
      </c>
      <c r="F1349" s="1" t="s">
        <v>4</v>
      </c>
      <c r="G1349" s="2" t="s">
        <v>5754</v>
      </c>
    </row>
    <row r="1350">
      <c r="A1350" s="1" t="s">
        <v>5778</v>
      </c>
      <c r="B1350" s="1" t="s">
        <v>2503</v>
      </c>
      <c r="C1350" s="1" t="s">
        <v>5779</v>
      </c>
      <c r="D1350" s="2" t="s">
        <v>5780</v>
      </c>
      <c r="E1350" t="str">
        <f>IMAGE("http://media.coindesk.com/2015/04/Screen-Shot-2015-04-10-at-18.00.50.png",1)</f>
        <v/>
      </c>
      <c r="F1350" s="1" t="s">
        <v>4</v>
      </c>
      <c r="G1350" s="2" t="s">
        <v>5781</v>
      </c>
    </row>
    <row r="1351">
      <c r="A1351" s="1" t="s">
        <v>5782</v>
      </c>
      <c r="B1351" s="1" t="s">
        <v>3543</v>
      </c>
      <c r="C1351" s="1" t="s">
        <v>5783</v>
      </c>
      <c r="D1351" s="1" t="s">
        <v>5784</v>
      </c>
      <c r="E1351" t="str">
        <f t="shared" ref="E1351:E1352" si="167">IMAGE("http://ifttt.com/images/no_image_card.png",1)</f>
        <v/>
      </c>
      <c r="F1351" s="1" t="s">
        <v>4</v>
      </c>
      <c r="G1351" s="2" t="s">
        <v>5785</v>
      </c>
    </row>
    <row r="1352">
      <c r="A1352" s="1" t="s">
        <v>5786</v>
      </c>
      <c r="B1352" s="1" t="s">
        <v>5787</v>
      </c>
      <c r="C1352" s="1" t="s">
        <v>5788</v>
      </c>
      <c r="D1352" s="1" t="s">
        <v>5789</v>
      </c>
      <c r="E1352" t="str">
        <f t="shared" si="167"/>
        <v/>
      </c>
      <c r="F1352" s="1" t="s">
        <v>4</v>
      </c>
      <c r="G1352" s="2" t="s">
        <v>5790</v>
      </c>
    </row>
    <row r="1353">
      <c r="A1353" s="1" t="s">
        <v>5791</v>
      </c>
      <c r="B1353" s="1" t="s">
        <v>1249</v>
      </c>
      <c r="C1353" s="1" t="s">
        <v>5792</v>
      </c>
      <c r="D1353" s="2" t="s">
        <v>5350</v>
      </c>
      <c r="E1353" t="str">
        <f>IMAGE("http://bravenewcoin.com/assets/Uploads/_resampled/CroppedImage400400-Selection-054.png",1)</f>
        <v/>
      </c>
      <c r="F1353" s="1" t="s">
        <v>4</v>
      </c>
      <c r="G1353" s="2" t="s">
        <v>5793</v>
      </c>
    </row>
    <row r="1354">
      <c r="A1354" s="1" t="s">
        <v>5794</v>
      </c>
      <c r="B1354" s="1" t="s">
        <v>5795</v>
      </c>
      <c r="C1354" s="1" t="s">
        <v>5796</v>
      </c>
      <c r="D1354" s="1" t="s">
        <v>5797</v>
      </c>
      <c r="E1354" t="str">
        <f t="shared" ref="E1354:E1355" si="168">IMAGE("http://ifttt.com/images/no_image_card.png",1)</f>
        <v/>
      </c>
      <c r="F1354" s="1" t="s">
        <v>4</v>
      </c>
      <c r="G1354" s="2" t="s">
        <v>5798</v>
      </c>
    </row>
    <row r="1355">
      <c r="A1355" s="1" t="s">
        <v>5799</v>
      </c>
      <c r="B1355" s="1" t="s">
        <v>844</v>
      </c>
      <c r="C1355" s="1" t="s">
        <v>5800</v>
      </c>
      <c r="D1355" s="2" t="s">
        <v>5801</v>
      </c>
      <c r="E1355" t="str">
        <f t="shared" si="168"/>
        <v/>
      </c>
      <c r="F1355" s="1" t="s">
        <v>4</v>
      </c>
      <c r="G1355" s="2" t="s">
        <v>5802</v>
      </c>
    </row>
    <row r="1356">
      <c r="A1356" s="1" t="s">
        <v>5803</v>
      </c>
      <c r="B1356" s="1" t="s">
        <v>5804</v>
      </c>
      <c r="C1356" s="1" t="s">
        <v>5805</v>
      </c>
      <c r="D1356" s="2" t="s">
        <v>5806</v>
      </c>
      <c r="E1356" t="str">
        <f>IMAGE("http://i.imgur.com/FcTYt9k.jpg?1?fb",1)</f>
        <v/>
      </c>
      <c r="F1356" s="1" t="s">
        <v>4</v>
      </c>
      <c r="G1356" s="2" t="s">
        <v>5807</v>
      </c>
    </row>
    <row r="1357">
      <c r="A1357" s="1" t="s">
        <v>5808</v>
      </c>
      <c r="B1357" s="1" t="s">
        <v>5809</v>
      </c>
      <c r="C1357" s="1" t="s">
        <v>5810</v>
      </c>
      <c r="D1357" s="1" t="s">
        <v>5811</v>
      </c>
      <c r="E1357" t="str">
        <f t="shared" ref="E1357:E1358" si="169">IMAGE("http://ifttt.com/images/no_image_card.png",1)</f>
        <v/>
      </c>
      <c r="F1357" s="1" t="s">
        <v>4</v>
      </c>
      <c r="G1357" s="2" t="s">
        <v>5812</v>
      </c>
    </row>
    <row r="1358">
      <c r="A1358" s="1" t="s">
        <v>5813</v>
      </c>
      <c r="B1358" s="1" t="s">
        <v>57</v>
      </c>
      <c r="C1358" s="1" t="s">
        <v>5814</v>
      </c>
      <c r="D1358" s="1" t="s">
        <v>5815</v>
      </c>
      <c r="E1358" t="str">
        <f t="shared" si="169"/>
        <v/>
      </c>
      <c r="F1358" s="1" t="s">
        <v>4</v>
      </c>
      <c r="G1358" s="2" t="s">
        <v>5816</v>
      </c>
    </row>
    <row r="1359">
      <c r="A1359" s="1" t="s">
        <v>5817</v>
      </c>
      <c r="B1359" s="1" t="s">
        <v>278</v>
      </c>
      <c r="C1359" s="1" t="s">
        <v>5818</v>
      </c>
      <c r="D1359" s="2" t="s">
        <v>5819</v>
      </c>
      <c r="E1359" t="str">
        <f>IMAGE("http://www.theopenledger.com/wp-content/uploads/2015/04/blockhead-300x205.jpg",1)</f>
        <v/>
      </c>
      <c r="F1359" s="1" t="s">
        <v>4</v>
      </c>
      <c r="G1359" s="2" t="s">
        <v>5820</v>
      </c>
    </row>
    <row r="1360">
      <c r="A1360" s="1" t="s">
        <v>5821</v>
      </c>
      <c r="B1360" s="1" t="s">
        <v>5822</v>
      </c>
      <c r="C1360" s="1" t="s">
        <v>5823</v>
      </c>
      <c r="D1360" s="2" t="s">
        <v>5824</v>
      </c>
      <c r="E1360" t="str">
        <f>IMAGE("http://ad.doubleclick.net/N4735792/ad/us.reuters/bizfinance/bonds/article;type=mpulow;sz=300x250;tile=3;articleID=USL5N0X52TR20150408;ord=5061?",1)</f>
        <v/>
      </c>
      <c r="F1360" s="1" t="s">
        <v>4</v>
      </c>
      <c r="G1360" s="2" t="s">
        <v>5825</v>
      </c>
    </row>
    <row r="1361">
      <c r="A1361" s="1" t="s">
        <v>5826</v>
      </c>
      <c r="B1361" s="1" t="s">
        <v>1249</v>
      </c>
      <c r="C1361" s="1" t="s">
        <v>5827</v>
      </c>
      <c r="D1361" s="2" t="s">
        <v>5828</v>
      </c>
      <c r="E1361" t="str">
        <f>IMAGE("http://i.imgur.com/TpCiikC.jpg",1)</f>
        <v/>
      </c>
      <c r="F1361" s="1" t="s">
        <v>4</v>
      </c>
      <c r="G1361" s="2" t="s">
        <v>5829</v>
      </c>
    </row>
    <row r="1362">
      <c r="A1362" s="1" t="s">
        <v>5782</v>
      </c>
      <c r="B1362" s="1" t="s">
        <v>859</v>
      </c>
      <c r="C1362" s="1" t="s">
        <v>5830</v>
      </c>
      <c r="D1362" s="2" t="s">
        <v>5831</v>
      </c>
      <c r="E1362" t="str">
        <f>IMAGE("http://cointelegraph.com/images/725_aHR0cDovL2NvaW50ZWxlZ3JhcGguY29tL3N0b3JhZ2UvdXBsb2Fkcy92aWV3Lzk0ZTM4YjkwMTdjZjQwZGU2MzczZGU4ZGRmNTU3YTg1LnBuZw==.jpg",1)</f>
        <v/>
      </c>
      <c r="F1362" s="1" t="s">
        <v>4</v>
      </c>
      <c r="G1362" s="2" t="s">
        <v>5832</v>
      </c>
    </row>
    <row r="1363">
      <c r="A1363" s="1" t="s">
        <v>5833</v>
      </c>
      <c r="B1363" s="1" t="s">
        <v>1249</v>
      </c>
      <c r="C1363" s="1" t="s">
        <v>5834</v>
      </c>
      <c r="D1363" s="2" t="s">
        <v>5835</v>
      </c>
      <c r="E1363" t="str">
        <f>IMAGE("http://i.imgur.com/yCH4YKJ.jpg",1)</f>
        <v/>
      </c>
      <c r="F1363" s="1" t="s">
        <v>4</v>
      </c>
      <c r="G1363" s="2" t="s">
        <v>5836</v>
      </c>
    </row>
    <row r="1364">
      <c r="A1364" s="1" t="s">
        <v>5837</v>
      </c>
      <c r="B1364" s="1" t="s">
        <v>5838</v>
      </c>
      <c r="C1364" s="1" t="s">
        <v>5839</v>
      </c>
      <c r="D1364" s="1" t="s">
        <v>5840</v>
      </c>
      <c r="E1364" t="str">
        <f t="shared" ref="E1364:E1365" si="170">IMAGE("http://ifttt.com/images/no_image_card.png",1)</f>
        <v/>
      </c>
      <c r="F1364" s="1" t="s">
        <v>4</v>
      </c>
      <c r="G1364" s="2" t="s">
        <v>5841</v>
      </c>
    </row>
    <row r="1365">
      <c r="A1365" s="1" t="s">
        <v>5842</v>
      </c>
      <c r="B1365" s="1" t="s">
        <v>5843</v>
      </c>
      <c r="C1365" s="1" t="s">
        <v>5844</v>
      </c>
      <c r="D1365" s="1" t="s">
        <v>5845</v>
      </c>
      <c r="E1365" t="str">
        <f t="shared" si="170"/>
        <v/>
      </c>
      <c r="F1365" s="1" t="s">
        <v>4</v>
      </c>
      <c r="G1365" s="2" t="s">
        <v>5846</v>
      </c>
    </row>
    <row r="1366">
      <c r="A1366" s="1" t="s">
        <v>5847</v>
      </c>
      <c r="B1366" s="1" t="s">
        <v>5848</v>
      </c>
      <c r="C1366" s="1" t="s">
        <v>5849</v>
      </c>
      <c r="D1366" s="2" t="s">
        <v>5850</v>
      </c>
      <c r="E1366" t="str">
        <f>IMAGE("http://media.gotraffic.net/images/iM4asCfKPzJg/v44/-1x-1.jpg",1)</f>
        <v/>
      </c>
      <c r="F1366" s="1" t="s">
        <v>4</v>
      </c>
      <c r="G1366" s="2" t="s">
        <v>5851</v>
      </c>
    </row>
    <row r="1367">
      <c r="A1367" s="1" t="s">
        <v>5852</v>
      </c>
      <c r="B1367" s="1" t="s">
        <v>5853</v>
      </c>
      <c r="C1367" s="1" t="s">
        <v>5854</v>
      </c>
      <c r="D1367" s="2" t="s">
        <v>5855</v>
      </c>
      <c r="E1367" t="str">
        <f>IMAGE("https://i.ytimg.com/vi/xj3cYtnvtzg/hqdefault.jpg",1)</f>
        <v/>
      </c>
      <c r="F1367" s="1" t="s">
        <v>4</v>
      </c>
      <c r="G1367" s="2" t="s">
        <v>5856</v>
      </c>
    </row>
    <row r="1368">
      <c r="A1368" s="1" t="s">
        <v>5852</v>
      </c>
      <c r="B1368" s="1" t="s">
        <v>4712</v>
      </c>
      <c r="C1368" s="1" t="s">
        <v>5857</v>
      </c>
      <c r="D1368" s="1" t="s">
        <v>5858</v>
      </c>
      <c r="E1368" t="str">
        <f>IMAGE("http://ifttt.com/images/no_image_card.png",1)</f>
        <v/>
      </c>
      <c r="F1368" s="1" t="s">
        <v>4</v>
      </c>
      <c r="G1368" s="2" t="s">
        <v>5859</v>
      </c>
    </row>
    <row r="1369">
      <c r="A1369" s="1" t="s">
        <v>5860</v>
      </c>
      <c r="B1369" s="1" t="s">
        <v>3276</v>
      </c>
      <c r="C1369" s="1" t="s">
        <v>5861</v>
      </c>
      <c r="D1369" s="2" t="s">
        <v>5862</v>
      </c>
      <c r="E1369" t="str">
        <f>IMAGE("http://www.sott.net/fb/sottlogo.jpg",1)</f>
        <v/>
      </c>
      <c r="F1369" s="1" t="s">
        <v>4</v>
      </c>
      <c r="G1369" s="2" t="s">
        <v>5863</v>
      </c>
    </row>
    <row r="1370">
      <c r="A1370" s="1" t="s">
        <v>5864</v>
      </c>
      <c r="B1370" s="1" t="s">
        <v>346</v>
      </c>
      <c r="C1370" s="1" t="s">
        <v>5865</v>
      </c>
      <c r="D1370" s="2" t="s">
        <v>5866</v>
      </c>
      <c r="E1370" t="str">
        <f>IMAGE("http://www.xconomy.com/wordpress/wp-content/images/2015/04/bitcoin_logo.jpg",1)</f>
        <v/>
      </c>
      <c r="F1370" s="1" t="s">
        <v>4</v>
      </c>
      <c r="G1370" s="2" t="s">
        <v>5867</v>
      </c>
    </row>
    <row r="1371">
      <c r="A1371" s="1" t="s">
        <v>5833</v>
      </c>
      <c r="B1371" s="1" t="s">
        <v>1249</v>
      </c>
      <c r="C1371" s="1" t="s">
        <v>5834</v>
      </c>
      <c r="D1371" s="2" t="s">
        <v>5835</v>
      </c>
      <c r="E1371" t="str">
        <f>IMAGE("http://i.imgur.com/yCH4YKJ.jpg",1)</f>
        <v/>
      </c>
      <c r="F1371" s="1" t="s">
        <v>4</v>
      </c>
      <c r="G1371" s="2" t="s">
        <v>5836</v>
      </c>
    </row>
    <row r="1372">
      <c r="A1372" s="1" t="s">
        <v>5868</v>
      </c>
      <c r="B1372" s="1" t="s">
        <v>5869</v>
      </c>
      <c r="C1372" s="1" t="s">
        <v>5870</v>
      </c>
      <c r="D1372" s="1" t="s">
        <v>5871</v>
      </c>
      <c r="E1372" t="str">
        <f t="shared" ref="E1372:E1373" si="171">IMAGE("http://ifttt.com/images/no_image_card.png",1)</f>
        <v/>
      </c>
      <c r="F1372" s="1" t="s">
        <v>4</v>
      </c>
      <c r="G1372" s="2" t="s">
        <v>5872</v>
      </c>
    </row>
    <row r="1373">
      <c r="A1373" s="1" t="s">
        <v>5868</v>
      </c>
      <c r="B1373" s="1" t="s">
        <v>5873</v>
      </c>
      <c r="C1373" s="1" t="s">
        <v>5874</v>
      </c>
      <c r="D1373" s="1" t="s">
        <v>5875</v>
      </c>
      <c r="E1373" t="str">
        <f t="shared" si="171"/>
        <v/>
      </c>
      <c r="F1373" s="1" t="s">
        <v>4</v>
      </c>
      <c r="G1373" s="2" t="s">
        <v>5876</v>
      </c>
    </row>
    <row r="1374">
      <c r="A1374" s="1" t="s">
        <v>5877</v>
      </c>
      <c r="B1374" s="1" t="s">
        <v>5878</v>
      </c>
      <c r="C1374" s="1" t="s">
        <v>5879</v>
      </c>
      <c r="D1374" s="2" t="s">
        <v>5880</v>
      </c>
      <c r="E1374" t="str">
        <f>IMAGE("http://i1.wp.com/www.bitcoingroup.in/wp-content/uploads/2015/04/bitcoin-made-simple.png?resize=550%2C300",1)</f>
        <v/>
      </c>
      <c r="F1374" s="1" t="s">
        <v>4</v>
      </c>
      <c r="G1374" s="2" t="s">
        <v>5881</v>
      </c>
    </row>
    <row r="1375">
      <c r="A1375" s="1" t="s">
        <v>5882</v>
      </c>
      <c r="B1375" s="1" t="s">
        <v>5019</v>
      </c>
      <c r="C1375" s="1" t="s">
        <v>5883</v>
      </c>
      <c r="D1375" s="2" t="s">
        <v>5884</v>
      </c>
      <c r="E1375" t="str">
        <f>IMAGE("http://www.pymnts.com/wp-content/uploads/2015/04/GlobalPay_Feature-160x113.png",1)</f>
        <v/>
      </c>
      <c r="F1375" s="1" t="s">
        <v>4</v>
      </c>
      <c r="G1375" s="2" t="s">
        <v>5885</v>
      </c>
    </row>
    <row r="1376">
      <c r="A1376" s="1" t="s">
        <v>5882</v>
      </c>
      <c r="B1376" s="1" t="s">
        <v>5886</v>
      </c>
      <c r="C1376" s="1" t="s">
        <v>5887</v>
      </c>
      <c r="D1376" s="1" t="s">
        <v>5888</v>
      </c>
      <c r="E1376" t="str">
        <f t="shared" ref="E1376:E1379" si="172">IMAGE("http://ifttt.com/images/no_image_card.png",1)</f>
        <v/>
      </c>
      <c r="F1376" s="1" t="s">
        <v>4</v>
      </c>
      <c r="G1376" s="2" t="s">
        <v>5889</v>
      </c>
    </row>
    <row r="1377">
      <c r="A1377" s="1" t="s">
        <v>5890</v>
      </c>
      <c r="B1377" s="1" t="s">
        <v>5891</v>
      </c>
      <c r="C1377" s="1" t="s">
        <v>5892</v>
      </c>
      <c r="D1377" s="1" t="s">
        <v>5893</v>
      </c>
      <c r="E1377" t="str">
        <f t="shared" si="172"/>
        <v/>
      </c>
      <c r="F1377" s="1" t="s">
        <v>4</v>
      </c>
      <c r="G1377" s="2" t="s">
        <v>5894</v>
      </c>
    </row>
    <row r="1378">
      <c r="A1378" s="1" t="s">
        <v>5895</v>
      </c>
      <c r="B1378" s="1" t="s">
        <v>5896</v>
      </c>
      <c r="C1378" s="1" t="s">
        <v>5897</v>
      </c>
      <c r="D1378" s="1" t="s">
        <v>5898</v>
      </c>
      <c r="E1378" t="str">
        <f t="shared" si="172"/>
        <v/>
      </c>
      <c r="F1378" s="1" t="s">
        <v>4</v>
      </c>
      <c r="G1378" s="2" t="s">
        <v>5899</v>
      </c>
    </row>
    <row r="1379">
      <c r="A1379" s="1" t="s">
        <v>5900</v>
      </c>
      <c r="B1379" s="1" t="s">
        <v>3543</v>
      </c>
      <c r="C1379" s="1" t="s">
        <v>5901</v>
      </c>
      <c r="D1379" s="1" t="s">
        <v>5902</v>
      </c>
      <c r="E1379" t="str">
        <f t="shared" si="172"/>
        <v/>
      </c>
      <c r="F1379" s="1" t="s">
        <v>4</v>
      </c>
      <c r="G1379" s="2" t="s">
        <v>5903</v>
      </c>
    </row>
    <row r="1380">
      <c r="A1380" s="1" t="s">
        <v>5904</v>
      </c>
      <c r="B1380" s="1" t="s">
        <v>5905</v>
      </c>
      <c r="C1380" s="1" t="s">
        <v>5906</v>
      </c>
      <c r="D1380" s="2" t="s">
        <v>5907</v>
      </c>
      <c r="E1380" t="str">
        <f>IMAGE("http://i.imgur.com/n6fHI1M.jpg?fb",1)</f>
        <v/>
      </c>
      <c r="F1380" s="1" t="s">
        <v>4</v>
      </c>
      <c r="G1380" s="2" t="s">
        <v>5908</v>
      </c>
    </row>
    <row r="1381">
      <c r="A1381" s="1" t="s">
        <v>5909</v>
      </c>
      <c r="B1381" s="1" t="s">
        <v>5910</v>
      </c>
      <c r="C1381" s="1" t="s">
        <v>5911</v>
      </c>
      <c r="D1381" s="1" t="s">
        <v>5912</v>
      </c>
      <c r="E1381" t="str">
        <f t="shared" ref="E1381:E1386" si="173">IMAGE("http://ifttt.com/images/no_image_card.png",1)</f>
        <v/>
      </c>
      <c r="F1381" s="1" t="s">
        <v>4</v>
      </c>
      <c r="G1381" s="2" t="s">
        <v>5913</v>
      </c>
    </row>
    <row r="1382">
      <c r="A1382" s="1" t="s">
        <v>5914</v>
      </c>
      <c r="B1382" s="1" t="s">
        <v>2799</v>
      </c>
      <c r="C1382" s="1" t="s">
        <v>5915</v>
      </c>
      <c r="D1382" s="1" t="s">
        <v>5916</v>
      </c>
      <c r="E1382" t="str">
        <f t="shared" si="173"/>
        <v/>
      </c>
      <c r="F1382" s="1" t="s">
        <v>4</v>
      </c>
      <c r="G1382" s="2" t="s">
        <v>5917</v>
      </c>
    </row>
    <row r="1383">
      <c r="A1383" s="1" t="s">
        <v>5918</v>
      </c>
      <c r="B1383" s="1" t="s">
        <v>5919</v>
      </c>
      <c r="C1383" s="1" t="s">
        <v>5920</v>
      </c>
      <c r="D1383" s="1" t="s">
        <v>5921</v>
      </c>
      <c r="E1383" t="str">
        <f t="shared" si="173"/>
        <v/>
      </c>
      <c r="F1383" s="1" t="s">
        <v>4</v>
      </c>
      <c r="G1383" s="2" t="s">
        <v>5922</v>
      </c>
    </row>
    <row r="1384">
      <c r="A1384" s="1" t="s">
        <v>5923</v>
      </c>
      <c r="B1384" s="1" t="s">
        <v>923</v>
      </c>
      <c r="C1384" s="1" t="s">
        <v>5924</v>
      </c>
      <c r="D1384" s="1" t="s">
        <v>5925</v>
      </c>
      <c r="E1384" t="str">
        <f t="shared" si="173"/>
        <v/>
      </c>
      <c r="F1384" s="1" t="s">
        <v>4</v>
      </c>
      <c r="G1384" s="2" t="s">
        <v>5926</v>
      </c>
    </row>
    <row r="1385">
      <c r="A1385" s="1" t="s">
        <v>5927</v>
      </c>
      <c r="B1385" s="1" t="s">
        <v>5928</v>
      </c>
      <c r="C1385" s="1" t="s">
        <v>5929</v>
      </c>
      <c r="D1385" s="1" t="s">
        <v>5930</v>
      </c>
      <c r="E1385" t="str">
        <f t="shared" si="173"/>
        <v/>
      </c>
      <c r="F1385" s="1" t="s">
        <v>4</v>
      </c>
      <c r="G1385" s="2" t="s">
        <v>5931</v>
      </c>
    </row>
    <row r="1386">
      <c r="A1386" s="1" t="s">
        <v>5932</v>
      </c>
      <c r="B1386" s="1" t="s">
        <v>2824</v>
      </c>
      <c r="C1386" s="1" t="s">
        <v>5933</v>
      </c>
      <c r="D1386" s="1" t="s">
        <v>5934</v>
      </c>
      <c r="E1386" t="str">
        <f t="shared" si="173"/>
        <v/>
      </c>
      <c r="F1386" s="1" t="s">
        <v>4</v>
      </c>
      <c r="G1386" s="2" t="s">
        <v>5935</v>
      </c>
    </row>
    <row r="1387">
      <c r="A1387" s="1" t="s">
        <v>5936</v>
      </c>
      <c r="B1387" s="1" t="s">
        <v>5937</v>
      </c>
      <c r="C1387" s="1" t="s">
        <v>5938</v>
      </c>
      <c r="D1387" s="2" t="s">
        <v>5939</v>
      </c>
      <c r="E1387" t="str">
        <f>IMAGE("http://cointelegraph.com/images/725_aHR0cDovL2NvaW50ZWxlZ3JhcGguY29tL3N0b3JhZ2UvdXBsb2Fkcy92aWV3L2NhZWZmNTM4OTVmOGQwZjc3NDM3ZTE2MDhmYTM2ODdjLnBuZw==.jpg",1)</f>
        <v/>
      </c>
      <c r="F1387" s="1" t="s">
        <v>4</v>
      </c>
      <c r="G1387" s="2" t="s">
        <v>5940</v>
      </c>
    </row>
    <row r="1388">
      <c r="A1388" s="1" t="s">
        <v>5941</v>
      </c>
      <c r="B1388" s="1" t="s">
        <v>5942</v>
      </c>
      <c r="C1388" s="1" t="s">
        <v>5943</v>
      </c>
      <c r="D1388" s="1" t="s">
        <v>5944</v>
      </c>
      <c r="E1388" t="str">
        <f t="shared" ref="E1388:E1389" si="174">IMAGE("http://ifttt.com/images/no_image_card.png",1)</f>
        <v/>
      </c>
      <c r="F1388" s="1" t="s">
        <v>4</v>
      </c>
      <c r="G1388" s="2" t="s">
        <v>5945</v>
      </c>
    </row>
    <row r="1389">
      <c r="A1389" s="1" t="s">
        <v>5946</v>
      </c>
      <c r="B1389" s="1" t="s">
        <v>5947</v>
      </c>
      <c r="C1389" s="1" t="s">
        <v>5948</v>
      </c>
      <c r="D1389" s="1" t="s">
        <v>5949</v>
      </c>
      <c r="E1389" t="str">
        <f t="shared" si="174"/>
        <v/>
      </c>
      <c r="F1389" s="1" t="s">
        <v>4</v>
      </c>
      <c r="G1389" s="2" t="s">
        <v>5950</v>
      </c>
    </row>
    <row r="1390">
      <c r="A1390" s="1" t="s">
        <v>5951</v>
      </c>
      <c r="B1390" s="1" t="s">
        <v>1883</v>
      </c>
      <c r="C1390" s="1" t="s">
        <v>5952</v>
      </c>
      <c r="D1390" s="2" t="s">
        <v>5953</v>
      </c>
      <c r="E1390" t="str">
        <f>IMAGE("https://i.ytimg.com/vd?id=OGggGQTYKXQ&amp;amp;ats=329000&amp;amp;w=960&amp;amp;h=720&amp;amp;sigh=VInmX25nYjo8l7hSQLdKBjnD_ao",1)</f>
        <v/>
      </c>
      <c r="F1390" s="1" t="s">
        <v>4</v>
      </c>
      <c r="G1390" s="2" t="s">
        <v>5954</v>
      </c>
    </row>
    <row r="1391">
      <c r="A1391" s="1" t="s">
        <v>5955</v>
      </c>
      <c r="B1391" s="1" t="s">
        <v>3301</v>
      </c>
      <c r="C1391" s="1" t="s">
        <v>5956</v>
      </c>
      <c r="D1391" s="1" t="s">
        <v>5957</v>
      </c>
      <c r="E1391" t="str">
        <f t="shared" ref="E1391:E1392" si="175">IMAGE("http://ifttt.com/images/no_image_card.png",1)</f>
        <v/>
      </c>
      <c r="F1391" s="1" t="s">
        <v>4</v>
      </c>
      <c r="G1391" s="2" t="s">
        <v>5958</v>
      </c>
    </row>
    <row r="1392">
      <c r="A1392" s="1" t="s">
        <v>5959</v>
      </c>
      <c r="B1392" s="1" t="s">
        <v>5960</v>
      </c>
      <c r="C1392" s="1" t="s">
        <v>5961</v>
      </c>
      <c r="D1392" s="1" t="s">
        <v>5962</v>
      </c>
      <c r="E1392" t="str">
        <f t="shared" si="175"/>
        <v/>
      </c>
      <c r="F1392" s="1" t="s">
        <v>4</v>
      </c>
      <c r="G1392" s="2" t="s">
        <v>5963</v>
      </c>
    </row>
    <row r="1393">
      <c r="A1393" s="1" t="s">
        <v>5936</v>
      </c>
      <c r="B1393" s="1" t="s">
        <v>5937</v>
      </c>
      <c r="C1393" s="1" t="s">
        <v>5938</v>
      </c>
      <c r="D1393" s="2" t="s">
        <v>5939</v>
      </c>
      <c r="E1393" t="str">
        <f>IMAGE("http://cointelegraph.com/images/725_aHR0cDovL2NvaW50ZWxlZ3JhcGguY29tL3N0b3JhZ2UvdXBsb2Fkcy92aWV3L2NhZWZmNTM4OTVmOGQwZjc3NDM3ZTE2MDhmYTM2ODdjLnBuZw==.jpg",1)</f>
        <v/>
      </c>
      <c r="F1393" s="1" t="s">
        <v>4</v>
      </c>
      <c r="G1393" s="2" t="s">
        <v>5940</v>
      </c>
    </row>
    <row r="1394">
      <c r="A1394" s="1" t="s">
        <v>5964</v>
      </c>
      <c r="B1394" s="1" t="s">
        <v>5965</v>
      </c>
      <c r="C1394" s="1" t="s">
        <v>5966</v>
      </c>
      <c r="D1394" s="2" t="s">
        <v>5967</v>
      </c>
      <c r="E1394" t="str">
        <f>IMAGE("http://i.imgur.com/qtUFoxr.png?fb",1)</f>
        <v/>
      </c>
      <c r="F1394" s="1" t="s">
        <v>4</v>
      </c>
      <c r="G1394" s="2" t="s">
        <v>5968</v>
      </c>
    </row>
    <row r="1395">
      <c r="A1395" s="1" t="s">
        <v>5969</v>
      </c>
      <c r="B1395" s="1" t="s">
        <v>5970</v>
      </c>
      <c r="C1395" s="1" t="s">
        <v>5971</v>
      </c>
      <c r="D1395" s="2" t="s">
        <v>5972</v>
      </c>
      <c r="E1395" t="str">
        <f>IMAGE("http://wordpress.com/i/blank.jpg",1)</f>
        <v/>
      </c>
      <c r="F1395" s="1" t="s">
        <v>4</v>
      </c>
      <c r="G1395" s="2" t="s">
        <v>5973</v>
      </c>
    </row>
    <row r="1396">
      <c r="A1396" s="1" t="s">
        <v>5974</v>
      </c>
      <c r="B1396" s="1" t="s">
        <v>2824</v>
      </c>
      <c r="C1396" s="1" t="s">
        <v>5975</v>
      </c>
      <c r="D1396" s="1" t="s">
        <v>107</v>
      </c>
      <c r="E1396" t="str">
        <f t="shared" ref="E1396:E1398" si="176">IMAGE("http://ifttt.com/images/no_image_card.png",1)</f>
        <v/>
      </c>
      <c r="F1396" s="1" t="s">
        <v>4</v>
      </c>
      <c r="G1396" s="2" t="s">
        <v>5976</v>
      </c>
    </row>
    <row r="1397">
      <c r="A1397" s="1" t="s">
        <v>5977</v>
      </c>
      <c r="B1397" s="1" t="s">
        <v>5978</v>
      </c>
      <c r="C1397" s="1" t="s">
        <v>5979</v>
      </c>
      <c r="D1397" s="1" t="s">
        <v>5980</v>
      </c>
      <c r="E1397" t="str">
        <f t="shared" si="176"/>
        <v/>
      </c>
      <c r="F1397" s="1" t="s">
        <v>4</v>
      </c>
      <c r="G1397" s="2" t="s">
        <v>5981</v>
      </c>
    </row>
    <row r="1398">
      <c r="A1398" s="1" t="s">
        <v>5982</v>
      </c>
      <c r="B1398" s="1" t="s">
        <v>3306</v>
      </c>
      <c r="C1398" s="1" t="s">
        <v>5983</v>
      </c>
      <c r="D1398" s="1" t="s">
        <v>5984</v>
      </c>
      <c r="E1398" t="str">
        <f t="shared" si="176"/>
        <v/>
      </c>
      <c r="F1398" s="1" t="s">
        <v>4</v>
      </c>
      <c r="G1398" s="2" t="s">
        <v>5985</v>
      </c>
    </row>
    <row r="1399">
      <c r="A1399" s="1" t="s">
        <v>5986</v>
      </c>
      <c r="B1399" s="1" t="s">
        <v>17</v>
      </c>
      <c r="C1399" s="1" t="s">
        <v>5987</v>
      </c>
      <c r="D1399" s="2" t="s">
        <v>5988</v>
      </c>
      <c r="E1399" t="str">
        <f>IMAGE("http://bravenewcoin.com/assets/Uploads/_resampled/CroppedImage400400-patrick-byrne.jpg",1)</f>
        <v/>
      </c>
      <c r="F1399" s="1" t="s">
        <v>4</v>
      </c>
      <c r="G1399" s="2" t="s">
        <v>5989</v>
      </c>
    </row>
    <row r="1400">
      <c r="A1400" s="1" t="s">
        <v>5990</v>
      </c>
      <c r="B1400" s="1" t="s">
        <v>199</v>
      </c>
      <c r="C1400" s="1" t="s">
        <v>5991</v>
      </c>
      <c r="D1400" s="2" t="s">
        <v>5992</v>
      </c>
      <c r="E1400" t="str">
        <f>IMAGE("http://i.imgur.com/U2fz2ug.jpg?fb",1)</f>
        <v/>
      </c>
      <c r="F1400" s="1" t="s">
        <v>4</v>
      </c>
      <c r="G1400" s="2" t="s">
        <v>5993</v>
      </c>
    </row>
    <row r="1401">
      <c r="A1401" s="1" t="s">
        <v>5994</v>
      </c>
      <c r="B1401" s="1" t="s">
        <v>5995</v>
      </c>
      <c r="C1401" s="1" t="s">
        <v>5996</v>
      </c>
      <c r="D1401" s="1" t="s">
        <v>5997</v>
      </c>
      <c r="E1401" t="str">
        <f>IMAGE("http://ifttt.com/images/no_image_card.png",1)</f>
        <v/>
      </c>
      <c r="F1401" s="1" t="s">
        <v>4</v>
      </c>
      <c r="G1401" s="2" t="s">
        <v>5998</v>
      </c>
    </row>
    <row r="1402">
      <c r="A1402" s="1" t="s">
        <v>5999</v>
      </c>
      <c r="B1402" s="1" t="s">
        <v>6000</v>
      </c>
      <c r="C1402" s="1" t="s">
        <v>6001</v>
      </c>
      <c r="D1402" s="2" t="s">
        <v>6002</v>
      </c>
      <c r="E1402" t="str">
        <f>IMAGE("http://project-maelstrom.bittorrent.com/browser-illustration.png",1)</f>
        <v/>
      </c>
      <c r="F1402" s="1" t="s">
        <v>4</v>
      </c>
      <c r="G1402" s="2" t="s">
        <v>6003</v>
      </c>
    </row>
    <row r="1403">
      <c r="A1403" s="1" t="s">
        <v>6004</v>
      </c>
      <c r="B1403" s="1" t="s">
        <v>6005</v>
      </c>
      <c r="C1403" s="1" t="s">
        <v>6006</v>
      </c>
      <c r="D1403" s="1" t="s">
        <v>6007</v>
      </c>
      <c r="E1403" t="str">
        <f t="shared" ref="E1403:E1405" si="177">IMAGE("http://ifttt.com/images/no_image_card.png",1)</f>
        <v/>
      </c>
      <c r="F1403" s="1" t="s">
        <v>4</v>
      </c>
      <c r="G1403" s="2" t="s">
        <v>6008</v>
      </c>
    </row>
    <row r="1404">
      <c r="A1404" s="1" t="s">
        <v>6009</v>
      </c>
      <c r="B1404" s="1" t="s">
        <v>6010</v>
      </c>
      <c r="C1404" s="1" t="s">
        <v>6011</v>
      </c>
      <c r="D1404" s="1" t="s">
        <v>6012</v>
      </c>
      <c r="E1404" t="str">
        <f t="shared" si="177"/>
        <v/>
      </c>
      <c r="F1404" s="1" t="s">
        <v>4</v>
      </c>
      <c r="G1404" s="2" t="s">
        <v>6013</v>
      </c>
    </row>
    <row r="1405">
      <c r="A1405" s="1" t="s">
        <v>6014</v>
      </c>
      <c r="B1405" s="1" t="s">
        <v>3316</v>
      </c>
      <c r="C1405" s="1" t="s">
        <v>6015</v>
      </c>
      <c r="D1405" s="1" t="s">
        <v>6016</v>
      </c>
      <c r="E1405" t="str">
        <f t="shared" si="177"/>
        <v/>
      </c>
      <c r="F1405" s="1" t="s">
        <v>4</v>
      </c>
      <c r="G1405" s="2" t="s">
        <v>6017</v>
      </c>
    </row>
    <row r="1406">
      <c r="A1406" s="1" t="s">
        <v>6018</v>
      </c>
      <c r="B1406" s="1" t="s">
        <v>6019</v>
      </c>
      <c r="C1406" s="1" t="s">
        <v>6020</v>
      </c>
      <c r="D1406" s="2" t="s">
        <v>6021</v>
      </c>
      <c r="E1406" t="str">
        <f>IMAGE("https://i.ytimg.com/vi/onUzEV0C7-o/maxresdefault.jpg",1)</f>
        <v/>
      </c>
      <c r="F1406" s="1" t="s">
        <v>4</v>
      </c>
      <c r="G1406" s="2" t="s">
        <v>6022</v>
      </c>
    </row>
    <row r="1407">
      <c r="A1407" s="1" t="s">
        <v>6023</v>
      </c>
      <c r="B1407" s="1" t="s">
        <v>124</v>
      </c>
      <c r="C1407" s="1" t="s">
        <v>6024</v>
      </c>
      <c r="D1407" s="2" t="s">
        <v>6025</v>
      </c>
      <c r="E1407" t="str">
        <f>IMAGE("http://www.itworldcanada.com/wp-content/uploads/2014/12/slide-3-bitcoins-shutterstock-300x120.jpg",1)</f>
        <v/>
      </c>
      <c r="F1407" s="1" t="s">
        <v>4</v>
      </c>
      <c r="G1407" s="2" t="s">
        <v>6026</v>
      </c>
    </row>
    <row r="1408">
      <c r="A1408" s="1" t="s">
        <v>6027</v>
      </c>
      <c r="B1408" s="1" t="s">
        <v>2184</v>
      </c>
      <c r="C1408" s="1" t="s">
        <v>6028</v>
      </c>
      <c r="D1408" s="1" t="s">
        <v>6029</v>
      </c>
      <c r="E1408" t="str">
        <f t="shared" ref="E1408:E1409" si="178">IMAGE("http://ifttt.com/images/no_image_card.png",1)</f>
        <v/>
      </c>
      <c r="F1408" s="1" t="s">
        <v>4</v>
      </c>
      <c r="G1408" s="2" t="s">
        <v>6030</v>
      </c>
    </row>
    <row r="1409">
      <c r="A1409" s="1" t="s">
        <v>6031</v>
      </c>
      <c r="B1409" s="1" t="s">
        <v>6032</v>
      </c>
      <c r="C1409" s="1" t="s">
        <v>6033</v>
      </c>
      <c r="D1409" s="2" t="s">
        <v>6034</v>
      </c>
      <c r="E1409" t="str">
        <f t="shared" si="178"/>
        <v/>
      </c>
      <c r="F1409" s="1" t="s">
        <v>4</v>
      </c>
      <c r="G1409" s="2" t="s">
        <v>6035</v>
      </c>
    </row>
    <row r="1410">
      <c r="A1410" s="1" t="s">
        <v>6036</v>
      </c>
      <c r="B1410" s="1" t="s">
        <v>6037</v>
      </c>
      <c r="C1410" s="1" t="s">
        <v>6038</v>
      </c>
      <c r="D1410" s="2" t="s">
        <v>6039</v>
      </c>
      <c r="E1410" t="str">
        <f>IMAGE("http://www.coinsetter.com/bitcoin-news/wp-content/uploads/2015/04/DBS-Bank-Bitcoin-Hackathon.jpg",1)</f>
        <v/>
      </c>
      <c r="F1410" s="1" t="s">
        <v>4</v>
      </c>
      <c r="G1410" s="2" t="s">
        <v>6040</v>
      </c>
    </row>
    <row r="1411">
      <c r="A1411" s="1" t="s">
        <v>6041</v>
      </c>
      <c r="B1411" s="1" t="s">
        <v>6042</v>
      </c>
      <c r="C1411" s="1" t="s">
        <v>6043</v>
      </c>
      <c r="D1411" s="2" t="s">
        <v>6044</v>
      </c>
      <c r="E1411" t="str">
        <f>IMAGE("http://i.imgur.com/w6eO5eQ.png",1)</f>
        <v/>
      </c>
      <c r="F1411" s="1" t="s">
        <v>4</v>
      </c>
      <c r="G1411" s="2" t="s">
        <v>6045</v>
      </c>
    </row>
    <row r="1412">
      <c r="A1412" s="1" t="s">
        <v>6046</v>
      </c>
      <c r="B1412" s="1" t="s">
        <v>253</v>
      </c>
      <c r="C1412" s="1" t="s">
        <v>6047</v>
      </c>
      <c r="D1412" s="1" t="s">
        <v>6048</v>
      </c>
      <c r="E1412" t="str">
        <f t="shared" ref="E1412:E1415" si="179">IMAGE("http://ifttt.com/images/no_image_card.png",1)</f>
        <v/>
      </c>
      <c r="F1412" s="1" t="s">
        <v>4</v>
      </c>
      <c r="G1412" s="2" t="s">
        <v>6049</v>
      </c>
    </row>
    <row r="1413">
      <c r="A1413" s="1" t="s">
        <v>6050</v>
      </c>
      <c r="B1413" s="1" t="s">
        <v>6051</v>
      </c>
      <c r="C1413" s="1" t="s">
        <v>6052</v>
      </c>
      <c r="D1413" s="1" t="s">
        <v>6053</v>
      </c>
      <c r="E1413" t="str">
        <f t="shared" si="179"/>
        <v/>
      </c>
      <c r="F1413" s="1" t="s">
        <v>4</v>
      </c>
      <c r="G1413" s="2" t="s">
        <v>6054</v>
      </c>
    </row>
    <row r="1414">
      <c r="A1414" s="1" t="s">
        <v>6055</v>
      </c>
      <c r="B1414" s="1" t="s">
        <v>6056</v>
      </c>
      <c r="C1414" s="1" t="s">
        <v>6057</v>
      </c>
      <c r="D1414" s="1" t="s">
        <v>107</v>
      </c>
      <c r="E1414" t="str">
        <f t="shared" si="179"/>
        <v/>
      </c>
      <c r="F1414" s="1" t="s">
        <v>4</v>
      </c>
      <c r="G1414" s="2" t="s">
        <v>6058</v>
      </c>
    </row>
    <row r="1415">
      <c r="A1415" s="1" t="s">
        <v>6059</v>
      </c>
      <c r="B1415" s="1" t="s">
        <v>6060</v>
      </c>
      <c r="C1415" s="1" t="s">
        <v>6061</v>
      </c>
      <c r="D1415" s="1" t="s">
        <v>6062</v>
      </c>
      <c r="E1415" t="str">
        <f t="shared" si="179"/>
        <v/>
      </c>
      <c r="F1415" s="1" t="s">
        <v>4</v>
      </c>
      <c r="G1415" s="2" t="s">
        <v>6063</v>
      </c>
    </row>
    <row r="1416">
      <c r="A1416" s="1" t="s">
        <v>6059</v>
      </c>
      <c r="B1416" s="1" t="s">
        <v>963</v>
      </c>
      <c r="C1416" s="1" t="s">
        <v>6064</v>
      </c>
      <c r="D1416" s="2" t="s">
        <v>6065</v>
      </c>
      <c r="E1416" t="str">
        <f>IMAGE("http://i.imgur.com/iEk8N9f.jpg",1)</f>
        <v/>
      </c>
      <c r="F1416" s="1" t="s">
        <v>4</v>
      </c>
      <c r="G1416" s="2" t="s">
        <v>6066</v>
      </c>
    </row>
    <row r="1417">
      <c r="A1417" s="1" t="s">
        <v>6067</v>
      </c>
      <c r="B1417" s="1" t="s">
        <v>6068</v>
      </c>
      <c r="C1417" s="1" t="s">
        <v>6069</v>
      </c>
      <c r="D1417" s="1" t="s">
        <v>107</v>
      </c>
      <c r="E1417" t="str">
        <f>IMAGE("http://ifttt.com/images/no_image_card.png",1)</f>
        <v/>
      </c>
      <c r="F1417" s="1" t="s">
        <v>4</v>
      </c>
      <c r="G1417" s="2" t="s">
        <v>6070</v>
      </c>
    </row>
    <row r="1418">
      <c r="A1418" s="1" t="s">
        <v>6067</v>
      </c>
      <c r="B1418" s="1" t="s">
        <v>214</v>
      </c>
      <c r="C1418" s="1" t="s">
        <v>6071</v>
      </c>
      <c r="D1418" s="2" t="s">
        <v>6072</v>
      </c>
      <c r="E1418" t="str">
        <f>IMAGE("https://img.washingtonpost.com/rw/2010-2019/WashingtonPost/2015/04/10/National-Security/Images/468384686.jpg",1)</f>
        <v/>
      </c>
      <c r="F1418" s="1" t="s">
        <v>4</v>
      </c>
      <c r="G1418" s="2" t="s">
        <v>6073</v>
      </c>
    </row>
    <row r="1419">
      <c r="A1419" s="1" t="s">
        <v>6074</v>
      </c>
      <c r="B1419" s="1" t="s">
        <v>6075</v>
      </c>
      <c r="C1419" s="1" t="s">
        <v>6076</v>
      </c>
      <c r="D1419" s="2" t="s">
        <v>6077</v>
      </c>
      <c r="E1419" t="str">
        <f>IMAGE("http://a.thumbs.redditmedia.com/PDQadCzYX_x1bU3KrYuhTptu6eDdOVVagFG6q_Afyb4.jpg",1)</f>
        <v/>
      </c>
      <c r="F1419" s="1" t="s">
        <v>4</v>
      </c>
      <c r="G1419" s="2" t="s">
        <v>6078</v>
      </c>
    </row>
    <row r="1420">
      <c r="A1420" s="1" t="s">
        <v>6079</v>
      </c>
      <c r="B1420" s="1" t="s">
        <v>6080</v>
      </c>
      <c r="C1420" s="1" t="s">
        <v>6081</v>
      </c>
      <c r="D1420" s="1" t="s">
        <v>6082</v>
      </c>
      <c r="E1420" t="str">
        <f t="shared" ref="E1420:E1423" si="180">IMAGE("http://ifttt.com/images/no_image_card.png",1)</f>
        <v/>
      </c>
      <c r="F1420" s="1" t="s">
        <v>4</v>
      </c>
      <c r="G1420" s="2" t="s">
        <v>6083</v>
      </c>
    </row>
    <row r="1421">
      <c r="A1421" s="1" t="s">
        <v>6084</v>
      </c>
      <c r="B1421" s="1" t="s">
        <v>6085</v>
      </c>
      <c r="C1421" s="1" t="s">
        <v>6086</v>
      </c>
      <c r="D1421" s="1" t="s">
        <v>6087</v>
      </c>
      <c r="E1421" t="str">
        <f t="shared" si="180"/>
        <v/>
      </c>
      <c r="F1421" s="1" t="s">
        <v>4</v>
      </c>
      <c r="G1421" s="2" t="s">
        <v>6088</v>
      </c>
    </row>
    <row r="1422">
      <c r="A1422" s="1" t="s">
        <v>6089</v>
      </c>
      <c r="B1422" s="1" t="s">
        <v>1278</v>
      </c>
      <c r="C1422" s="1" t="s">
        <v>6090</v>
      </c>
      <c r="D1422" s="1" t="s">
        <v>6091</v>
      </c>
      <c r="E1422" t="str">
        <f t="shared" si="180"/>
        <v/>
      </c>
      <c r="F1422" s="1" t="s">
        <v>4</v>
      </c>
      <c r="G1422" s="2" t="s">
        <v>6092</v>
      </c>
    </row>
    <row r="1423">
      <c r="A1423" s="1" t="s">
        <v>6093</v>
      </c>
      <c r="B1423" s="1" t="s">
        <v>6094</v>
      </c>
      <c r="C1423" s="1" t="s">
        <v>6095</v>
      </c>
      <c r="D1423" s="1" t="s">
        <v>6096</v>
      </c>
      <c r="E1423" t="str">
        <f t="shared" si="180"/>
        <v/>
      </c>
      <c r="F1423" s="1" t="s">
        <v>4</v>
      </c>
      <c r="G1423" s="2" t="s">
        <v>6097</v>
      </c>
    </row>
    <row r="1424">
      <c r="A1424" s="1" t="s">
        <v>6098</v>
      </c>
      <c r="B1424" s="1" t="s">
        <v>6099</v>
      </c>
      <c r="C1424" s="1" t="s">
        <v>6100</v>
      </c>
      <c r="D1424" s="2" t="s">
        <v>6101</v>
      </c>
      <c r="E1424" t="str">
        <f>IMAGE("http://i.imgur.com/6q5tAzI.png?fb",1)</f>
        <v/>
      </c>
      <c r="F1424" s="1" t="s">
        <v>4</v>
      </c>
      <c r="G1424" s="2" t="s">
        <v>6102</v>
      </c>
    </row>
    <row r="1425">
      <c r="A1425" s="1" t="s">
        <v>6103</v>
      </c>
      <c r="B1425" s="1" t="s">
        <v>6104</v>
      </c>
      <c r="C1425" s="1" t="s">
        <v>6105</v>
      </c>
      <c r="D1425" s="1" t="s">
        <v>6106</v>
      </c>
      <c r="E1425" t="str">
        <f t="shared" ref="E1425:E1432" si="181">IMAGE("http://ifttt.com/images/no_image_card.png",1)</f>
        <v/>
      </c>
      <c r="F1425" s="1" t="s">
        <v>4</v>
      </c>
      <c r="G1425" s="2" t="s">
        <v>6107</v>
      </c>
    </row>
    <row r="1426">
      <c r="A1426" s="1" t="s">
        <v>6108</v>
      </c>
      <c r="B1426" s="1" t="s">
        <v>6109</v>
      </c>
      <c r="C1426" s="1" t="s">
        <v>6110</v>
      </c>
      <c r="D1426" s="1" t="s">
        <v>6111</v>
      </c>
      <c r="E1426" t="str">
        <f t="shared" si="181"/>
        <v/>
      </c>
      <c r="F1426" s="1" t="s">
        <v>4</v>
      </c>
      <c r="G1426" s="2" t="s">
        <v>6112</v>
      </c>
    </row>
    <row r="1427">
      <c r="A1427" s="1" t="s">
        <v>6084</v>
      </c>
      <c r="B1427" s="1" t="s">
        <v>6085</v>
      </c>
      <c r="C1427" s="1" t="s">
        <v>6086</v>
      </c>
      <c r="D1427" s="1" t="s">
        <v>6087</v>
      </c>
      <c r="E1427" t="str">
        <f t="shared" si="181"/>
        <v/>
      </c>
      <c r="F1427" s="1" t="s">
        <v>4</v>
      </c>
      <c r="G1427" s="2" t="s">
        <v>6088</v>
      </c>
    </row>
    <row r="1428">
      <c r="A1428" s="1" t="s">
        <v>6089</v>
      </c>
      <c r="B1428" s="1" t="s">
        <v>1278</v>
      </c>
      <c r="C1428" s="1" t="s">
        <v>6090</v>
      </c>
      <c r="D1428" s="1" t="s">
        <v>6091</v>
      </c>
      <c r="E1428" t="str">
        <f t="shared" si="181"/>
        <v/>
      </c>
      <c r="F1428" s="1" t="s">
        <v>4</v>
      </c>
      <c r="G1428" s="2" t="s">
        <v>6092</v>
      </c>
    </row>
    <row r="1429">
      <c r="A1429" s="1" t="s">
        <v>6093</v>
      </c>
      <c r="B1429" s="1" t="s">
        <v>6094</v>
      </c>
      <c r="C1429" s="1" t="s">
        <v>6095</v>
      </c>
      <c r="D1429" s="1" t="s">
        <v>6096</v>
      </c>
      <c r="E1429" t="str">
        <f t="shared" si="181"/>
        <v/>
      </c>
      <c r="F1429" s="1" t="s">
        <v>4</v>
      </c>
      <c r="G1429" s="2" t="s">
        <v>6097</v>
      </c>
    </row>
    <row r="1430">
      <c r="A1430" s="1" t="s">
        <v>6113</v>
      </c>
      <c r="B1430" s="1" t="s">
        <v>6114</v>
      </c>
      <c r="C1430" s="1" t="s">
        <v>6115</v>
      </c>
      <c r="D1430" s="1" t="s">
        <v>6116</v>
      </c>
      <c r="E1430" t="str">
        <f t="shared" si="181"/>
        <v/>
      </c>
      <c r="F1430" s="1" t="s">
        <v>4</v>
      </c>
      <c r="G1430" s="2" t="s">
        <v>6117</v>
      </c>
    </row>
    <row r="1431">
      <c r="A1431" s="1" t="s">
        <v>6118</v>
      </c>
      <c r="B1431" s="1" t="s">
        <v>6119</v>
      </c>
      <c r="C1431" s="1" t="s">
        <v>6120</v>
      </c>
      <c r="D1431" s="1" t="s">
        <v>6121</v>
      </c>
      <c r="E1431" t="str">
        <f t="shared" si="181"/>
        <v/>
      </c>
      <c r="F1431" s="1" t="s">
        <v>4</v>
      </c>
      <c r="G1431" s="2" t="s">
        <v>6122</v>
      </c>
    </row>
    <row r="1432">
      <c r="A1432" s="1" t="s">
        <v>6123</v>
      </c>
      <c r="B1432" s="1" t="s">
        <v>6124</v>
      </c>
      <c r="C1432" s="1" t="s">
        <v>6125</v>
      </c>
      <c r="D1432" s="1" t="s">
        <v>6126</v>
      </c>
      <c r="E1432" t="str">
        <f t="shared" si="181"/>
        <v/>
      </c>
      <c r="F1432" s="1" t="s">
        <v>4</v>
      </c>
      <c r="G1432" s="2" t="s">
        <v>6127</v>
      </c>
    </row>
    <row r="1433">
      <c r="A1433" s="1" t="s">
        <v>6128</v>
      </c>
      <c r="B1433" s="1" t="s">
        <v>6129</v>
      </c>
      <c r="C1433" s="1" t="s">
        <v>6130</v>
      </c>
      <c r="D1433" s="2" t="s">
        <v>6131</v>
      </c>
      <c r="E1433" t="str">
        <f>IMAGE("http://cdn.crowdfundinsider.com/wp-content/uploads/2015/01/Lighthouse-Bitcoin-App.png",1)</f>
        <v/>
      </c>
      <c r="F1433" s="1" t="s">
        <v>4</v>
      </c>
      <c r="G1433" s="2" t="s">
        <v>6132</v>
      </c>
    </row>
    <row r="1434">
      <c r="A1434" s="1" t="s">
        <v>6133</v>
      </c>
      <c r="B1434" s="1" t="s">
        <v>2929</v>
      </c>
      <c r="C1434" s="1" t="s">
        <v>6134</v>
      </c>
      <c r="D1434" s="2" t="s">
        <v>6135</v>
      </c>
      <c r="E1434" t="str">
        <f>IMAGE("http://www.livebitcoinnews.com/blog/wp-content/uploads/2015/04/ghfdnhgfjghghghghghghghghv-1024x512.png",1)</f>
        <v/>
      </c>
      <c r="F1434" s="1" t="s">
        <v>4</v>
      </c>
      <c r="G1434" s="2" t="s">
        <v>6136</v>
      </c>
    </row>
    <row r="1435">
      <c r="A1435" s="1" t="s">
        <v>6137</v>
      </c>
      <c r="B1435" s="1" t="s">
        <v>6138</v>
      </c>
      <c r="C1435" s="1" t="s">
        <v>6139</v>
      </c>
      <c r="D1435" s="1" t="s">
        <v>6140</v>
      </c>
      <c r="E1435" t="str">
        <f>IMAGE("http://ifttt.com/images/no_image_card.png",1)</f>
        <v/>
      </c>
      <c r="F1435" s="1" t="s">
        <v>4</v>
      </c>
      <c r="G1435" s="2" t="s">
        <v>6141</v>
      </c>
    </row>
    <row r="1436">
      <c r="A1436" s="1" t="s">
        <v>6142</v>
      </c>
      <c r="B1436" s="1" t="s">
        <v>6143</v>
      </c>
      <c r="C1436" s="1" t="s">
        <v>6144</v>
      </c>
      <c r="D1436" s="2" t="s">
        <v>6145</v>
      </c>
      <c r="E1436" t="str">
        <f>IMAGE("https://i.ytimg.com/vi/WDeyvOJQfoY/hqdefault.jpg",1)</f>
        <v/>
      </c>
      <c r="F1436" s="1" t="s">
        <v>4</v>
      </c>
      <c r="G1436" s="2" t="s">
        <v>6146</v>
      </c>
    </row>
    <row r="1437">
      <c r="A1437" s="1" t="s">
        <v>6147</v>
      </c>
      <c r="B1437" s="1" t="s">
        <v>57</v>
      </c>
      <c r="C1437" s="1" t="s">
        <v>6148</v>
      </c>
      <c r="D1437" s="1" t="s">
        <v>6149</v>
      </c>
      <c r="E1437" t="str">
        <f>IMAGE("http://ifttt.com/images/no_image_card.png",1)</f>
        <v/>
      </c>
      <c r="F1437" s="1" t="s">
        <v>4</v>
      </c>
      <c r="G1437" s="2" t="s">
        <v>6150</v>
      </c>
    </row>
    <row r="1438">
      <c r="A1438" s="1" t="s">
        <v>6151</v>
      </c>
      <c r="B1438" s="1" t="s">
        <v>6152</v>
      </c>
      <c r="C1438" s="1" t="s">
        <v>6153</v>
      </c>
      <c r="D1438" s="2" t="s">
        <v>6154</v>
      </c>
      <c r="E1438" t="str">
        <f>IMAGE("http://bitbin.it/assets/img/logo_small.png",1)</f>
        <v/>
      </c>
      <c r="F1438" s="1" t="s">
        <v>4</v>
      </c>
      <c r="G1438" s="2" t="s">
        <v>6155</v>
      </c>
    </row>
    <row r="1439">
      <c r="A1439" s="1" t="s">
        <v>6156</v>
      </c>
      <c r="B1439" s="1" t="s">
        <v>6157</v>
      </c>
      <c r="C1439" s="1" t="s">
        <v>6158</v>
      </c>
      <c r="D1439" s="2" t="s">
        <v>6159</v>
      </c>
      <c r="E1439" t="str">
        <f>IMAGE("https://www.redditstatic.com/icon.png",1)</f>
        <v/>
      </c>
      <c r="F1439" s="1" t="s">
        <v>4</v>
      </c>
      <c r="G1439" s="2" t="s">
        <v>6160</v>
      </c>
    </row>
    <row r="1440">
      <c r="A1440" s="1" t="s">
        <v>6161</v>
      </c>
      <c r="B1440" s="1" t="s">
        <v>3786</v>
      </c>
      <c r="C1440" s="1" t="s">
        <v>6162</v>
      </c>
      <c r="D1440" s="1" t="s">
        <v>107</v>
      </c>
      <c r="E1440" t="str">
        <f t="shared" ref="E1440:E1442" si="182">IMAGE("http://ifttt.com/images/no_image_card.png",1)</f>
        <v/>
      </c>
      <c r="F1440" s="1" t="s">
        <v>4</v>
      </c>
      <c r="G1440" s="2" t="s">
        <v>6163</v>
      </c>
    </row>
    <row r="1441">
      <c r="A1441" s="1" t="s">
        <v>6164</v>
      </c>
      <c r="B1441" s="1" t="s">
        <v>6165</v>
      </c>
      <c r="C1441" s="1" t="s">
        <v>4569</v>
      </c>
      <c r="D1441" s="1" t="s">
        <v>6166</v>
      </c>
      <c r="E1441" t="str">
        <f t="shared" si="182"/>
        <v/>
      </c>
      <c r="F1441" s="1" t="s">
        <v>4</v>
      </c>
      <c r="G1441" s="2" t="s">
        <v>6167</v>
      </c>
    </row>
    <row r="1442">
      <c r="A1442" s="1" t="s">
        <v>6168</v>
      </c>
      <c r="B1442" s="1" t="s">
        <v>306</v>
      </c>
      <c r="C1442" s="1" t="s">
        <v>6169</v>
      </c>
      <c r="D1442" s="1" t="s">
        <v>6170</v>
      </c>
      <c r="E1442" t="str">
        <f t="shared" si="182"/>
        <v/>
      </c>
      <c r="F1442" s="1" t="s">
        <v>4</v>
      </c>
      <c r="G1442" s="2" t="s">
        <v>6171</v>
      </c>
    </row>
    <row r="1443">
      <c r="A1443" s="1" t="s">
        <v>6172</v>
      </c>
      <c r="B1443" s="1" t="s">
        <v>1391</v>
      </c>
      <c r="C1443" s="1" t="s">
        <v>6173</v>
      </c>
      <c r="D1443" s="2" t="s">
        <v>6174</v>
      </c>
      <c r="E1443" t="str">
        <f>IMAGE("http://i.imgur.com/0gboqHO.png",1)</f>
        <v/>
      </c>
      <c r="F1443" s="1" t="s">
        <v>4</v>
      </c>
      <c r="G1443" s="2" t="s">
        <v>6175</v>
      </c>
    </row>
    <row r="1444">
      <c r="A1444" s="1" t="s">
        <v>6176</v>
      </c>
      <c r="B1444" s="1" t="s">
        <v>6177</v>
      </c>
      <c r="C1444" s="1" t="s">
        <v>6178</v>
      </c>
      <c r="D1444" s="2" t="s">
        <v>6179</v>
      </c>
      <c r="E1444" t="str">
        <f>IMAGE("https://i.imgur.com/NTUC8lh.jpg",1)</f>
        <v/>
      </c>
      <c r="F1444" s="1" t="s">
        <v>4</v>
      </c>
      <c r="G1444" s="2" t="s">
        <v>6180</v>
      </c>
    </row>
    <row r="1445">
      <c r="A1445" s="1" t="s">
        <v>6181</v>
      </c>
      <c r="B1445" s="1" t="s">
        <v>6177</v>
      </c>
      <c r="C1445" s="1" t="s">
        <v>6182</v>
      </c>
      <c r="D1445" s="2" t="s">
        <v>6183</v>
      </c>
      <c r="E1445" t="str">
        <f>IMAGE("https://i.imgur.com/TP9rjvW.jpg",1)</f>
        <v/>
      </c>
      <c r="F1445" s="1" t="s">
        <v>4</v>
      </c>
      <c r="G1445" s="2" t="s">
        <v>6184</v>
      </c>
    </row>
    <row r="1446">
      <c r="A1446" s="1" t="s">
        <v>6185</v>
      </c>
      <c r="B1446" s="1" t="s">
        <v>6186</v>
      </c>
      <c r="C1446" s="1" t="s">
        <v>6187</v>
      </c>
      <c r="D1446" s="1" t="s">
        <v>6188</v>
      </c>
      <c r="E1446" t="str">
        <f>IMAGE("http://ifttt.com/images/no_image_card.png",1)</f>
        <v/>
      </c>
      <c r="F1446" s="1" t="s">
        <v>4</v>
      </c>
      <c r="G1446" s="2" t="s">
        <v>6189</v>
      </c>
    </row>
    <row r="1447">
      <c r="A1447" s="1" t="s">
        <v>6190</v>
      </c>
      <c r="B1447" s="1" t="s">
        <v>561</v>
      </c>
      <c r="C1447" s="1" t="s">
        <v>6191</v>
      </c>
      <c r="D1447" s="2" t="s">
        <v>6192</v>
      </c>
      <c r="E1447" t="str">
        <f>IMAGE("https://coinality.com/wp-content/uploads/2014/08/coinality_ad.jpg",1)</f>
        <v/>
      </c>
      <c r="F1447" s="1" t="s">
        <v>4</v>
      </c>
      <c r="G1447" s="2" t="s">
        <v>6193</v>
      </c>
    </row>
    <row r="1448">
      <c r="A1448" s="1" t="s">
        <v>6194</v>
      </c>
      <c r="B1448" s="1" t="s">
        <v>1775</v>
      </c>
      <c r="C1448" s="1" t="s">
        <v>6195</v>
      </c>
      <c r="D1448" s="2" t="s">
        <v>6196</v>
      </c>
      <c r="E1448" t="str">
        <f>IMAGE("http://cointelegraph.uk/images/725_aHR0cDovL2NvaW50ZWxlZ3JhcGgudWsvc3RvcmFnZS91cGxvYWRzL3ZpZXcvZGIzYTViMzg4ZmRkMTY2MmQyZjcwYjUwYmY4NjRiZWUuanBn.jpg",1)</f>
        <v/>
      </c>
      <c r="F1448" s="1" t="s">
        <v>4</v>
      </c>
      <c r="G1448" s="2" t="s">
        <v>6197</v>
      </c>
    </row>
    <row r="1449">
      <c r="A1449" s="1" t="s">
        <v>6198</v>
      </c>
      <c r="B1449" s="1" t="s">
        <v>2404</v>
      </c>
      <c r="C1449" s="1" t="s">
        <v>6199</v>
      </c>
      <c r="D1449" s="2" t="s">
        <v>6200</v>
      </c>
      <c r="E1449" t="str">
        <f>IMAGE("http://bit-post.com/wp-content/uploads/2015/03/security.jpg",1)</f>
        <v/>
      </c>
      <c r="F1449" s="1" t="s">
        <v>4</v>
      </c>
      <c r="G1449" s="2" t="s">
        <v>6201</v>
      </c>
    </row>
    <row r="1450">
      <c r="A1450" s="1" t="s">
        <v>6202</v>
      </c>
      <c r="B1450" s="1" t="s">
        <v>6203</v>
      </c>
      <c r="C1450" s="1" t="s">
        <v>6204</v>
      </c>
      <c r="D1450" s="1" t="s">
        <v>6205</v>
      </c>
      <c r="E1450" t="str">
        <f t="shared" ref="E1450:E1451" si="183">IMAGE("http://ifttt.com/images/no_image_card.png",1)</f>
        <v/>
      </c>
      <c r="F1450" s="1" t="s">
        <v>4</v>
      </c>
      <c r="G1450" s="2" t="s">
        <v>6206</v>
      </c>
    </row>
    <row r="1451">
      <c r="A1451" s="1" t="s">
        <v>6207</v>
      </c>
      <c r="B1451" s="1" t="s">
        <v>6208</v>
      </c>
      <c r="C1451" s="1" t="s">
        <v>6209</v>
      </c>
      <c r="D1451" s="1" t="s">
        <v>6210</v>
      </c>
      <c r="E1451" t="str">
        <f t="shared" si="183"/>
        <v/>
      </c>
      <c r="F1451" s="1" t="s">
        <v>4</v>
      </c>
      <c r="G1451" s="2" t="s">
        <v>6211</v>
      </c>
    </row>
    <row r="1452">
      <c r="A1452" s="1" t="s">
        <v>6212</v>
      </c>
      <c r="B1452" s="1" t="s">
        <v>124</v>
      </c>
      <c r="C1452" s="1" t="s">
        <v>6213</v>
      </c>
      <c r="D1452" s="2" t="s">
        <v>6214</v>
      </c>
      <c r="E1452" t="str">
        <f>IMAGE("https://www.cryptocoinsnews.com/wp-content/uploads/2015/04/why.jpg",1)</f>
        <v/>
      </c>
      <c r="F1452" s="1" t="s">
        <v>4</v>
      </c>
      <c r="G1452" s="2" t="s">
        <v>6215</v>
      </c>
    </row>
    <row r="1453">
      <c r="A1453" s="1" t="s">
        <v>6216</v>
      </c>
      <c r="B1453" s="1" t="s">
        <v>6217</v>
      </c>
      <c r="C1453" s="1" t="s">
        <v>6218</v>
      </c>
      <c r="D1453" s="2" t="s">
        <v>6219</v>
      </c>
      <c r="E1453" t="str">
        <f>IMAGE("http://bestandroidapps.com/wp-content/uploads/2015/04/btc.jpg",1)</f>
        <v/>
      </c>
      <c r="F1453" s="1" t="s">
        <v>4</v>
      </c>
      <c r="G1453" s="2" t="s">
        <v>6220</v>
      </c>
    </row>
    <row r="1454">
      <c r="A1454" s="1" t="s">
        <v>6221</v>
      </c>
      <c r="B1454" s="1" t="s">
        <v>6222</v>
      </c>
      <c r="C1454" s="1" t="s">
        <v>6223</v>
      </c>
      <c r="D1454" s="2" t="s">
        <v>6224</v>
      </c>
      <c r="E1454" t="str">
        <f>IMAGE("https://www.ing.com/upload/8e15b40b-2975-49e7-ac8a-672bb1e00d77_20150409%20IIS%20TwitterFacebook.png",1)</f>
        <v/>
      </c>
      <c r="F1454" s="1" t="s">
        <v>4</v>
      </c>
      <c r="G1454" s="2" t="s">
        <v>6225</v>
      </c>
    </row>
    <row r="1455">
      <c r="A1455" s="1" t="s">
        <v>6226</v>
      </c>
      <c r="B1455" s="1" t="s">
        <v>438</v>
      </c>
      <c r="C1455" s="1" t="s">
        <v>6227</v>
      </c>
      <c r="D1455" s="2" t="s">
        <v>6228</v>
      </c>
      <c r="E1455" t="str">
        <f>IMAGE("https://diademjewellery.co.uk/wp-content/uploads/2015/03/Droplets-Twist-bracelet.jpg",1)</f>
        <v/>
      </c>
      <c r="F1455" s="1" t="s">
        <v>4</v>
      </c>
      <c r="G1455" s="2" t="s">
        <v>6229</v>
      </c>
    </row>
    <row r="1456">
      <c r="A1456" s="1" t="s">
        <v>6230</v>
      </c>
      <c r="B1456" s="1" t="s">
        <v>6231</v>
      </c>
      <c r="C1456" s="1" t="s">
        <v>6232</v>
      </c>
      <c r="D1456" s="1" t="s">
        <v>6233</v>
      </c>
      <c r="E1456" t="str">
        <f>IMAGE("http://ifttt.com/images/no_image_card.png",1)</f>
        <v/>
      </c>
      <c r="F1456" s="1" t="s">
        <v>4</v>
      </c>
      <c r="G1456" s="2" t="s">
        <v>6234</v>
      </c>
    </row>
    <row r="1457">
      <c r="A1457" s="1" t="s">
        <v>6235</v>
      </c>
      <c r="B1457" s="1" t="s">
        <v>1175</v>
      </c>
      <c r="C1457" s="1" t="s">
        <v>6236</v>
      </c>
      <c r="D1457" s="2" t="s">
        <v>6237</v>
      </c>
      <c r="E1457" t="str">
        <f>IMAGE("https://i.ytimg.com/vi/B3K5aVvqt7U/maxresdefault.jpg",1)</f>
        <v/>
      </c>
      <c r="F1457" s="1" t="s">
        <v>4</v>
      </c>
      <c r="G1457" s="2" t="s">
        <v>6238</v>
      </c>
    </row>
    <row r="1458">
      <c r="A1458" s="1" t="s">
        <v>6239</v>
      </c>
      <c r="B1458" s="1" t="s">
        <v>189</v>
      </c>
      <c r="C1458" s="1" t="s">
        <v>6240</v>
      </c>
      <c r="D1458" s="2" t="s">
        <v>6241</v>
      </c>
      <c r="E1458" t="str">
        <f>IMAGE("//www.redditstatic.com/icon.png",1)</f>
        <v/>
      </c>
      <c r="F1458" s="1" t="s">
        <v>4</v>
      </c>
      <c r="G1458" s="2" t="s">
        <v>6242</v>
      </c>
    </row>
    <row r="1459">
      <c r="A1459" s="1" t="s">
        <v>6243</v>
      </c>
      <c r="B1459" s="1" t="s">
        <v>1610</v>
      </c>
      <c r="C1459" s="1" t="s">
        <v>6244</v>
      </c>
      <c r="D1459" s="1" t="s">
        <v>6245</v>
      </c>
      <c r="E1459" t="str">
        <f>IMAGE("http://ifttt.com/images/no_image_card.png",1)</f>
        <v/>
      </c>
      <c r="F1459" s="1" t="s">
        <v>4</v>
      </c>
      <c r="G1459" s="2" t="s">
        <v>6246</v>
      </c>
    </row>
    <row r="1460">
      <c r="A1460" s="1" t="s">
        <v>6247</v>
      </c>
      <c r="B1460" s="1" t="s">
        <v>3548</v>
      </c>
      <c r="C1460" s="1" t="s">
        <v>6248</v>
      </c>
      <c r="D1460" s="2" t="s">
        <v>6249</v>
      </c>
      <c r="E1460" t="str">
        <f>IMAGE("http://btcvestor.com/wp-content/uploads/sites/17/2015/04/Screen-Shot-2015-04-11-at-8.14.56-AM.png",1)</f>
        <v/>
      </c>
      <c r="F1460" s="1" t="s">
        <v>4</v>
      </c>
      <c r="G1460" s="2" t="s">
        <v>6250</v>
      </c>
    </row>
    <row r="1461">
      <c r="A1461" s="1" t="s">
        <v>6251</v>
      </c>
      <c r="B1461" s="1" t="s">
        <v>6252</v>
      </c>
      <c r="C1461" s="1" t="s">
        <v>6253</v>
      </c>
      <c r="D1461" s="1" t="s">
        <v>6254</v>
      </c>
      <c r="E1461" t="str">
        <f t="shared" ref="E1461:E1462" si="184">IMAGE("http://ifttt.com/images/no_image_card.png",1)</f>
        <v/>
      </c>
      <c r="F1461" s="1" t="s">
        <v>4</v>
      </c>
      <c r="G1461" s="2" t="s">
        <v>6255</v>
      </c>
    </row>
    <row r="1462">
      <c r="A1462" s="1" t="s">
        <v>6256</v>
      </c>
      <c r="B1462" s="1" t="s">
        <v>6257</v>
      </c>
      <c r="C1462" s="1" t="s">
        <v>6258</v>
      </c>
      <c r="D1462" s="1" t="s">
        <v>6259</v>
      </c>
      <c r="E1462" t="str">
        <f t="shared" si="184"/>
        <v/>
      </c>
      <c r="F1462" s="1" t="s">
        <v>4</v>
      </c>
      <c r="G1462" s="2" t="s">
        <v>6260</v>
      </c>
    </row>
    <row r="1463">
      <c r="A1463" s="1" t="s">
        <v>6261</v>
      </c>
      <c r="B1463" s="1" t="s">
        <v>6262</v>
      </c>
      <c r="C1463" s="1" t="s">
        <v>6263</v>
      </c>
      <c r="D1463" s="2" t="s">
        <v>6264</v>
      </c>
      <c r="E1463" t="str">
        <f>IMAGE("http://i61.tinypic.com/25a5ajc.png",1)</f>
        <v/>
      </c>
      <c r="F1463" s="1" t="s">
        <v>4</v>
      </c>
      <c r="G1463" s="2" t="s">
        <v>6265</v>
      </c>
    </row>
    <row r="1464">
      <c r="A1464" s="1" t="s">
        <v>6266</v>
      </c>
      <c r="B1464" s="1" t="s">
        <v>6267</v>
      </c>
      <c r="C1464" s="1" t="s">
        <v>6268</v>
      </c>
      <c r="D1464" s="2" t="s">
        <v>6269</v>
      </c>
      <c r="E1464" t="str">
        <f>IMAGE("http://coincenter.org/wp-content/uploads/2015/04/exhibit-b-1024x791.jpg",1)</f>
        <v/>
      </c>
      <c r="F1464" s="1" t="s">
        <v>4</v>
      </c>
      <c r="G1464" s="2" t="s">
        <v>6270</v>
      </c>
    </row>
    <row r="1465">
      <c r="A1465" s="1" t="s">
        <v>6271</v>
      </c>
      <c r="B1465" s="1" t="s">
        <v>624</v>
      </c>
      <c r="C1465" s="1" t="s">
        <v>6272</v>
      </c>
      <c r="D1465" s="2" t="s">
        <v>6273</v>
      </c>
      <c r="E1465" t="str">
        <f>IMAGE("http://veritaseum.com/images/Coins/Recieve_GLD_lto_USD_evered_5x_contract_unbounded_PL.png",1)</f>
        <v/>
      </c>
      <c r="F1465" s="1" t="s">
        <v>4</v>
      </c>
      <c r="G1465" s="2" t="s">
        <v>6274</v>
      </c>
    </row>
    <row r="1466">
      <c r="A1466" s="1" t="s">
        <v>6275</v>
      </c>
      <c r="B1466" s="1" t="s">
        <v>6276</v>
      </c>
      <c r="C1466" s="1" t="s">
        <v>6277</v>
      </c>
      <c r="D1466" s="2" t="s">
        <v>6278</v>
      </c>
      <c r="E1466" t="str">
        <f>IMAGE("http://i.imgur.com/bEjxSYN.jpg",1)</f>
        <v/>
      </c>
      <c r="F1466" s="1" t="s">
        <v>4</v>
      </c>
      <c r="G1466" s="2" t="s">
        <v>6279</v>
      </c>
    </row>
    <row r="1467">
      <c r="A1467" s="1" t="s">
        <v>6280</v>
      </c>
      <c r="B1467" s="1" t="s">
        <v>6281</v>
      </c>
      <c r="C1467" s="1" t="s">
        <v>6282</v>
      </c>
      <c r="D1467" s="1" t="s">
        <v>6283</v>
      </c>
      <c r="E1467" t="str">
        <f t="shared" ref="E1467:E1468" si="185">IMAGE("http://ifttt.com/images/no_image_card.png",1)</f>
        <v/>
      </c>
      <c r="F1467" s="1" t="s">
        <v>4</v>
      </c>
      <c r="G1467" s="2" t="s">
        <v>6284</v>
      </c>
    </row>
    <row r="1468">
      <c r="A1468" s="1" t="s">
        <v>6285</v>
      </c>
      <c r="B1468" s="1" t="s">
        <v>1273</v>
      </c>
      <c r="C1468" s="1" t="s">
        <v>6286</v>
      </c>
      <c r="D1468" s="1" t="s">
        <v>6287</v>
      </c>
      <c r="E1468" t="str">
        <f t="shared" si="185"/>
        <v/>
      </c>
      <c r="F1468" s="1" t="s">
        <v>4</v>
      </c>
      <c r="G1468" s="2" t="s">
        <v>6288</v>
      </c>
    </row>
    <row r="1469">
      <c r="A1469" s="1" t="s">
        <v>6285</v>
      </c>
      <c r="B1469" s="1" t="s">
        <v>6289</v>
      </c>
      <c r="C1469" s="1" t="s">
        <v>6290</v>
      </c>
      <c r="D1469" s="2" t="s">
        <v>6291</v>
      </c>
      <c r="E1469" t="str">
        <f>IMAGE("http://i.imgur.com/n6fHI1M.jpg",1)</f>
        <v/>
      </c>
      <c r="F1469" s="1" t="s">
        <v>4</v>
      </c>
      <c r="G1469" s="2" t="s">
        <v>6292</v>
      </c>
    </row>
    <row r="1470">
      <c r="A1470" s="1" t="s">
        <v>6293</v>
      </c>
      <c r="B1470" s="1" t="s">
        <v>6294</v>
      </c>
      <c r="C1470" s="1" t="s">
        <v>6295</v>
      </c>
      <c r="D1470" s="1" t="s">
        <v>6296</v>
      </c>
      <c r="E1470" t="str">
        <f t="shared" ref="E1470:E1474" si="186">IMAGE("http://ifttt.com/images/no_image_card.png",1)</f>
        <v/>
      </c>
      <c r="F1470" s="1" t="s">
        <v>4</v>
      </c>
      <c r="G1470" s="2" t="s">
        <v>6297</v>
      </c>
    </row>
    <row r="1471">
      <c r="A1471" s="1" t="s">
        <v>6298</v>
      </c>
      <c r="B1471" s="1" t="s">
        <v>6299</v>
      </c>
      <c r="C1471" s="1" t="s">
        <v>6300</v>
      </c>
      <c r="D1471" s="1" t="s">
        <v>6301</v>
      </c>
      <c r="E1471" t="str">
        <f t="shared" si="186"/>
        <v/>
      </c>
      <c r="F1471" s="1" t="s">
        <v>4</v>
      </c>
      <c r="G1471" s="2" t="s">
        <v>6302</v>
      </c>
    </row>
    <row r="1472">
      <c r="A1472" s="1" t="s">
        <v>6303</v>
      </c>
      <c r="B1472" s="1" t="s">
        <v>6304</v>
      </c>
      <c r="C1472" s="1" t="s">
        <v>6305</v>
      </c>
      <c r="D1472" s="1" t="s">
        <v>6306</v>
      </c>
      <c r="E1472" t="str">
        <f t="shared" si="186"/>
        <v/>
      </c>
      <c r="F1472" s="1" t="s">
        <v>4</v>
      </c>
      <c r="G1472" s="2" t="s">
        <v>6307</v>
      </c>
    </row>
    <row r="1473">
      <c r="A1473" s="1" t="s">
        <v>6308</v>
      </c>
      <c r="B1473" s="1" t="s">
        <v>6309</v>
      </c>
      <c r="C1473" s="1" t="s">
        <v>6310</v>
      </c>
      <c r="D1473" s="1" t="s">
        <v>6311</v>
      </c>
      <c r="E1473" t="str">
        <f t="shared" si="186"/>
        <v/>
      </c>
      <c r="F1473" s="1" t="s">
        <v>4</v>
      </c>
      <c r="G1473" s="2" t="s">
        <v>6312</v>
      </c>
    </row>
    <row r="1474">
      <c r="A1474" s="1" t="s">
        <v>6313</v>
      </c>
      <c r="B1474" s="1" t="s">
        <v>6314</v>
      </c>
      <c r="C1474" s="1" t="s">
        <v>6315</v>
      </c>
      <c r="D1474" s="1" t="s">
        <v>6316</v>
      </c>
      <c r="E1474" t="str">
        <f t="shared" si="186"/>
        <v/>
      </c>
      <c r="F1474" s="1" t="s">
        <v>4</v>
      </c>
      <c r="G1474" s="2" t="s">
        <v>6317</v>
      </c>
    </row>
    <row r="1475">
      <c r="A1475" s="1" t="s">
        <v>6318</v>
      </c>
      <c r="B1475" s="1" t="s">
        <v>189</v>
      </c>
      <c r="C1475" s="1" t="s">
        <v>6319</v>
      </c>
      <c r="D1475" s="2" t="s">
        <v>6320</v>
      </c>
      <c r="E1475" t="str">
        <f>IMAGE("http://a.thumbs.redditmedia.com/DamiWI4OhVVzBJFjKEAwHFOc3N204iV879pcHruP1E0.jpg",1)</f>
        <v/>
      </c>
      <c r="F1475" s="1" t="s">
        <v>4</v>
      </c>
      <c r="G1475" s="2" t="s">
        <v>6321</v>
      </c>
    </row>
    <row r="1476">
      <c r="A1476" s="1" t="s">
        <v>6322</v>
      </c>
      <c r="B1476" s="1" t="s">
        <v>6323</v>
      </c>
      <c r="C1476" s="1" t="s">
        <v>6324</v>
      </c>
      <c r="D1476" s="2" t="s">
        <v>6325</v>
      </c>
      <c r="E1476" t="str">
        <f>IMAGE("http://i.imgur.com/dMyt3SJ.jpg?fb",1)</f>
        <v/>
      </c>
      <c r="F1476" s="1" t="s">
        <v>4</v>
      </c>
      <c r="G1476" s="2" t="s">
        <v>6326</v>
      </c>
    </row>
    <row r="1477">
      <c r="A1477" s="1" t="s">
        <v>6327</v>
      </c>
      <c r="B1477" s="1" t="s">
        <v>6328</v>
      </c>
      <c r="C1477" s="1" t="s">
        <v>6329</v>
      </c>
      <c r="D1477" s="2" t="s">
        <v>6330</v>
      </c>
      <c r="E1477" t="str">
        <f>IMAGE("http://i.imgur.com/hJadzPr.png",1)</f>
        <v/>
      </c>
      <c r="F1477" s="1" t="s">
        <v>4</v>
      </c>
      <c r="G1477" s="2" t="s">
        <v>6331</v>
      </c>
    </row>
    <row r="1478">
      <c r="A1478" s="1" t="s">
        <v>6332</v>
      </c>
      <c r="B1478" s="1" t="s">
        <v>6333</v>
      </c>
      <c r="C1478" s="1" t="s">
        <v>6334</v>
      </c>
      <c r="D1478" s="1" t="s">
        <v>6335</v>
      </c>
      <c r="E1478" t="str">
        <f t="shared" ref="E1478:E1481" si="187">IMAGE("http://ifttt.com/images/no_image_card.png",1)</f>
        <v/>
      </c>
      <c r="F1478" s="1" t="s">
        <v>4</v>
      </c>
      <c r="G1478" s="2" t="s">
        <v>6336</v>
      </c>
    </row>
    <row r="1479">
      <c r="A1479" s="1" t="s">
        <v>6337</v>
      </c>
      <c r="B1479" s="1" t="s">
        <v>3568</v>
      </c>
      <c r="C1479" s="1" t="s">
        <v>6338</v>
      </c>
      <c r="D1479" s="1" t="s">
        <v>6339</v>
      </c>
      <c r="E1479" t="str">
        <f t="shared" si="187"/>
        <v/>
      </c>
      <c r="F1479" s="1" t="s">
        <v>4</v>
      </c>
      <c r="G1479" s="2" t="s">
        <v>6340</v>
      </c>
    </row>
    <row r="1480">
      <c r="A1480" s="1" t="s">
        <v>6341</v>
      </c>
      <c r="B1480" s="1" t="s">
        <v>3121</v>
      </c>
      <c r="C1480" s="1" t="s">
        <v>6342</v>
      </c>
      <c r="D1480" s="1" t="s">
        <v>6343</v>
      </c>
      <c r="E1480" t="str">
        <f t="shared" si="187"/>
        <v/>
      </c>
      <c r="F1480" s="1" t="s">
        <v>4</v>
      </c>
      <c r="G1480" s="2" t="s">
        <v>6344</v>
      </c>
    </row>
    <row r="1481">
      <c r="A1481" s="1" t="s">
        <v>6313</v>
      </c>
      <c r="B1481" s="1" t="s">
        <v>6314</v>
      </c>
      <c r="C1481" s="1" t="s">
        <v>6315</v>
      </c>
      <c r="D1481" s="1" t="s">
        <v>6316</v>
      </c>
      <c r="E1481" t="str">
        <f t="shared" si="187"/>
        <v/>
      </c>
      <c r="F1481" s="1" t="s">
        <v>4</v>
      </c>
      <c r="G1481" s="2" t="s">
        <v>6317</v>
      </c>
    </row>
    <row r="1482">
      <c r="A1482" s="1" t="s">
        <v>6318</v>
      </c>
      <c r="B1482" s="1" t="s">
        <v>189</v>
      </c>
      <c r="C1482" s="1" t="s">
        <v>6319</v>
      </c>
      <c r="D1482" s="2" t="s">
        <v>6320</v>
      </c>
      <c r="E1482" t="str">
        <f>IMAGE("http://a.thumbs.redditmedia.com/DamiWI4OhVVzBJFjKEAwHFOc3N204iV879pcHruP1E0.jpg",1)</f>
        <v/>
      </c>
      <c r="F1482" s="1" t="s">
        <v>4</v>
      </c>
      <c r="G1482" s="2" t="s">
        <v>6321</v>
      </c>
    </row>
    <row r="1483">
      <c r="A1483" s="1" t="s">
        <v>6322</v>
      </c>
      <c r="B1483" s="1" t="s">
        <v>6323</v>
      </c>
      <c r="C1483" s="1" t="s">
        <v>6324</v>
      </c>
      <c r="D1483" s="2" t="s">
        <v>6325</v>
      </c>
      <c r="E1483" t="str">
        <f>IMAGE("http://i.imgur.com/dMyt3SJ.jpg?fb",1)</f>
        <v/>
      </c>
      <c r="F1483" s="1" t="s">
        <v>4</v>
      </c>
      <c r="G1483" s="2" t="s">
        <v>6326</v>
      </c>
    </row>
    <row r="1484">
      <c r="A1484" s="1" t="s">
        <v>6327</v>
      </c>
      <c r="B1484" s="1" t="s">
        <v>6328</v>
      </c>
      <c r="C1484" s="1" t="s">
        <v>6329</v>
      </c>
      <c r="D1484" s="2" t="s">
        <v>6330</v>
      </c>
      <c r="E1484" t="str">
        <f>IMAGE("http://i.imgur.com/hJadzPr.png",1)</f>
        <v/>
      </c>
      <c r="F1484" s="1" t="s">
        <v>4</v>
      </c>
      <c r="G1484" s="2" t="s">
        <v>6331</v>
      </c>
    </row>
    <row r="1485">
      <c r="A1485" s="1" t="s">
        <v>6332</v>
      </c>
      <c r="B1485" s="1" t="s">
        <v>6333</v>
      </c>
      <c r="C1485" s="1" t="s">
        <v>6334</v>
      </c>
      <c r="D1485" s="1" t="s">
        <v>6335</v>
      </c>
      <c r="E1485" t="str">
        <f t="shared" ref="E1485:E1488" si="188">IMAGE("http://ifttt.com/images/no_image_card.png",1)</f>
        <v/>
      </c>
      <c r="F1485" s="1" t="s">
        <v>4</v>
      </c>
      <c r="G1485" s="2" t="s">
        <v>6336</v>
      </c>
    </row>
    <row r="1486">
      <c r="A1486" s="1" t="s">
        <v>6345</v>
      </c>
      <c r="B1486" s="1" t="s">
        <v>6346</v>
      </c>
      <c r="C1486" s="1" t="s">
        <v>6347</v>
      </c>
      <c r="D1486" s="2" t="s">
        <v>6348</v>
      </c>
      <c r="E1486" t="str">
        <f t="shared" si="188"/>
        <v/>
      </c>
      <c r="F1486" s="1" t="s">
        <v>4</v>
      </c>
      <c r="G1486" s="2" t="s">
        <v>6349</v>
      </c>
    </row>
    <row r="1487">
      <c r="A1487" s="1" t="s">
        <v>6350</v>
      </c>
      <c r="B1487" s="1" t="s">
        <v>6351</v>
      </c>
      <c r="C1487" s="1" t="s">
        <v>6352</v>
      </c>
      <c r="D1487" s="1" t="s">
        <v>6353</v>
      </c>
      <c r="E1487" t="str">
        <f t="shared" si="188"/>
        <v/>
      </c>
      <c r="F1487" s="1" t="s">
        <v>4</v>
      </c>
      <c r="G1487" s="2" t="s">
        <v>6354</v>
      </c>
    </row>
    <row r="1488">
      <c r="A1488" s="1" t="s">
        <v>6355</v>
      </c>
      <c r="B1488" s="1" t="s">
        <v>6356</v>
      </c>
      <c r="C1488" s="1" t="s">
        <v>6357</v>
      </c>
      <c r="D1488" s="1" t="s">
        <v>6358</v>
      </c>
      <c r="E1488" t="str">
        <f t="shared" si="188"/>
        <v/>
      </c>
      <c r="F1488" s="1" t="s">
        <v>4</v>
      </c>
      <c r="G1488" s="2" t="s">
        <v>6359</v>
      </c>
    </row>
    <row r="1489">
      <c r="A1489" s="1" t="s">
        <v>6360</v>
      </c>
      <c r="B1489" s="1" t="s">
        <v>6361</v>
      </c>
      <c r="C1489" s="1" t="s">
        <v>6362</v>
      </c>
      <c r="D1489" s="2" t="s">
        <v>6363</v>
      </c>
      <c r="E1489" t="str">
        <f>IMAGE("https://i.ytimg.com/vi/SIlnsP6AjP8/maxresdefault.jpg",1)</f>
        <v/>
      </c>
      <c r="F1489" s="1" t="s">
        <v>4</v>
      </c>
      <c r="G1489" s="2" t="s">
        <v>6364</v>
      </c>
    </row>
    <row r="1490">
      <c r="A1490" s="1" t="s">
        <v>6365</v>
      </c>
      <c r="B1490" s="1" t="s">
        <v>1610</v>
      </c>
      <c r="C1490" s="1" t="s">
        <v>6366</v>
      </c>
      <c r="D1490" s="1" t="s">
        <v>6367</v>
      </c>
      <c r="E1490" t="str">
        <f t="shared" ref="E1490:E1491" si="189">IMAGE("http://ifttt.com/images/no_image_card.png",1)</f>
        <v/>
      </c>
      <c r="F1490" s="1" t="s">
        <v>4</v>
      </c>
      <c r="G1490" s="2" t="s">
        <v>6368</v>
      </c>
    </row>
    <row r="1491">
      <c r="A1491" s="1" t="s">
        <v>6313</v>
      </c>
      <c r="B1491" s="1" t="s">
        <v>6314</v>
      </c>
      <c r="C1491" s="1" t="s">
        <v>6315</v>
      </c>
      <c r="D1491" s="1" t="s">
        <v>6316</v>
      </c>
      <c r="E1491" t="str">
        <f t="shared" si="189"/>
        <v/>
      </c>
      <c r="F1491" s="1" t="s">
        <v>4</v>
      </c>
      <c r="G1491" s="2" t="s">
        <v>6317</v>
      </c>
    </row>
    <row r="1492">
      <c r="A1492" s="1" t="s">
        <v>6318</v>
      </c>
      <c r="B1492" s="1" t="s">
        <v>189</v>
      </c>
      <c r="C1492" s="1" t="s">
        <v>6319</v>
      </c>
      <c r="D1492" s="2" t="s">
        <v>6320</v>
      </c>
      <c r="E1492" t="str">
        <f>IMAGE("http://a.thumbs.redditmedia.com/DamiWI4OhVVzBJFjKEAwHFOc3N204iV879pcHruP1E0.jpg",1)</f>
        <v/>
      </c>
      <c r="F1492" s="1" t="s">
        <v>4</v>
      </c>
      <c r="G1492" s="2" t="s">
        <v>6321</v>
      </c>
    </row>
    <row r="1493">
      <c r="A1493" s="1" t="s">
        <v>6369</v>
      </c>
      <c r="B1493" s="1" t="s">
        <v>6370</v>
      </c>
      <c r="C1493" s="1" t="s">
        <v>6371</v>
      </c>
      <c r="D1493" s="1" t="s">
        <v>6372</v>
      </c>
      <c r="E1493" t="str">
        <f>IMAGE("http://ifttt.com/images/no_image_card.png",1)</f>
        <v/>
      </c>
      <c r="F1493" s="1" t="s">
        <v>4</v>
      </c>
      <c r="G1493" s="2" t="s">
        <v>6373</v>
      </c>
    </row>
    <row r="1494">
      <c r="A1494" s="1" t="s">
        <v>6374</v>
      </c>
      <c r="B1494" s="1" t="s">
        <v>6375</v>
      </c>
      <c r="C1494" s="1" t="s">
        <v>6376</v>
      </c>
      <c r="D1494" s="2" t="s">
        <v>6377</v>
      </c>
      <c r="E1494" t="str">
        <f>IMAGE("http://i.imgur.com/6ALSvv9.jpg",1)</f>
        <v/>
      </c>
      <c r="F1494" s="1" t="s">
        <v>4</v>
      </c>
      <c r="G1494" s="2" t="s">
        <v>6378</v>
      </c>
    </row>
    <row r="1495">
      <c r="A1495" s="1" t="s">
        <v>6369</v>
      </c>
      <c r="B1495" s="1" t="s">
        <v>6370</v>
      </c>
      <c r="C1495" s="1" t="s">
        <v>6371</v>
      </c>
      <c r="D1495" s="1" t="s">
        <v>6372</v>
      </c>
      <c r="E1495" t="str">
        <f>IMAGE("http://ifttt.com/images/no_image_card.png",1)</f>
        <v/>
      </c>
      <c r="F1495" s="1" t="s">
        <v>4</v>
      </c>
      <c r="G1495" s="2" t="s">
        <v>6373</v>
      </c>
    </row>
    <row r="1496">
      <c r="A1496" s="1" t="s">
        <v>6379</v>
      </c>
      <c r="B1496" s="1" t="s">
        <v>6380</v>
      </c>
      <c r="C1496" s="1" t="s">
        <v>6381</v>
      </c>
      <c r="D1496" s="2" t="s">
        <v>6382</v>
      </c>
      <c r="E1496" t="str">
        <f>IMAGE("http://cdn.sstatic.net/bitcoin/img/apple-touch-icon.png?v=a43e5a337e6b&amp;amp;a",1)</f>
        <v/>
      </c>
      <c r="F1496" s="1" t="s">
        <v>4</v>
      </c>
      <c r="G1496" s="2" t="s">
        <v>6383</v>
      </c>
    </row>
    <row r="1497">
      <c r="A1497" s="1" t="s">
        <v>6384</v>
      </c>
      <c r="B1497" s="1" t="s">
        <v>6385</v>
      </c>
      <c r="C1497" s="1" t="s">
        <v>6386</v>
      </c>
      <c r="D1497" s="1" t="s">
        <v>6387</v>
      </c>
      <c r="E1497" t="str">
        <f t="shared" ref="E1497:E1500" si="190">IMAGE("http://ifttt.com/images/no_image_card.png",1)</f>
        <v/>
      </c>
      <c r="F1497" s="1" t="s">
        <v>4</v>
      </c>
      <c r="G1497" s="2" t="s">
        <v>6388</v>
      </c>
    </row>
    <row r="1498">
      <c r="A1498" s="1" t="s">
        <v>6389</v>
      </c>
      <c r="B1498" s="1" t="s">
        <v>6390</v>
      </c>
      <c r="C1498" s="1" t="s">
        <v>6391</v>
      </c>
      <c r="D1498" s="1" t="s">
        <v>6392</v>
      </c>
      <c r="E1498" t="str">
        <f t="shared" si="190"/>
        <v/>
      </c>
      <c r="F1498" s="1" t="s">
        <v>4</v>
      </c>
      <c r="G1498" s="2" t="s">
        <v>6393</v>
      </c>
    </row>
    <row r="1499">
      <c r="A1499" s="1" t="s">
        <v>6394</v>
      </c>
      <c r="B1499" s="1" t="s">
        <v>6328</v>
      </c>
      <c r="C1499" s="1" t="s">
        <v>6395</v>
      </c>
      <c r="D1499" s="1" t="s">
        <v>6396</v>
      </c>
      <c r="E1499" t="str">
        <f t="shared" si="190"/>
        <v/>
      </c>
      <c r="F1499" s="1" t="s">
        <v>4</v>
      </c>
      <c r="G1499" s="2" t="s">
        <v>6397</v>
      </c>
    </row>
    <row r="1500">
      <c r="A1500" s="1" t="s">
        <v>6398</v>
      </c>
      <c r="B1500" s="1" t="s">
        <v>6399</v>
      </c>
      <c r="C1500" s="1" t="s">
        <v>6400</v>
      </c>
      <c r="D1500" s="1" t="s">
        <v>6401</v>
      </c>
      <c r="E1500" t="str">
        <f t="shared" si="190"/>
        <v/>
      </c>
      <c r="F1500" s="1" t="s">
        <v>4</v>
      </c>
      <c r="G1500" s="2" t="s">
        <v>6402</v>
      </c>
    </row>
    <row r="1501">
      <c r="A1501" s="1" t="s">
        <v>6403</v>
      </c>
      <c r="B1501" s="1" t="s">
        <v>6404</v>
      </c>
      <c r="C1501" s="1" t="s">
        <v>6405</v>
      </c>
      <c r="D1501" s="2" t="s">
        <v>6406</v>
      </c>
      <c r="E1501" t="str">
        <f>IMAGE("http://forum.coinbar.org/letter_avatar/raimon/45/2.png",1)</f>
        <v/>
      </c>
      <c r="F1501" s="1" t="s">
        <v>4</v>
      </c>
      <c r="G1501" s="2" t="s">
        <v>6407</v>
      </c>
    </row>
    <row r="1502">
      <c r="A1502" s="1" t="s">
        <v>6408</v>
      </c>
      <c r="B1502" s="1" t="s">
        <v>6409</v>
      </c>
      <c r="C1502" s="1" t="s">
        <v>6410</v>
      </c>
      <c r="D1502" s="2" t="s">
        <v>6411</v>
      </c>
      <c r="E1502" t="str">
        <f>IMAGE("http://www.bayesimpact.org/images/logo_sq.png",1)</f>
        <v/>
      </c>
      <c r="F1502" s="1" t="s">
        <v>4</v>
      </c>
      <c r="G1502" s="2" t="s">
        <v>6412</v>
      </c>
    </row>
    <row r="1503">
      <c r="A1503" s="1" t="s">
        <v>6413</v>
      </c>
      <c r="B1503" s="1" t="s">
        <v>3559</v>
      </c>
      <c r="C1503" s="1" t="s">
        <v>6414</v>
      </c>
      <c r="D1503" s="2" t="s">
        <v>6415</v>
      </c>
      <c r="E1503" t="str">
        <f>IMAGE("https://i.ytimg.com/vi/uV-Z8x5PUJg/hqdefault.jpg",1)</f>
        <v/>
      </c>
      <c r="F1503" s="1" t="s">
        <v>4</v>
      </c>
      <c r="G1503" s="2" t="s">
        <v>6416</v>
      </c>
    </row>
    <row r="1504">
      <c r="A1504" s="1" t="s">
        <v>6379</v>
      </c>
      <c r="B1504" s="1" t="s">
        <v>6380</v>
      </c>
      <c r="C1504" s="1" t="s">
        <v>6381</v>
      </c>
      <c r="D1504" s="2" t="s">
        <v>6382</v>
      </c>
      <c r="E1504" t="str">
        <f>IMAGE("http://cdn.sstatic.net/bitcoin/img/apple-touch-icon.png?v=a43e5a337e6b&amp;amp;a",1)</f>
        <v/>
      </c>
      <c r="F1504" s="1" t="s">
        <v>4</v>
      </c>
      <c r="G1504" s="2" t="s">
        <v>6383</v>
      </c>
    </row>
    <row r="1505">
      <c r="A1505" s="1" t="s">
        <v>6384</v>
      </c>
      <c r="B1505" s="1" t="s">
        <v>6385</v>
      </c>
      <c r="C1505" s="1" t="s">
        <v>6386</v>
      </c>
      <c r="D1505" s="1" t="s">
        <v>6387</v>
      </c>
      <c r="E1505" t="str">
        <f t="shared" ref="E1505:E1506" si="191">IMAGE("http://ifttt.com/images/no_image_card.png",1)</f>
        <v/>
      </c>
      <c r="F1505" s="1" t="s">
        <v>4</v>
      </c>
      <c r="G1505" s="2" t="s">
        <v>6388</v>
      </c>
    </row>
    <row r="1506">
      <c r="A1506" s="1" t="s">
        <v>6389</v>
      </c>
      <c r="B1506" s="1" t="s">
        <v>6390</v>
      </c>
      <c r="C1506" s="1" t="s">
        <v>6391</v>
      </c>
      <c r="D1506" s="1" t="s">
        <v>6392</v>
      </c>
      <c r="E1506" t="str">
        <f t="shared" si="191"/>
        <v/>
      </c>
      <c r="F1506" s="1" t="s">
        <v>4</v>
      </c>
      <c r="G1506" s="2" t="s">
        <v>6393</v>
      </c>
    </row>
    <row r="1507">
      <c r="A1507" s="1" t="s">
        <v>6417</v>
      </c>
      <c r="B1507" s="1" t="s">
        <v>6418</v>
      </c>
      <c r="C1507" s="1" t="s">
        <v>6419</v>
      </c>
      <c r="D1507" s="2" t="s">
        <v>6420</v>
      </c>
      <c r="E1507" t="str">
        <f>IMAGE("http://upload.wikimedia.org/wikipedia/commons/4/4c/Z3_Deutsches_Museum.JPG",1)</f>
        <v/>
      </c>
      <c r="F1507" s="1" t="s">
        <v>4</v>
      </c>
      <c r="G1507" s="2" t="s">
        <v>6421</v>
      </c>
    </row>
    <row r="1508">
      <c r="A1508" s="1" t="s">
        <v>6422</v>
      </c>
      <c r="B1508" s="1" t="s">
        <v>1012</v>
      </c>
      <c r="C1508" s="1" t="s">
        <v>6423</v>
      </c>
      <c r="D1508" s="2" t="s">
        <v>6424</v>
      </c>
      <c r="E1508" t="str">
        <f>IMAGE("https://www.saveonsend.com/blog/wp-content/uploads/2015/03/RunInFear.jpg",1)</f>
        <v/>
      </c>
      <c r="F1508" s="1" t="s">
        <v>4</v>
      </c>
      <c r="G1508" s="2" t="s">
        <v>6425</v>
      </c>
    </row>
    <row r="1509">
      <c r="A1509" s="1" t="s">
        <v>6426</v>
      </c>
      <c r="B1509" s="1" t="s">
        <v>6427</v>
      </c>
      <c r="C1509" s="1" t="s">
        <v>6428</v>
      </c>
      <c r="D1509" s="2" t="s">
        <v>6429</v>
      </c>
      <c r="E1509" t="str">
        <f>IMAGE("http://i.imgur.com/0HzUVtW.jpg",1)</f>
        <v/>
      </c>
      <c r="F1509" s="1" t="s">
        <v>4</v>
      </c>
      <c r="G1509" s="2" t="s">
        <v>6430</v>
      </c>
    </row>
    <row r="1510">
      <c r="A1510" s="1" t="s">
        <v>6426</v>
      </c>
      <c r="B1510" s="1" t="s">
        <v>6431</v>
      </c>
      <c r="C1510" s="1" t="s">
        <v>6432</v>
      </c>
      <c r="D1510" s="2" t="s">
        <v>6433</v>
      </c>
      <c r="E1510" t="str">
        <f>IMAGE("http://normi.es/getout/wp-content/uploads/1111-300x300.png",1)</f>
        <v/>
      </c>
      <c r="F1510" s="1" t="s">
        <v>4</v>
      </c>
      <c r="G1510" s="2" t="s">
        <v>6434</v>
      </c>
    </row>
    <row r="1511">
      <c r="A1511" s="1" t="s">
        <v>6435</v>
      </c>
      <c r="B1511" s="1" t="s">
        <v>6436</v>
      </c>
      <c r="C1511" s="1" t="s">
        <v>6437</v>
      </c>
      <c r="D1511" s="2" t="s">
        <v>6438</v>
      </c>
      <c r="E1511" t="str">
        <f>IMAGE("http://rack.3.mshcdn.com/media/ZgkyMDE1LzA0LzEwLzQ3L0pQTW9yZ2FuQ0VPLmExZTFhLmpwZwpwCXRodW1iCTEyMDB4NjI3IwplCWpwZw/80a265e7/b09/JP-Morgan-CEO-Cancer.jpg",1)</f>
        <v/>
      </c>
      <c r="F1511" s="1" t="s">
        <v>4</v>
      </c>
      <c r="G1511" s="2" t="s">
        <v>6439</v>
      </c>
    </row>
    <row r="1512">
      <c r="A1512" s="1" t="s">
        <v>6440</v>
      </c>
      <c r="B1512" s="1" t="s">
        <v>6441</v>
      </c>
      <c r="C1512" s="1" t="s">
        <v>6442</v>
      </c>
      <c r="D1512" s="1" t="s">
        <v>6443</v>
      </c>
      <c r="E1512" t="str">
        <f>IMAGE("http://ifttt.com/images/no_image_card.png",1)</f>
        <v/>
      </c>
      <c r="F1512" s="1" t="s">
        <v>4</v>
      </c>
      <c r="G1512" s="2" t="s">
        <v>6444</v>
      </c>
    </row>
    <row r="1513">
      <c r="A1513" s="1" t="s">
        <v>6445</v>
      </c>
      <c r="B1513" s="1" t="s">
        <v>6446</v>
      </c>
      <c r="C1513" s="1" t="s">
        <v>6447</v>
      </c>
      <c r="D1513" s="2" t="s">
        <v>6448</v>
      </c>
      <c r="E1513" t="str">
        <f>IMAGE("https://letstalkbitcoin.com/files/blogs/1133-765ba07717c2457eb72fb8783058cbaebd41d451b42cbeedebf4fe32499078a1.jpg",1)</f>
        <v/>
      </c>
      <c r="F1513" s="1" t="s">
        <v>4</v>
      </c>
      <c r="G1513" s="2" t="s">
        <v>6449</v>
      </c>
    </row>
    <row r="1514">
      <c r="A1514" s="1" t="s">
        <v>6450</v>
      </c>
      <c r="B1514" s="1" t="s">
        <v>6451</v>
      </c>
      <c r="C1514" s="1" t="s">
        <v>6452</v>
      </c>
      <c r="D1514" s="1" t="s">
        <v>6453</v>
      </c>
      <c r="E1514" t="str">
        <f>IMAGE("http://ifttt.com/images/no_image_card.png",1)</f>
        <v/>
      </c>
      <c r="F1514" s="1" t="s">
        <v>4</v>
      </c>
      <c r="G1514" s="2" t="s">
        <v>6454</v>
      </c>
    </row>
    <row r="1515">
      <c r="A1515" s="1" t="s">
        <v>6455</v>
      </c>
      <c r="B1515" s="1" t="s">
        <v>590</v>
      </c>
      <c r="C1515" s="1" t="s">
        <v>6456</v>
      </c>
      <c r="D1515" s="2" t="s">
        <v>6457</v>
      </c>
      <c r="E1515" t="str">
        <f>IMAGE("https://img.washingtonpost.com/rw/2010-2019/WashingtonPost/2015/04/10/National-Security/Images/468384686.jpg",1)</f>
        <v/>
      </c>
      <c r="F1515" s="1" t="s">
        <v>4</v>
      </c>
      <c r="G1515" s="2" t="s">
        <v>6458</v>
      </c>
    </row>
    <row r="1516">
      <c r="A1516" s="1" t="s">
        <v>6459</v>
      </c>
      <c r="B1516" s="1" t="s">
        <v>6460</v>
      </c>
      <c r="C1516" s="1" t="s">
        <v>6461</v>
      </c>
      <c r="D1516" s="1" t="s">
        <v>6462</v>
      </c>
      <c r="E1516" t="str">
        <f>IMAGE("http://ifttt.com/images/no_image_card.png",1)</f>
        <v/>
      </c>
      <c r="F1516" s="1" t="s">
        <v>4</v>
      </c>
      <c r="G1516" s="2" t="s">
        <v>6463</v>
      </c>
    </row>
    <row r="1517">
      <c r="A1517" s="1" t="s">
        <v>6464</v>
      </c>
      <c r="B1517" s="1" t="s">
        <v>5582</v>
      </c>
      <c r="C1517" s="1" t="s">
        <v>6465</v>
      </c>
      <c r="D1517" s="2" t="s">
        <v>6466</v>
      </c>
      <c r="E1517" t="str">
        <f>IMAGE("https://i.ytimg.com/vd?id=NjGisvNlWtY&amp;amp;ats=720000&amp;amp;w=960&amp;amp;h=720&amp;amp;sigh=fl_iuh2OuOz95-IAUDDA3mKvsEg",1)</f>
        <v/>
      </c>
      <c r="F1517" s="1" t="s">
        <v>4</v>
      </c>
      <c r="G1517" s="2" t="s">
        <v>6467</v>
      </c>
    </row>
    <row r="1518">
      <c r="A1518" s="1" t="s">
        <v>6468</v>
      </c>
      <c r="B1518" s="1" t="s">
        <v>6404</v>
      </c>
      <c r="C1518" s="1" t="s">
        <v>6469</v>
      </c>
      <c r="D1518" s="2" t="s">
        <v>6470</v>
      </c>
      <c r="E1518" t="str">
        <f>IMAGE("http://bitforum.info/letter_avatar/raimon/45/2.png",1)</f>
        <v/>
      </c>
      <c r="F1518" s="1" t="s">
        <v>4</v>
      </c>
      <c r="G1518" s="2" t="s">
        <v>6471</v>
      </c>
    </row>
    <row r="1519">
      <c r="A1519" s="1" t="s">
        <v>6472</v>
      </c>
      <c r="B1519" s="1" t="s">
        <v>6473</v>
      </c>
      <c r="C1519" s="1" t="s">
        <v>6474</v>
      </c>
      <c r="D1519" s="1" t="s">
        <v>6475</v>
      </c>
      <c r="E1519" t="str">
        <f>IMAGE("http://ifttt.com/images/no_image_card.png",1)</f>
        <v/>
      </c>
      <c r="F1519" s="1" t="s">
        <v>4</v>
      </c>
      <c r="G1519" s="2" t="s">
        <v>6476</v>
      </c>
    </row>
    <row r="1520">
      <c r="A1520" s="1" t="s">
        <v>6477</v>
      </c>
      <c r="B1520" s="1" t="s">
        <v>346</v>
      </c>
      <c r="C1520" s="1" t="s">
        <v>6478</v>
      </c>
      <c r="D1520" s="2" t="s">
        <v>6479</v>
      </c>
      <c r="E1520" t="str">
        <f>IMAGE("https://i.ytimg.com/vi/NjGisvNlWtY/maxresdefault.jpg",1)</f>
        <v/>
      </c>
      <c r="F1520" s="1" t="s">
        <v>4</v>
      </c>
      <c r="G1520" s="2" t="s">
        <v>6480</v>
      </c>
    </row>
    <row r="1521">
      <c r="A1521" s="1" t="s">
        <v>6481</v>
      </c>
      <c r="B1521" s="1" t="s">
        <v>346</v>
      </c>
      <c r="C1521" s="1" t="s">
        <v>6482</v>
      </c>
      <c r="D1521" s="2" t="s">
        <v>6483</v>
      </c>
      <c r="E1521" t="str">
        <f>IMAGE("https://i.ytimg.com/vi/OGggGQTYKXQ/maxresdefault.jpg",1)</f>
        <v/>
      </c>
      <c r="F1521" s="1" t="s">
        <v>4</v>
      </c>
      <c r="G1521" s="2" t="s">
        <v>6484</v>
      </c>
    </row>
    <row r="1522">
      <c r="A1522" s="1" t="s">
        <v>6485</v>
      </c>
      <c r="B1522" s="1" t="s">
        <v>6486</v>
      </c>
      <c r="C1522" s="1" t="s">
        <v>6487</v>
      </c>
      <c r="D1522" s="2" t="s">
        <v>6488</v>
      </c>
      <c r="E1522" t="str">
        <f t="shared" ref="E1522:E1524" si="192">IMAGE("http://ifttt.com/images/no_image_card.png",1)</f>
        <v/>
      </c>
      <c r="F1522" s="1" t="s">
        <v>4</v>
      </c>
      <c r="G1522" s="2" t="s">
        <v>6489</v>
      </c>
    </row>
    <row r="1523">
      <c r="A1523" s="1" t="s">
        <v>6490</v>
      </c>
      <c r="B1523" s="1" t="s">
        <v>4433</v>
      </c>
      <c r="C1523" s="1" t="s">
        <v>6491</v>
      </c>
      <c r="D1523" s="1" t="s">
        <v>6492</v>
      </c>
      <c r="E1523" t="str">
        <f t="shared" si="192"/>
        <v/>
      </c>
      <c r="F1523" s="1" t="s">
        <v>4</v>
      </c>
      <c r="G1523" s="2" t="s">
        <v>6493</v>
      </c>
    </row>
    <row r="1524">
      <c r="A1524" s="1" t="s">
        <v>6494</v>
      </c>
      <c r="B1524" s="1" t="s">
        <v>6495</v>
      </c>
      <c r="C1524" s="1" t="s">
        <v>6496</v>
      </c>
      <c r="D1524" s="1" t="s">
        <v>6497</v>
      </c>
      <c r="E1524" t="str">
        <f t="shared" si="192"/>
        <v/>
      </c>
      <c r="F1524" s="1" t="s">
        <v>4</v>
      </c>
      <c r="G1524" s="2" t="s">
        <v>6498</v>
      </c>
    </row>
    <row r="1525">
      <c r="A1525" s="1" t="s">
        <v>6499</v>
      </c>
      <c r="B1525" s="1" t="s">
        <v>346</v>
      </c>
      <c r="C1525" s="1" t="s">
        <v>6500</v>
      </c>
      <c r="D1525" s="2" t="s">
        <v>6501</v>
      </c>
      <c r="E1525" t="str">
        <f>IMAGE("https://i.ytimg.com/vi/WckW90tRqdw/hqdefault.jpg",1)</f>
        <v/>
      </c>
      <c r="F1525" s="1" t="s">
        <v>4</v>
      </c>
      <c r="G1525" s="2" t="s">
        <v>6502</v>
      </c>
    </row>
    <row r="1526">
      <c r="A1526" s="1" t="s">
        <v>6503</v>
      </c>
      <c r="B1526" s="1" t="s">
        <v>6504</v>
      </c>
      <c r="C1526" s="1" t="s">
        <v>6505</v>
      </c>
      <c r="D1526" s="2" t="s">
        <v>6506</v>
      </c>
      <c r="E1526" t="str">
        <f>IMAGE("http://s.marketwatch.com/public/resources/MWimages/MW-DJ432_asset__MG_20150410113746.jpg",1)</f>
        <v/>
      </c>
      <c r="F1526" s="1" t="s">
        <v>4</v>
      </c>
      <c r="G1526" s="2" t="s">
        <v>6507</v>
      </c>
    </row>
    <row r="1527">
      <c r="A1527" s="1" t="s">
        <v>6508</v>
      </c>
      <c r="B1527" s="1" t="s">
        <v>859</v>
      </c>
      <c r="C1527" s="1" t="s">
        <v>6509</v>
      </c>
      <c r="D1527" s="2" t="s">
        <v>6510</v>
      </c>
      <c r="E1527" t="str">
        <f>IMAGE("http://blog.lafferty.com/wp-content/uploads/2015/04/P_8_Adyen_CEO_Pieter_van_der_Does-292x300.jpeg",1)</f>
        <v/>
      </c>
      <c r="F1527" s="1" t="s">
        <v>4</v>
      </c>
      <c r="G1527" s="2" t="s">
        <v>6511</v>
      </c>
    </row>
    <row r="1528">
      <c r="A1528" s="1" t="s">
        <v>6512</v>
      </c>
      <c r="B1528" s="1" t="s">
        <v>6513</v>
      </c>
      <c r="C1528" s="1" t="s">
        <v>6514</v>
      </c>
      <c r="D1528" s="1" t="s">
        <v>6515</v>
      </c>
      <c r="E1528" t="str">
        <f>IMAGE("http://ifttt.com/images/no_image_card.png",1)</f>
        <v/>
      </c>
      <c r="F1528" s="1" t="s">
        <v>4</v>
      </c>
      <c r="G1528" s="2" t="s">
        <v>6516</v>
      </c>
    </row>
    <row r="1529">
      <c r="A1529" s="1" t="s">
        <v>6517</v>
      </c>
      <c r="B1529" s="1" t="s">
        <v>438</v>
      </c>
      <c r="C1529" s="1" t="s">
        <v>6518</v>
      </c>
      <c r="D1529" s="2" t="s">
        <v>6519</v>
      </c>
      <c r="E1529" t="str">
        <f>IMAGE("https://diademjewellery.co.uk/wp-content/cache/image/static/f81efae7129708c3b7b7b0cb27d51edc.jpg",1)</f>
        <v/>
      </c>
      <c r="F1529" s="1" t="s">
        <v>4</v>
      </c>
      <c r="G1529" s="2" t="s">
        <v>6520</v>
      </c>
    </row>
    <row r="1530">
      <c r="A1530" s="1" t="s">
        <v>6521</v>
      </c>
      <c r="B1530" s="1" t="s">
        <v>6522</v>
      </c>
      <c r="C1530" s="1" t="s">
        <v>6523</v>
      </c>
      <c r="D1530" s="1" t="s">
        <v>6524</v>
      </c>
      <c r="E1530" t="str">
        <f>IMAGE("http://ifttt.com/images/no_image_card.png",1)</f>
        <v/>
      </c>
      <c r="F1530" s="1" t="s">
        <v>4</v>
      </c>
      <c r="G1530" s="2" t="s">
        <v>6525</v>
      </c>
    </row>
    <row r="1531">
      <c r="A1531" s="1" t="s">
        <v>6526</v>
      </c>
      <c r="B1531" s="1" t="s">
        <v>6527</v>
      </c>
      <c r="C1531" s="1" t="s">
        <v>6528</v>
      </c>
      <c r="D1531" s="2" t="s">
        <v>6529</v>
      </c>
      <c r="E1531" t="str">
        <f>IMAGE("http://www.lazytv.com/wp-content/uploads/2015/03/unnamed-1.png",1)</f>
        <v/>
      </c>
      <c r="F1531" s="1" t="s">
        <v>4</v>
      </c>
      <c r="G1531" s="2" t="s">
        <v>6530</v>
      </c>
    </row>
    <row r="1532">
      <c r="A1532" s="1" t="s">
        <v>6531</v>
      </c>
      <c r="B1532" s="1" t="s">
        <v>1214</v>
      </c>
      <c r="C1532" s="1" t="s">
        <v>6532</v>
      </c>
      <c r="D1532" s="2" t="s">
        <v>6533</v>
      </c>
      <c r="E1532" t="str">
        <f>IMAGE("https://i.imgur.com/c6GKU1F.png",1)</f>
        <v/>
      </c>
      <c r="F1532" s="1" t="s">
        <v>4</v>
      </c>
      <c r="G1532" s="2" t="s">
        <v>6534</v>
      </c>
    </row>
    <row r="1533">
      <c r="A1533" s="1" t="s">
        <v>6535</v>
      </c>
      <c r="B1533" s="1" t="s">
        <v>6536</v>
      </c>
      <c r="C1533" s="1" t="s">
        <v>6537</v>
      </c>
      <c r="D1533" s="1" t="s">
        <v>6538</v>
      </c>
      <c r="E1533" t="str">
        <f>IMAGE("http://ifttt.com/images/no_image_card.png",1)</f>
        <v/>
      </c>
      <c r="F1533" s="1" t="s">
        <v>4</v>
      </c>
      <c r="G1533" s="2" t="s">
        <v>6539</v>
      </c>
    </row>
    <row r="1534">
      <c r="A1534" s="1" t="s">
        <v>6540</v>
      </c>
      <c r="B1534" s="1" t="s">
        <v>6541</v>
      </c>
      <c r="C1534" s="1" t="s">
        <v>6542</v>
      </c>
      <c r="D1534" s="2" t="s">
        <v>6543</v>
      </c>
      <c r="E1534" t="str">
        <f>IMAGE("http://www.sportsbookreview.com/Pictures/1bitcoinfull.jpg",1)</f>
        <v/>
      </c>
      <c r="F1534" s="1" t="s">
        <v>4</v>
      </c>
      <c r="G1534" s="2" t="s">
        <v>6544</v>
      </c>
    </row>
    <row r="1535">
      <c r="A1535" s="1" t="s">
        <v>6545</v>
      </c>
      <c r="B1535" s="1" t="s">
        <v>6546</v>
      </c>
      <c r="C1535" s="1" t="s">
        <v>6547</v>
      </c>
      <c r="D1535" s="2" t="s">
        <v>6548</v>
      </c>
      <c r="E1535" t="str">
        <f>IMAGE("http://i.imgur.com/9bFB70o.png",1)</f>
        <v/>
      </c>
      <c r="F1535" s="1" t="s">
        <v>4</v>
      </c>
      <c r="G1535" s="2" t="s">
        <v>6549</v>
      </c>
    </row>
    <row r="1536">
      <c r="A1536" s="1" t="s">
        <v>6550</v>
      </c>
      <c r="B1536" s="1" t="s">
        <v>6446</v>
      </c>
      <c r="C1536" s="1" t="s">
        <v>6551</v>
      </c>
      <c r="D1536" s="1" t="s">
        <v>6552</v>
      </c>
      <c r="E1536" t="str">
        <f t="shared" ref="E1536:E1538" si="193">IMAGE("http://ifttt.com/images/no_image_card.png",1)</f>
        <v/>
      </c>
      <c r="F1536" s="1" t="s">
        <v>4</v>
      </c>
      <c r="G1536" s="2" t="s">
        <v>6553</v>
      </c>
    </row>
    <row r="1537">
      <c r="A1537" s="1" t="s">
        <v>6554</v>
      </c>
      <c r="B1537" s="1" t="s">
        <v>6555</v>
      </c>
      <c r="C1537" s="1" t="s">
        <v>6556</v>
      </c>
      <c r="D1537" s="1" t="s">
        <v>6557</v>
      </c>
      <c r="E1537" t="str">
        <f t="shared" si="193"/>
        <v/>
      </c>
      <c r="F1537" s="1" t="s">
        <v>4</v>
      </c>
      <c r="G1537" s="2" t="s">
        <v>6558</v>
      </c>
    </row>
    <row r="1538">
      <c r="A1538" s="1" t="s">
        <v>6559</v>
      </c>
      <c r="B1538" s="1" t="s">
        <v>6560</v>
      </c>
      <c r="C1538" s="1" t="s">
        <v>6561</v>
      </c>
      <c r="D1538" s="1" t="s">
        <v>6562</v>
      </c>
      <c r="E1538" t="str">
        <f t="shared" si="193"/>
        <v/>
      </c>
      <c r="F1538" s="1" t="s">
        <v>4</v>
      </c>
      <c r="G1538" s="2" t="s">
        <v>6563</v>
      </c>
    </row>
    <row r="1539">
      <c r="A1539" s="1" t="s">
        <v>6564</v>
      </c>
      <c r="B1539" s="1" t="s">
        <v>6565</v>
      </c>
      <c r="C1539" s="1" t="s">
        <v>6566</v>
      </c>
      <c r="D1539" s="2" t="s">
        <v>6567</v>
      </c>
      <c r="E1539" t="str">
        <f>IMAGE("//www.redditstatic.com/icon.png",1)</f>
        <v/>
      </c>
      <c r="F1539" s="1" t="s">
        <v>4</v>
      </c>
      <c r="G1539" s="2" t="s">
        <v>6568</v>
      </c>
    </row>
    <row r="1540">
      <c r="A1540" s="1" t="s">
        <v>6569</v>
      </c>
      <c r="B1540" s="1" t="s">
        <v>6570</v>
      </c>
      <c r="C1540" s="1" t="s">
        <v>6571</v>
      </c>
      <c r="D1540" s="1" t="s">
        <v>6572</v>
      </c>
      <c r="E1540" t="str">
        <f t="shared" ref="E1540:E1543" si="194">IMAGE("http://ifttt.com/images/no_image_card.png",1)</f>
        <v/>
      </c>
      <c r="F1540" s="1" t="s">
        <v>4</v>
      </c>
      <c r="G1540" s="2" t="s">
        <v>6573</v>
      </c>
    </row>
    <row r="1541">
      <c r="A1541" s="1" t="s">
        <v>6574</v>
      </c>
      <c r="B1541" s="1" t="s">
        <v>6575</v>
      </c>
      <c r="C1541" s="1" t="s">
        <v>6576</v>
      </c>
      <c r="D1541" s="2" t="s">
        <v>6577</v>
      </c>
      <c r="E1541" t="str">
        <f t="shared" si="194"/>
        <v/>
      </c>
      <c r="F1541" s="1" t="s">
        <v>4</v>
      </c>
      <c r="G1541" s="2" t="s">
        <v>6578</v>
      </c>
    </row>
    <row r="1542">
      <c r="A1542" s="1" t="s">
        <v>6574</v>
      </c>
      <c r="B1542" s="1" t="s">
        <v>6579</v>
      </c>
      <c r="C1542" s="1" t="s">
        <v>6580</v>
      </c>
      <c r="D1542" s="1" t="s">
        <v>6581</v>
      </c>
      <c r="E1542" t="str">
        <f t="shared" si="194"/>
        <v/>
      </c>
      <c r="F1542" s="1" t="s">
        <v>4</v>
      </c>
      <c r="G1542" s="2" t="s">
        <v>6582</v>
      </c>
    </row>
    <row r="1543">
      <c r="A1543" s="1" t="s">
        <v>6583</v>
      </c>
      <c r="B1543" s="1" t="s">
        <v>124</v>
      </c>
      <c r="C1543" s="1" t="s">
        <v>6584</v>
      </c>
      <c r="D1543" s="2" t="s">
        <v>6585</v>
      </c>
      <c r="E1543" t="str">
        <f t="shared" si="194"/>
        <v/>
      </c>
      <c r="F1543" s="1" t="s">
        <v>4</v>
      </c>
      <c r="G1543" s="2" t="s">
        <v>6586</v>
      </c>
    </row>
    <row r="1544">
      <c r="A1544" s="1" t="s">
        <v>6587</v>
      </c>
      <c r="B1544" s="1" t="s">
        <v>124</v>
      </c>
      <c r="C1544" s="1" t="s">
        <v>6588</v>
      </c>
      <c r="D1544" s="2" t="s">
        <v>6589</v>
      </c>
      <c r="E1544" t="str">
        <f>IMAGE("http://www.newsbtc.com/wp-content/uploads/2015/04/louison-e1428434376454.jpeg",1)</f>
        <v/>
      </c>
      <c r="F1544" s="1" t="s">
        <v>4</v>
      </c>
      <c r="G1544" s="2" t="s">
        <v>6590</v>
      </c>
    </row>
    <row r="1545">
      <c r="A1545" s="1" t="s">
        <v>6591</v>
      </c>
      <c r="B1545" s="1" t="s">
        <v>6592</v>
      </c>
      <c r="C1545" s="1" t="s">
        <v>6593</v>
      </c>
      <c r="D1545" s="1" t="s">
        <v>6594</v>
      </c>
      <c r="E1545" t="str">
        <f t="shared" ref="E1545:E1550" si="195">IMAGE("http://ifttt.com/images/no_image_card.png",1)</f>
        <v/>
      </c>
      <c r="F1545" s="1" t="s">
        <v>4</v>
      </c>
      <c r="G1545" s="2" t="s">
        <v>6595</v>
      </c>
    </row>
    <row r="1546">
      <c r="A1546" s="1" t="s">
        <v>6596</v>
      </c>
      <c r="B1546" s="1" t="s">
        <v>885</v>
      </c>
      <c r="C1546" s="1" t="s">
        <v>6597</v>
      </c>
      <c r="D1546" s="1" t="s">
        <v>107</v>
      </c>
      <c r="E1546" t="str">
        <f t="shared" si="195"/>
        <v/>
      </c>
      <c r="F1546" s="1" t="s">
        <v>4</v>
      </c>
      <c r="G1546" s="2" t="s">
        <v>6598</v>
      </c>
    </row>
    <row r="1547">
      <c r="A1547" s="1" t="s">
        <v>6599</v>
      </c>
      <c r="B1547" s="1" t="s">
        <v>6600</v>
      </c>
      <c r="C1547" s="1" t="s">
        <v>6601</v>
      </c>
      <c r="D1547" s="1" t="s">
        <v>6602</v>
      </c>
      <c r="E1547" t="str">
        <f t="shared" si="195"/>
        <v/>
      </c>
      <c r="F1547" s="1" t="s">
        <v>4</v>
      </c>
      <c r="G1547" s="2" t="s">
        <v>6603</v>
      </c>
    </row>
    <row r="1548">
      <c r="A1548" s="1" t="s">
        <v>6604</v>
      </c>
      <c r="B1548" s="1" t="s">
        <v>6605</v>
      </c>
      <c r="C1548" s="1" t="s">
        <v>6606</v>
      </c>
      <c r="D1548" s="1" t="s">
        <v>6607</v>
      </c>
      <c r="E1548" t="str">
        <f t="shared" si="195"/>
        <v/>
      </c>
      <c r="F1548" s="1" t="s">
        <v>4</v>
      </c>
      <c r="G1548" s="2" t="s">
        <v>6608</v>
      </c>
    </row>
    <row r="1549">
      <c r="A1549" s="1" t="s">
        <v>6609</v>
      </c>
      <c r="B1549" s="1" t="s">
        <v>6610</v>
      </c>
      <c r="C1549" s="1" t="s">
        <v>6611</v>
      </c>
      <c r="D1549" s="1" t="s">
        <v>6612</v>
      </c>
      <c r="E1549" t="str">
        <f t="shared" si="195"/>
        <v/>
      </c>
      <c r="F1549" s="1" t="s">
        <v>4</v>
      </c>
      <c r="G1549" s="2" t="s">
        <v>6613</v>
      </c>
    </row>
    <row r="1550">
      <c r="A1550" s="1" t="s">
        <v>6583</v>
      </c>
      <c r="B1550" s="1" t="s">
        <v>124</v>
      </c>
      <c r="C1550" s="1" t="s">
        <v>6584</v>
      </c>
      <c r="D1550" s="2" t="s">
        <v>6585</v>
      </c>
      <c r="E1550" t="str">
        <f t="shared" si="195"/>
        <v/>
      </c>
      <c r="F1550" s="1" t="s">
        <v>4</v>
      </c>
      <c r="G1550" s="2" t="s">
        <v>6586</v>
      </c>
    </row>
    <row r="1551">
      <c r="A1551" s="1" t="s">
        <v>6587</v>
      </c>
      <c r="B1551" s="1" t="s">
        <v>124</v>
      </c>
      <c r="C1551" s="1" t="s">
        <v>6588</v>
      </c>
      <c r="D1551" s="2" t="s">
        <v>6589</v>
      </c>
      <c r="E1551" t="str">
        <f>IMAGE("http://www.newsbtc.com/wp-content/uploads/2015/04/louison-e1428434376454.jpeg",1)</f>
        <v/>
      </c>
      <c r="F1551" s="1" t="s">
        <v>4</v>
      </c>
      <c r="G1551" s="2" t="s">
        <v>6590</v>
      </c>
    </row>
    <row r="1552">
      <c r="A1552" s="1" t="s">
        <v>6614</v>
      </c>
      <c r="B1552" s="1" t="s">
        <v>5822</v>
      </c>
      <c r="C1552" s="1" t="s">
        <v>6615</v>
      </c>
      <c r="D1552" s="1" t="s">
        <v>6616</v>
      </c>
      <c r="E1552" t="str">
        <f t="shared" ref="E1552:E1553" si="196">IMAGE("http://ifttt.com/images/no_image_card.png",1)</f>
        <v/>
      </c>
      <c r="F1552" s="1" t="s">
        <v>4</v>
      </c>
      <c r="G1552" s="2" t="s">
        <v>6617</v>
      </c>
    </row>
    <row r="1553">
      <c r="A1553" s="1" t="s">
        <v>6618</v>
      </c>
      <c r="B1553" s="1" t="s">
        <v>6619</v>
      </c>
      <c r="C1553" s="1" t="s">
        <v>6620</v>
      </c>
      <c r="D1553" s="1" t="s">
        <v>6621</v>
      </c>
      <c r="E1553" t="str">
        <f t="shared" si="196"/>
        <v/>
      </c>
      <c r="F1553" s="1" t="s">
        <v>4</v>
      </c>
      <c r="G1553" s="2" t="s">
        <v>6622</v>
      </c>
    </row>
    <row r="1554">
      <c r="A1554" s="1" t="s">
        <v>6623</v>
      </c>
      <c r="B1554" s="1" t="s">
        <v>6624</v>
      </c>
      <c r="C1554" s="1" t="s">
        <v>6625</v>
      </c>
      <c r="D1554" s="2" t="s">
        <v>6626</v>
      </c>
      <c r="E1554" t="str">
        <f>IMAGE("http://wallstcheatsheet.com/wp-content/uploads/2014/08/453825076-e1408481748544.jpg",1)</f>
        <v/>
      </c>
      <c r="F1554" s="1" t="s">
        <v>4</v>
      </c>
      <c r="G1554" s="2" t="s">
        <v>6627</v>
      </c>
    </row>
    <row r="1555">
      <c r="A1555" s="1" t="s">
        <v>6623</v>
      </c>
      <c r="B1555" s="1" t="s">
        <v>6628</v>
      </c>
      <c r="C1555" s="1" t="s">
        <v>6629</v>
      </c>
      <c r="D1555" s="2" t="s">
        <v>6630</v>
      </c>
      <c r="E1555" t="str">
        <f>IMAGE("http://www.pressherald.com/wp-content/uploads/2015/01/PHnewFBlogo.png",1)</f>
        <v/>
      </c>
      <c r="F1555" s="1" t="s">
        <v>4</v>
      </c>
      <c r="G1555" s="2" t="s">
        <v>6631</v>
      </c>
    </row>
    <row r="1556">
      <c r="A1556" s="1" t="s">
        <v>6632</v>
      </c>
      <c r="B1556" s="1" t="s">
        <v>6633</v>
      </c>
      <c r="C1556" s="1" t="s">
        <v>6634</v>
      </c>
      <c r="D1556" s="2" t="s">
        <v>6635</v>
      </c>
      <c r="E1556" t="str">
        <f>IMAGE("https://prestonbyrne.files.wordpress.com/2015/04/screen-shot-2015-04-08-at-14-35-55.png",1)</f>
        <v/>
      </c>
      <c r="F1556" s="1" t="s">
        <v>4</v>
      </c>
      <c r="G1556" s="2" t="s">
        <v>6636</v>
      </c>
    </row>
    <row r="1557">
      <c r="A1557" s="1" t="s">
        <v>6637</v>
      </c>
      <c r="B1557" s="1" t="s">
        <v>57</v>
      </c>
      <c r="C1557" s="1" t="s">
        <v>6638</v>
      </c>
      <c r="D1557" s="2" t="s">
        <v>6639</v>
      </c>
      <c r="E1557" t="str">
        <f>IMAGE("https://i.ytimg.com/vi/NjGisvNlWtY/maxresdefault.jpg",1)</f>
        <v/>
      </c>
      <c r="F1557" s="1" t="s">
        <v>4</v>
      </c>
      <c r="G1557" s="2" t="s">
        <v>6640</v>
      </c>
    </row>
    <row r="1558">
      <c r="A1558" s="1" t="s">
        <v>6641</v>
      </c>
      <c r="B1558" s="1" t="s">
        <v>6642</v>
      </c>
      <c r="C1558" s="1" t="s">
        <v>6643</v>
      </c>
      <c r="D1558" s="2" t="s">
        <v>6644</v>
      </c>
      <c r="E1558" t="str">
        <f>IMAGE("http://insidebitcoins.com/wp-content/uploads/2015/04/kaspersky_interpol_blockchain_bitcoinist-640x480-150x150.jpg",1)</f>
        <v/>
      </c>
      <c r="F1558" s="1" t="s">
        <v>4</v>
      </c>
      <c r="G1558" s="2" t="s">
        <v>6645</v>
      </c>
    </row>
    <row r="1559">
      <c r="A1559" s="1" t="s">
        <v>6646</v>
      </c>
      <c r="B1559" s="1" t="s">
        <v>824</v>
      </c>
      <c r="C1559" s="1" t="s">
        <v>6647</v>
      </c>
      <c r="D1559" s="2" t="s">
        <v>6648</v>
      </c>
      <c r="E1559" t="str">
        <f>IMAGE("https://i.ytimg.com/vi/FzGk6P5e97w/hqdefault.jpg",1)</f>
        <v/>
      </c>
      <c r="F1559" s="1" t="s">
        <v>4</v>
      </c>
      <c r="G1559" s="2" t="s">
        <v>6649</v>
      </c>
    </row>
    <row r="1560">
      <c r="A1560" s="1" t="s">
        <v>6650</v>
      </c>
      <c r="B1560" s="1" t="s">
        <v>6651</v>
      </c>
      <c r="C1560" s="1" t="s">
        <v>6652</v>
      </c>
      <c r="D1560" s="2" t="s">
        <v>6653</v>
      </c>
      <c r="E1560" t="str">
        <f>IMAGE("http://ifttt.com/images/no_image_card.png",1)</f>
        <v/>
      </c>
      <c r="F1560" s="1" t="s">
        <v>4</v>
      </c>
      <c r="G1560" s="2" t="s">
        <v>6654</v>
      </c>
    </row>
    <row r="1561">
      <c r="A1561" s="1" t="s">
        <v>6655</v>
      </c>
      <c r="B1561" s="1" t="s">
        <v>824</v>
      </c>
      <c r="C1561" s="1" t="s">
        <v>6656</v>
      </c>
      <c r="D1561" s="2" t="s">
        <v>6657</v>
      </c>
      <c r="E1561" t="str">
        <f>IMAGE("https://i.ytimg.com/vi/FzGk6P5e97w/hqdefault.jpg",1)</f>
        <v/>
      </c>
      <c r="F1561" s="1" t="s">
        <v>4</v>
      </c>
      <c r="G1561" s="2" t="s">
        <v>6658</v>
      </c>
    </row>
    <row r="1562">
      <c r="A1562" s="1" t="s">
        <v>6641</v>
      </c>
      <c r="B1562" s="1" t="s">
        <v>6642</v>
      </c>
      <c r="C1562" s="1" t="s">
        <v>6643</v>
      </c>
      <c r="D1562" s="2" t="s">
        <v>6644</v>
      </c>
      <c r="E1562" t="str">
        <f>IMAGE("http://insidebitcoins.com/wp-content/uploads/2015/04/kaspersky_interpol_blockchain_bitcoinist-640x480-150x150.jpg",1)</f>
        <v/>
      </c>
      <c r="F1562" s="1" t="s">
        <v>4</v>
      </c>
      <c r="G1562" s="2" t="s">
        <v>6645</v>
      </c>
    </row>
    <row r="1563">
      <c r="A1563" s="1" t="s">
        <v>6659</v>
      </c>
      <c r="B1563" s="1" t="s">
        <v>945</v>
      </c>
      <c r="C1563" s="1" t="s">
        <v>6660</v>
      </c>
      <c r="D1563" s="1" t="s">
        <v>6661</v>
      </c>
      <c r="E1563" t="str">
        <f>IMAGE("http://ifttt.com/images/no_image_card.png",1)</f>
        <v/>
      </c>
      <c r="F1563" s="1" t="s">
        <v>4</v>
      </c>
      <c r="G1563" s="2" t="s">
        <v>6662</v>
      </c>
    </row>
    <row r="1564">
      <c r="A1564" s="1" t="s">
        <v>6663</v>
      </c>
      <c r="B1564" s="1" t="s">
        <v>6664</v>
      </c>
      <c r="C1564" s="1" t="s">
        <v>6665</v>
      </c>
      <c r="D1564" s="2" t="s">
        <v>6666</v>
      </c>
      <c r="E1564" t="str">
        <f>IMAGE("https://pbs.twimg.com/profile_images/586437704436453376/eNG8mu37_400x400.png",1)</f>
        <v/>
      </c>
      <c r="F1564" s="1" t="s">
        <v>4</v>
      </c>
      <c r="G1564" s="2" t="s">
        <v>6667</v>
      </c>
    </row>
    <row r="1565">
      <c r="A1565" s="1" t="s">
        <v>6668</v>
      </c>
      <c r="B1565" s="1" t="s">
        <v>6267</v>
      </c>
      <c r="C1565" s="1" t="s">
        <v>6669</v>
      </c>
      <c r="D1565" s="2" t="s">
        <v>6670</v>
      </c>
      <c r="E1565" t="str">
        <f>IMAGE("http://cloudfront-assets.reason.com/assets/db/14267767039284.jpg",1)</f>
        <v/>
      </c>
      <c r="F1565" s="1" t="s">
        <v>4</v>
      </c>
      <c r="G1565" s="2" t="s">
        <v>6671</v>
      </c>
    </row>
    <row r="1566">
      <c r="A1566" s="1" t="s">
        <v>6672</v>
      </c>
      <c r="B1566" s="1" t="s">
        <v>6673</v>
      </c>
      <c r="C1566" s="1" t="s">
        <v>6674</v>
      </c>
      <c r="D1566" s="1" t="s">
        <v>6675</v>
      </c>
      <c r="E1566" t="str">
        <f>IMAGE("http://ifttt.com/images/no_image_card.png",1)</f>
        <v/>
      </c>
      <c r="F1566" s="1" t="s">
        <v>4</v>
      </c>
      <c r="G1566" s="2" t="s">
        <v>6676</v>
      </c>
    </row>
    <row r="1567">
      <c r="A1567" s="1" t="s">
        <v>6663</v>
      </c>
      <c r="B1567" s="1" t="s">
        <v>6664</v>
      </c>
      <c r="C1567" s="1" t="s">
        <v>6665</v>
      </c>
      <c r="D1567" s="2" t="s">
        <v>6666</v>
      </c>
      <c r="E1567" t="str">
        <f>IMAGE("https://pbs.twimg.com/profile_images/586437704436453376/eNG8mu37_400x400.png",1)</f>
        <v/>
      </c>
      <c r="F1567" s="1" t="s">
        <v>4</v>
      </c>
      <c r="G1567" s="2" t="s">
        <v>6667</v>
      </c>
    </row>
    <row r="1568">
      <c r="A1568" s="1" t="s">
        <v>6677</v>
      </c>
      <c r="B1568" s="1" t="s">
        <v>6678</v>
      </c>
      <c r="C1568" s="1" t="s">
        <v>6679</v>
      </c>
      <c r="D1568" s="1" t="s">
        <v>6680</v>
      </c>
      <c r="E1568" t="str">
        <f>IMAGE("http://ifttt.com/images/no_image_card.png",1)</f>
        <v/>
      </c>
      <c r="F1568" s="1" t="s">
        <v>4</v>
      </c>
      <c r="G1568" s="2" t="s">
        <v>6681</v>
      </c>
    </row>
    <row r="1569">
      <c r="A1569" s="1" t="s">
        <v>6682</v>
      </c>
      <c r="B1569" s="1" t="s">
        <v>6683</v>
      </c>
      <c r="C1569" s="1" t="s">
        <v>6684</v>
      </c>
      <c r="D1569" s="2" t="s">
        <v>6685</v>
      </c>
      <c r="E1569" t="str">
        <f>IMAGE("/tesla_theme/images/models/share_thumb.png",1)</f>
        <v/>
      </c>
      <c r="F1569" s="1" t="s">
        <v>4</v>
      </c>
      <c r="G1569" s="2" t="s">
        <v>6686</v>
      </c>
    </row>
    <row r="1570">
      <c r="A1570" s="1" t="s">
        <v>6687</v>
      </c>
      <c r="B1570" s="1" t="s">
        <v>6688</v>
      </c>
      <c r="C1570" s="1" t="s">
        <v>6689</v>
      </c>
      <c r="D1570" s="1" t="s">
        <v>6690</v>
      </c>
      <c r="E1570" t="str">
        <f t="shared" ref="E1570:E1574" si="197">IMAGE("http://ifttt.com/images/no_image_card.png",1)</f>
        <v/>
      </c>
      <c r="F1570" s="1" t="s">
        <v>4</v>
      </c>
      <c r="G1570" s="2" t="s">
        <v>6691</v>
      </c>
    </row>
    <row r="1571">
      <c r="A1571" s="1" t="s">
        <v>6692</v>
      </c>
      <c r="B1571" s="1" t="s">
        <v>6693</v>
      </c>
      <c r="C1571" s="1" t="s">
        <v>6694</v>
      </c>
      <c r="D1571" s="1" t="s">
        <v>107</v>
      </c>
      <c r="E1571" t="str">
        <f t="shared" si="197"/>
        <v/>
      </c>
      <c r="F1571" s="1" t="s">
        <v>4</v>
      </c>
      <c r="G1571" s="2" t="s">
        <v>6695</v>
      </c>
    </row>
    <row r="1572">
      <c r="A1572" s="1" t="s">
        <v>6696</v>
      </c>
      <c r="B1572" s="1" t="s">
        <v>6697</v>
      </c>
      <c r="C1572" s="1" t="s">
        <v>6698</v>
      </c>
      <c r="D1572" s="1" t="s">
        <v>6699</v>
      </c>
      <c r="E1572" t="str">
        <f t="shared" si="197"/>
        <v/>
      </c>
      <c r="F1572" s="1" t="s">
        <v>4</v>
      </c>
      <c r="G1572" s="2" t="s">
        <v>6700</v>
      </c>
    </row>
    <row r="1573">
      <c r="A1573" s="1" t="s">
        <v>6701</v>
      </c>
      <c r="B1573" s="1" t="s">
        <v>4740</v>
      </c>
      <c r="C1573" s="1" t="s">
        <v>6702</v>
      </c>
      <c r="D1573" s="1" t="s">
        <v>6703</v>
      </c>
      <c r="E1573" t="str">
        <f t="shared" si="197"/>
        <v/>
      </c>
      <c r="F1573" s="1" t="s">
        <v>4</v>
      </c>
      <c r="G1573" s="2" t="s">
        <v>6704</v>
      </c>
    </row>
    <row r="1574">
      <c r="A1574" s="1" t="s">
        <v>6705</v>
      </c>
      <c r="B1574" s="1" t="s">
        <v>6706</v>
      </c>
      <c r="C1574" s="1" t="s">
        <v>6707</v>
      </c>
      <c r="D1574" s="1" t="s">
        <v>6708</v>
      </c>
      <c r="E1574" t="str">
        <f t="shared" si="197"/>
        <v/>
      </c>
      <c r="F1574" s="1" t="s">
        <v>4</v>
      </c>
      <c r="G1574" s="2" t="s">
        <v>6709</v>
      </c>
    </row>
    <row r="1575">
      <c r="A1575" s="1" t="s">
        <v>6710</v>
      </c>
      <c r="B1575" s="1" t="s">
        <v>5582</v>
      </c>
      <c r="C1575" s="1" t="s">
        <v>6711</v>
      </c>
      <c r="D1575" s="2" t="s">
        <v>6712</v>
      </c>
      <c r="E1575" t="str">
        <f>IMAGE("https://i.ytimg.com/vi/a-ZTSao8HPk/maxresdefault.jpg",1)</f>
        <v/>
      </c>
      <c r="F1575" s="1" t="s">
        <v>4</v>
      </c>
      <c r="G1575" s="2" t="s">
        <v>6713</v>
      </c>
    </row>
    <row r="1576">
      <c r="A1576" s="1" t="s">
        <v>6714</v>
      </c>
      <c r="B1576" s="1" t="s">
        <v>6715</v>
      </c>
      <c r="C1576" s="1" t="s">
        <v>6716</v>
      </c>
      <c r="D1576" s="2" t="s">
        <v>6717</v>
      </c>
      <c r="E1576" t="str">
        <f>IMAGE("http://www.gobitc.com/wp-content/uploads/2015/04/Untitled-2.jpg",1)</f>
        <v/>
      </c>
      <c r="F1576" s="1" t="s">
        <v>4</v>
      </c>
      <c r="G1576" s="2" t="s">
        <v>6718</v>
      </c>
    </row>
    <row r="1577">
      <c r="A1577" s="1" t="s">
        <v>6719</v>
      </c>
      <c r="B1577" s="1" t="s">
        <v>6720</v>
      </c>
      <c r="C1577" s="1" t="s">
        <v>6721</v>
      </c>
      <c r="D1577" s="2" t="s">
        <v>6722</v>
      </c>
      <c r="E1577" t="str">
        <f>IMAGE("http://i.imgur.com/uMv6fxJ.jpg?fb",1)</f>
        <v/>
      </c>
      <c r="F1577" s="1" t="s">
        <v>4</v>
      </c>
      <c r="G1577" s="2" t="s">
        <v>6723</v>
      </c>
    </row>
    <row r="1578">
      <c r="A1578" s="1" t="s">
        <v>6710</v>
      </c>
      <c r="B1578" s="1" t="s">
        <v>5582</v>
      </c>
      <c r="C1578" s="1" t="s">
        <v>6711</v>
      </c>
      <c r="D1578" s="2" t="s">
        <v>6712</v>
      </c>
      <c r="E1578" t="str">
        <f>IMAGE("https://i.ytimg.com/vi/a-ZTSao8HPk/maxresdefault.jpg",1)</f>
        <v/>
      </c>
      <c r="F1578" s="1" t="s">
        <v>4</v>
      </c>
      <c r="G1578" s="2" t="s">
        <v>6713</v>
      </c>
    </row>
    <row r="1579">
      <c r="A1579" s="1" t="s">
        <v>6724</v>
      </c>
      <c r="B1579" s="1" t="s">
        <v>6725</v>
      </c>
      <c r="C1579" s="1" t="s">
        <v>6726</v>
      </c>
      <c r="D1579" s="1" t="s">
        <v>6727</v>
      </c>
      <c r="E1579" t="str">
        <f>IMAGE("http://ifttt.com/images/no_image_card.png",1)</f>
        <v/>
      </c>
      <c r="F1579" s="1" t="s">
        <v>4</v>
      </c>
      <c r="G1579" s="2" t="s">
        <v>6728</v>
      </c>
    </row>
    <row r="1580">
      <c r="A1580" s="1" t="s">
        <v>6729</v>
      </c>
      <c r="B1580" s="1" t="s">
        <v>124</v>
      </c>
      <c r="C1580" s="1" t="s">
        <v>6730</v>
      </c>
      <c r="D1580" s="2" t="s">
        <v>6731</v>
      </c>
      <c r="E1580" t="str">
        <f>IMAGE("http://www.boothbayregister.com/sites/default/files/2015/04/field/image/copcar1_0.jpg",1)</f>
        <v/>
      </c>
      <c r="F1580" s="1" t="s">
        <v>4</v>
      </c>
      <c r="G1580" s="2" t="s">
        <v>6732</v>
      </c>
    </row>
    <row r="1581">
      <c r="A1581" s="1" t="s">
        <v>6733</v>
      </c>
      <c r="B1581" s="1" t="s">
        <v>124</v>
      </c>
      <c r="C1581" s="1" t="s">
        <v>6734</v>
      </c>
      <c r="D1581" s="2" t="s">
        <v>6735</v>
      </c>
      <c r="E1581" t="str">
        <f>IMAGE("http://www.reviewjournal.com/sites/default/files/field/media/web1_BPBITCOIN_042514jb_01_3.jpg",1)</f>
        <v/>
      </c>
      <c r="F1581" s="1" t="s">
        <v>4</v>
      </c>
      <c r="G1581" s="2" t="s">
        <v>6736</v>
      </c>
    </row>
    <row r="1582">
      <c r="A1582" s="1" t="s">
        <v>6737</v>
      </c>
      <c r="B1582" s="1" t="s">
        <v>124</v>
      </c>
      <c r="C1582" s="1" t="s">
        <v>6738</v>
      </c>
      <c r="D1582" s="2" t="s">
        <v>6739</v>
      </c>
      <c r="E1582" t="str">
        <f>IMAGE("http://www.coinbuzz.com/wp-content/uploads/2015/04/uGoqv_qy_400x400.png",1)</f>
        <v/>
      </c>
      <c r="F1582" s="1" t="s">
        <v>4</v>
      </c>
      <c r="G1582" s="2" t="s">
        <v>6740</v>
      </c>
    </row>
    <row r="1583">
      <c r="A1583" s="1" t="s">
        <v>6741</v>
      </c>
      <c r="B1583" s="1" t="s">
        <v>124</v>
      </c>
      <c r="C1583" s="1" t="s">
        <v>6742</v>
      </c>
      <c r="D1583" s="2" t="s">
        <v>6743</v>
      </c>
      <c r="E1583" t="str">
        <f>IMAGE("http://blog.cex.io/wp-content/uploads/2015/04/Bitcoin-Payment-Processor.png",1)</f>
        <v/>
      </c>
      <c r="F1583" s="1" t="s">
        <v>4</v>
      </c>
      <c r="G1583" s="2" t="s">
        <v>6744</v>
      </c>
    </row>
    <row r="1584">
      <c r="A1584" s="1" t="s">
        <v>6745</v>
      </c>
      <c r="B1584" s="1" t="s">
        <v>124</v>
      </c>
      <c r="C1584" s="1" t="s">
        <v>6746</v>
      </c>
      <c r="D1584" s="2" t="s">
        <v>6747</v>
      </c>
      <c r="E1584" t="str">
        <f>IMAGE("http://cointelegraph.com/images/725_aHR0cDovL2NvaW50ZWxlZ3JhcGguY29tL3N0b3JhZ2UvdXBsb2Fkcy92aWV3L2ZiNWQwM2M3NDU5OTFhMDQzMDY1ZjBlZmUxZGRhNTYwLnBuZw==.jpg",1)</f>
        <v/>
      </c>
      <c r="F1584" s="1" t="s">
        <v>4</v>
      </c>
      <c r="G1584" s="2" t="s">
        <v>6748</v>
      </c>
    </row>
    <row r="1585">
      <c r="A1585" s="1" t="s">
        <v>6749</v>
      </c>
      <c r="B1585" s="1" t="s">
        <v>6750</v>
      </c>
      <c r="C1585" s="1" t="s">
        <v>6751</v>
      </c>
      <c r="D1585" s="1" t="s">
        <v>6752</v>
      </c>
      <c r="E1585" t="str">
        <f>IMAGE("http://ifttt.com/images/no_image_card.png",1)</f>
        <v/>
      </c>
      <c r="F1585" s="1" t="s">
        <v>4</v>
      </c>
      <c r="G1585" s="2" t="s">
        <v>6753</v>
      </c>
    </row>
    <row r="1586">
      <c r="A1586" s="1" t="s">
        <v>6754</v>
      </c>
      <c r="B1586" s="1" t="s">
        <v>124</v>
      </c>
      <c r="C1586" s="1" t="s">
        <v>6755</v>
      </c>
      <c r="D1586" s="2" t="s">
        <v>6756</v>
      </c>
      <c r="E1586" t="str">
        <f>IMAGE("http://www.newsbtc.com/wp-content/uploads/2015/04/bitcoin-education-illustration-newsbtc.png",1)</f>
        <v/>
      </c>
      <c r="F1586" s="1" t="s">
        <v>4</v>
      </c>
      <c r="G1586" s="2" t="s">
        <v>6757</v>
      </c>
    </row>
    <row r="1587">
      <c r="A1587" s="1" t="s">
        <v>6754</v>
      </c>
      <c r="B1587" s="1" t="s">
        <v>124</v>
      </c>
      <c r="C1587" s="1" t="s">
        <v>6758</v>
      </c>
      <c r="D1587" s="2" t="s">
        <v>6759</v>
      </c>
      <c r="E1587" t="str">
        <f>IMAGE("http://insidebitcoins.com/wp-content/uploads/2015/04/Interview_bitlanders_cover_Bitcoinist-640x360-150x150.jpg",1)</f>
        <v/>
      </c>
      <c r="F1587" s="1" t="s">
        <v>4</v>
      </c>
      <c r="G1587" s="2" t="s">
        <v>6760</v>
      </c>
    </row>
    <row r="1588">
      <c r="A1588" s="1" t="s">
        <v>6729</v>
      </c>
      <c r="B1588" s="1" t="s">
        <v>124</v>
      </c>
      <c r="C1588" s="1" t="s">
        <v>6730</v>
      </c>
      <c r="D1588" s="2" t="s">
        <v>6731</v>
      </c>
      <c r="E1588" t="str">
        <f>IMAGE("http://www.boothbayregister.com/sites/default/files/2015/04/field/image/copcar1_0.jpg",1)</f>
        <v/>
      </c>
      <c r="F1588" s="1" t="s">
        <v>4</v>
      </c>
      <c r="G1588" s="2" t="s">
        <v>6732</v>
      </c>
    </row>
    <row r="1589">
      <c r="A1589" s="1" t="s">
        <v>6733</v>
      </c>
      <c r="B1589" s="1" t="s">
        <v>124</v>
      </c>
      <c r="C1589" s="1" t="s">
        <v>6734</v>
      </c>
      <c r="D1589" s="2" t="s">
        <v>6735</v>
      </c>
      <c r="E1589" t="str">
        <f>IMAGE("http://www.reviewjournal.com/sites/default/files/field/media/web1_BPBITCOIN_042514jb_01_3.jpg",1)</f>
        <v/>
      </c>
      <c r="F1589" s="1" t="s">
        <v>4</v>
      </c>
      <c r="G1589" s="2" t="s">
        <v>6736</v>
      </c>
    </row>
    <row r="1590">
      <c r="A1590" s="1" t="s">
        <v>6761</v>
      </c>
      <c r="B1590" s="1" t="s">
        <v>6762</v>
      </c>
      <c r="C1590" s="1" t="s">
        <v>6763</v>
      </c>
      <c r="D1590" s="2" t="s">
        <v>6764</v>
      </c>
      <c r="E1590" t="str">
        <f t="shared" ref="E1590:E1592" si="198">IMAGE("http://ifttt.com/images/no_image_card.png",1)</f>
        <v/>
      </c>
      <c r="F1590" s="1" t="s">
        <v>4</v>
      </c>
      <c r="G1590" s="2" t="s">
        <v>6765</v>
      </c>
    </row>
    <row r="1591">
      <c r="A1591" s="1" t="s">
        <v>6766</v>
      </c>
      <c r="B1591" s="1" t="s">
        <v>6673</v>
      </c>
      <c r="C1591" s="1" t="s">
        <v>6674</v>
      </c>
      <c r="D1591" s="1" t="s">
        <v>6675</v>
      </c>
      <c r="E1591" t="str">
        <f t="shared" si="198"/>
        <v/>
      </c>
      <c r="F1591" s="1" t="s">
        <v>4</v>
      </c>
      <c r="G1591" s="2" t="s">
        <v>6767</v>
      </c>
    </row>
    <row r="1592">
      <c r="A1592" s="1" t="s">
        <v>6768</v>
      </c>
      <c r="B1592" s="1" t="s">
        <v>6769</v>
      </c>
      <c r="C1592" s="1" t="s">
        <v>6770</v>
      </c>
      <c r="D1592" s="1" t="s">
        <v>6771</v>
      </c>
      <c r="E1592" t="str">
        <f t="shared" si="198"/>
        <v/>
      </c>
      <c r="F1592" s="1" t="s">
        <v>4</v>
      </c>
      <c r="G1592" s="2" t="s">
        <v>6772</v>
      </c>
    </row>
    <row r="1593">
      <c r="A1593" s="1" t="s">
        <v>6773</v>
      </c>
      <c r="B1593" s="1" t="s">
        <v>2325</v>
      </c>
      <c r="C1593" s="1" t="s">
        <v>6774</v>
      </c>
      <c r="D1593" s="2" t="s">
        <v>6775</v>
      </c>
      <c r="E1593" t="str">
        <f>IMAGE("https://i.ytimg.com/vi/rW1fqiIyJLo/hqdefault.jpg",1)</f>
        <v/>
      </c>
      <c r="F1593" s="1" t="s">
        <v>4</v>
      </c>
      <c r="G1593" s="2" t="s">
        <v>6776</v>
      </c>
    </row>
    <row r="1594">
      <c r="A1594" s="1" t="s">
        <v>6777</v>
      </c>
      <c r="B1594" s="1" t="s">
        <v>6778</v>
      </c>
      <c r="C1594" s="1" t="s">
        <v>6779</v>
      </c>
      <c r="D1594" s="1" t="s">
        <v>6780</v>
      </c>
      <c r="E1594" t="str">
        <f t="shared" ref="E1594:E1595" si="199">IMAGE("http://ifttt.com/images/no_image_card.png",1)</f>
        <v/>
      </c>
      <c r="F1594" s="1" t="s">
        <v>4</v>
      </c>
      <c r="G1594" s="2" t="s">
        <v>6781</v>
      </c>
    </row>
    <row r="1595">
      <c r="A1595" s="1" t="s">
        <v>6782</v>
      </c>
      <c r="B1595" s="1" t="s">
        <v>2601</v>
      </c>
      <c r="C1595" s="1" t="s">
        <v>6783</v>
      </c>
      <c r="D1595" s="1" t="s">
        <v>6784</v>
      </c>
      <c r="E1595" t="str">
        <f t="shared" si="199"/>
        <v/>
      </c>
      <c r="F1595" s="1" t="s">
        <v>4</v>
      </c>
      <c r="G1595" s="2" t="s">
        <v>6785</v>
      </c>
    </row>
    <row r="1596">
      <c r="A1596" s="1" t="s">
        <v>6786</v>
      </c>
      <c r="B1596" s="1" t="s">
        <v>1249</v>
      </c>
      <c r="C1596" s="1" t="s">
        <v>6787</v>
      </c>
      <c r="D1596" s="2" t="s">
        <v>6788</v>
      </c>
      <c r="E1596" t="str">
        <f>IMAGE("https://i.ytimg.com/vd?id=NjGisvNlWtY&amp;amp;ats=733000&amp;amp;w=960&amp;amp;h=720&amp;amp;sigh=dlnH77zuqmw2ojIqDzBVyii5Myg",1)</f>
        <v/>
      </c>
      <c r="F1596" s="1" t="s">
        <v>4</v>
      </c>
      <c r="G1596" s="2" t="s">
        <v>6789</v>
      </c>
    </row>
    <row r="1597">
      <c r="A1597" s="1" t="s">
        <v>6790</v>
      </c>
      <c r="B1597" s="1" t="s">
        <v>1610</v>
      </c>
      <c r="C1597" s="1" t="s">
        <v>6791</v>
      </c>
      <c r="D1597" s="1" t="s">
        <v>6792</v>
      </c>
      <c r="E1597" t="str">
        <f>IMAGE("http://ifttt.com/images/no_image_card.png",1)</f>
        <v/>
      </c>
      <c r="F1597" s="1" t="s">
        <v>4</v>
      </c>
      <c r="G1597" s="2" t="s">
        <v>6793</v>
      </c>
    </row>
    <row r="1598">
      <c r="A1598" s="1" t="s">
        <v>6794</v>
      </c>
      <c r="B1598" s="1" t="s">
        <v>2325</v>
      </c>
      <c r="C1598" s="1" t="s">
        <v>6795</v>
      </c>
      <c r="D1598" s="2" t="s">
        <v>6796</v>
      </c>
      <c r="E1598" t="str">
        <f>IMAGE("https://i.ytimg.com/vi/tKE6VEuopuw/hqdefault.jpg",1)</f>
        <v/>
      </c>
      <c r="F1598" s="1" t="s">
        <v>4</v>
      </c>
      <c r="G1598" s="2" t="s">
        <v>6797</v>
      </c>
    </row>
    <row r="1599">
      <c r="A1599" s="1" t="s">
        <v>6798</v>
      </c>
      <c r="B1599" s="1" t="s">
        <v>6799</v>
      </c>
      <c r="C1599" s="1" t="s">
        <v>6800</v>
      </c>
      <c r="D1599" s="1" t="s">
        <v>6801</v>
      </c>
      <c r="E1599" t="str">
        <f t="shared" ref="E1599:E1600" si="200">IMAGE("http://ifttt.com/images/no_image_card.png",1)</f>
        <v/>
      </c>
      <c r="F1599" s="1" t="s">
        <v>4</v>
      </c>
      <c r="G1599" s="2" t="s">
        <v>6802</v>
      </c>
    </row>
    <row r="1600">
      <c r="A1600" s="1" t="s">
        <v>6803</v>
      </c>
      <c r="B1600" s="1" t="s">
        <v>2493</v>
      </c>
      <c r="C1600" s="1" t="s">
        <v>6804</v>
      </c>
      <c r="D1600" s="2" t="s">
        <v>6805</v>
      </c>
      <c r="E1600" t="str">
        <f t="shared" si="200"/>
        <v/>
      </c>
      <c r="F1600" s="1" t="s">
        <v>4</v>
      </c>
      <c r="G1600" s="2" t="s">
        <v>6806</v>
      </c>
    </row>
    <row r="1601">
      <c r="A1601" s="1" t="s">
        <v>6807</v>
      </c>
      <c r="B1601" s="1" t="s">
        <v>2325</v>
      </c>
      <c r="C1601" s="1" t="s">
        <v>6808</v>
      </c>
      <c r="D1601" s="2" t="s">
        <v>6809</v>
      </c>
      <c r="E1601" t="str">
        <f>IMAGE("https://i.ytimg.com/vi/Tp4QZw3J8rg/hqdefault.jpg",1)</f>
        <v/>
      </c>
      <c r="F1601" s="1" t="s">
        <v>4</v>
      </c>
      <c r="G1601" s="2" t="s">
        <v>6810</v>
      </c>
    </row>
    <row r="1602">
      <c r="A1602" s="1" t="s">
        <v>6811</v>
      </c>
      <c r="B1602" s="1" t="s">
        <v>6812</v>
      </c>
      <c r="C1602" s="1" t="s">
        <v>6813</v>
      </c>
      <c r="D1602" s="1" t="s">
        <v>6814</v>
      </c>
      <c r="E1602" t="str">
        <f>IMAGE("http://ifttt.com/images/no_image_card.png",1)</f>
        <v/>
      </c>
      <c r="F1602" s="1" t="s">
        <v>4</v>
      </c>
      <c r="G1602" s="2" t="s">
        <v>6815</v>
      </c>
    </row>
    <row r="1603">
      <c r="A1603" s="1" t="s">
        <v>6816</v>
      </c>
      <c r="B1603" s="1" t="s">
        <v>2740</v>
      </c>
      <c r="C1603" s="1" t="s">
        <v>6817</v>
      </c>
      <c r="D1603" s="2" t="s">
        <v>6818</v>
      </c>
      <c r="E1603" t="str">
        <f>IMAGE("https://www.redditstatic.com/icon.png",1)</f>
        <v/>
      </c>
      <c r="F1603" s="1" t="s">
        <v>4</v>
      </c>
      <c r="G1603" s="2" t="s">
        <v>6819</v>
      </c>
    </row>
    <row r="1604">
      <c r="A1604" s="1" t="s">
        <v>6820</v>
      </c>
      <c r="B1604" s="1" t="s">
        <v>346</v>
      </c>
      <c r="C1604" s="1" t="s">
        <v>6821</v>
      </c>
      <c r="D1604" s="2" t="s">
        <v>6822</v>
      </c>
      <c r="E1604" t="str">
        <f>IMAGE("https://www.cryptocoinsnews.com/wp-content/uploads/2015/04/phone-bitcoin.jpg",1)</f>
        <v/>
      </c>
      <c r="F1604" s="1" t="s">
        <v>4</v>
      </c>
      <c r="G1604" s="2" t="s">
        <v>6823</v>
      </c>
    </row>
    <row r="1605">
      <c r="A1605" s="1" t="s">
        <v>6820</v>
      </c>
      <c r="B1605" s="1" t="s">
        <v>6824</v>
      </c>
      <c r="C1605" s="1" t="s">
        <v>6825</v>
      </c>
      <c r="D1605" s="2" t="s">
        <v>6826</v>
      </c>
      <c r="E1605" t="str">
        <f>IMAGE("http://www.fatihusta.com.tr/wp-content/uploads/11.png",1)</f>
        <v/>
      </c>
      <c r="F1605" s="1" t="s">
        <v>4</v>
      </c>
      <c r="G1605" s="2" t="s">
        <v>6827</v>
      </c>
    </row>
    <row r="1606">
      <c r="A1606" s="1" t="s">
        <v>6828</v>
      </c>
      <c r="B1606" s="1" t="s">
        <v>6328</v>
      </c>
      <c r="C1606" s="1" t="s">
        <v>6829</v>
      </c>
      <c r="D1606" s="2" t="s">
        <v>6830</v>
      </c>
      <c r="E1606" t="str">
        <f>IMAGE("https://www.redditstatic.com/icon.png",1)</f>
        <v/>
      </c>
      <c r="F1606" s="1" t="s">
        <v>4</v>
      </c>
      <c r="G1606" s="2" t="s">
        <v>6831</v>
      </c>
    </row>
    <row r="1607">
      <c r="A1607" s="1" t="s">
        <v>6832</v>
      </c>
      <c r="B1607" s="1" t="s">
        <v>346</v>
      </c>
      <c r="C1607" s="1" t="s">
        <v>6833</v>
      </c>
      <c r="D1607" s="2" t="s">
        <v>6834</v>
      </c>
      <c r="E1607" t="str">
        <f>IMAGE("http://insidebitcoins.com/wp-content/uploads/2015/04/xapo_e_sports_bitcoinist-680x510-150x150.jpg",1)</f>
        <v/>
      </c>
      <c r="F1607" s="1" t="s">
        <v>4</v>
      </c>
      <c r="G1607" s="2" t="s">
        <v>6835</v>
      </c>
    </row>
    <row r="1608">
      <c r="A1608" s="1" t="s">
        <v>6836</v>
      </c>
      <c r="B1608" s="1" t="s">
        <v>6837</v>
      </c>
      <c r="C1608" s="1" t="s">
        <v>6838</v>
      </c>
      <c r="D1608" s="2" t="s">
        <v>6839</v>
      </c>
      <c r="E1608" t="str">
        <f>IMAGE("http://media.coindesk.com/2014/07/coindesk-logo.png",1)</f>
        <v/>
      </c>
      <c r="F1608" s="1" t="s">
        <v>4</v>
      </c>
      <c r="G1608" s="2" t="s">
        <v>6840</v>
      </c>
    </row>
    <row r="1609">
      <c r="A1609" s="1" t="s">
        <v>6841</v>
      </c>
      <c r="B1609" s="1" t="s">
        <v>6842</v>
      </c>
      <c r="C1609" s="1" t="s">
        <v>6843</v>
      </c>
      <c r="D1609" s="1" t="s">
        <v>6844</v>
      </c>
      <c r="E1609" t="str">
        <f t="shared" ref="E1609:E1611" si="201">IMAGE("http://ifttt.com/images/no_image_card.png",1)</f>
        <v/>
      </c>
      <c r="F1609" s="1" t="s">
        <v>4</v>
      </c>
      <c r="G1609" s="2" t="s">
        <v>6845</v>
      </c>
    </row>
    <row r="1610">
      <c r="A1610" s="1" t="s">
        <v>6846</v>
      </c>
      <c r="B1610" s="1" t="s">
        <v>6847</v>
      </c>
      <c r="C1610" s="1" t="s">
        <v>6848</v>
      </c>
      <c r="D1610" s="1" t="s">
        <v>6849</v>
      </c>
      <c r="E1610" t="str">
        <f t="shared" si="201"/>
        <v/>
      </c>
      <c r="F1610" s="1" t="s">
        <v>4</v>
      </c>
      <c r="G1610" s="2" t="s">
        <v>6850</v>
      </c>
    </row>
    <row r="1611">
      <c r="A1611" s="1" t="s">
        <v>6851</v>
      </c>
      <c r="B1611" s="1" t="s">
        <v>6852</v>
      </c>
      <c r="C1611" s="1" t="s">
        <v>6853</v>
      </c>
      <c r="D1611" s="1" t="s">
        <v>6854</v>
      </c>
      <c r="E1611" t="str">
        <f t="shared" si="201"/>
        <v/>
      </c>
      <c r="F1611" s="1" t="s">
        <v>4</v>
      </c>
      <c r="G1611" s="2" t="s">
        <v>6855</v>
      </c>
    </row>
    <row r="1612">
      <c r="A1612" s="1" t="s">
        <v>6856</v>
      </c>
      <c r="B1612" s="1" t="s">
        <v>6857</v>
      </c>
      <c r="C1612" s="1" t="s">
        <v>6858</v>
      </c>
      <c r="D1612" s="2" t="s">
        <v>6859</v>
      </c>
      <c r="E1612" t="str">
        <f>IMAGE("http://auzterity.com/blog/wp-content/uploads/2015/04/finex_1000_eating-248x300.png",1)</f>
        <v/>
      </c>
      <c r="F1612" s="1" t="s">
        <v>4</v>
      </c>
      <c r="G1612" s="2" t="s">
        <v>6860</v>
      </c>
    </row>
    <row r="1613">
      <c r="A1613" s="1" t="s">
        <v>6861</v>
      </c>
      <c r="B1613" s="1" t="s">
        <v>6862</v>
      </c>
      <c r="C1613" s="1" t="s">
        <v>6863</v>
      </c>
      <c r="D1613" s="1" t="s">
        <v>6864</v>
      </c>
      <c r="E1613" t="str">
        <f>IMAGE("http://ifttt.com/images/no_image_card.png",1)</f>
        <v/>
      </c>
      <c r="F1613" s="1" t="s">
        <v>4</v>
      </c>
      <c r="G1613" s="2" t="s">
        <v>6865</v>
      </c>
    </row>
    <row r="1614">
      <c r="A1614" s="1" t="s">
        <v>6866</v>
      </c>
      <c r="B1614" s="1" t="s">
        <v>6867</v>
      </c>
      <c r="C1614" s="1" t="s">
        <v>6868</v>
      </c>
      <c r="D1614" s="2" t="s">
        <v>6869</v>
      </c>
      <c r="E1614" t="str">
        <f>IMAGE("http://i.imgur.com/HH7bqnG.jpg?fb",1)</f>
        <v/>
      </c>
      <c r="F1614" s="1" t="s">
        <v>4</v>
      </c>
      <c r="G1614" s="2" t="s">
        <v>6870</v>
      </c>
    </row>
    <row r="1615">
      <c r="A1615" s="1" t="s">
        <v>6871</v>
      </c>
      <c r="B1615" s="1" t="s">
        <v>6872</v>
      </c>
      <c r="C1615" s="1" t="s">
        <v>6873</v>
      </c>
      <c r="D1615" s="2" t="s">
        <v>6874</v>
      </c>
      <c r="E1615" t="str">
        <f>IMAGE("https://tctechcrunch2011.files.wordpress.com/2015/04/img_4175.png?w=680",1)</f>
        <v/>
      </c>
      <c r="F1615" s="1" t="s">
        <v>4</v>
      </c>
      <c r="G1615" s="2" t="s">
        <v>6875</v>
      </c>
    </row>
    <row r="1616">
      <c r="A1616" s="1" t="s">
        <v>6876</v>
      </c>
      <c r="B1616" s="1" t="s">
        <v>2325</v>
      </c>
      <c r="C1616" s="1" t="s">
        <v>6877</v>
      </c>
      <c r="D1616" s="2" t="s">
        <v>6878</v>
      </c>
      <c r="E1616" t="str">
        <f>IMAGE("https://i.ytimg.com/vi/eBKjWhUQY28/hqdefault.jpg",1)</f>
        <v/>
      </c>
      <c r="F1616" s="1" t="s">
        <v>4</v>
      </c>
      <c r="G1616" s="2" t="s">
        <v>6879</v>
      </c>
    </row>
    <row r="1617">
      <c r="A1617" s="1" t="s">
        <v>6880</v>
      </c>
      <c r="B1617" s="1" t="s">
        <v>6881</v>
      </c>
      <c r="C1617" s="1" t="s">
        <v>6882</v>
      </c>
      <c r="D1617" s="2" t="s">
        <v>6883</v>
      </c>
      <c r="E1617" t="str">
        <f>IMAGE("http://thenomad.info/wp-content/uploads/2015/04/Untitled1.png",1)</f>
        <v/>
      </c>
      <c r="F1617" s="1" t="s">
        <v>4</v>
      </c>
      <c r="G1617" s="2" t="s">
        <v>6884</v>
      </c>
    </row>
    <row r="1618">
      <c r="A1618" s="1" t="s">
        <v>6885</v>
      </c>
      <c r="B1618" s="1" t="s">
        <v>6886</v>
      </c>
      <c r="C1618" s="1" t="s">
        <v>6887</v>
      </c>
      <c r="D1618" s="1" t="s">
        <v>6888</v>
      </c>
      <c r="E1618" t="str">
        <f t="shared" ref="E1618:E1623" si="202">IMAGE("http://ifttt.com/images/no_image_card.png",1)</f>
        <v/>
      </c>
      <c r="F1618" s="1" t="s">
        <v>4</v>
      </c>
      <c r="G1618" s="2" t="s">
        <v>6889</v>
      </c>
    </row>
    <row r="1619">
      <c r="A1619" s="1" t="s">
        <v>6890</v>
      </c>
      <c r="B1619" s="1" t="s">
        <v>6891</v>
      </c>
      <c r="C1619" s="1" t="s">
        <v>6892</v>
      </c>
      <c r="D1619" s="1" t="s">
        <v>6893</v>
      </c>
      <c r="E1619" t="str">
        <f t="shared" si="202"/>
        <v/>
      </c>
      <c r="F1619" s="1" t="s">
        <v>4</v>
      </c>
      <c r="G1619" s="2" t="s">
        <v>6894</v>
      </c>
    </row>
    <row r="1620">
      <c r="A1620" s="1" t="s">
        <v>6895</v>
      </c>
      <c r="B1620" s="1" t="s">
        <v>6896</v>
      </c>
      <c r="C1620" s="1" t="s">
        <v>6897</v>
      </c>
      <c r="D1620" s="1" t="s">
        <v>6898</v>
      </c>
      <c r="E1620" t="str">
        <f t="shared" si="202"/>
        <v/>
      </c>
      <c r="F1620" s="1" t="s">
        <v>4</v>
      </c>
      <c r="G1620" s="2" t="s">
        <v>6899</v>
      </c>
    </row>
    <row r="1621">
      <c r="A1621" s="1" t="s">
        <v>6900</v>
      </c>
      <c r="B1621" s="1" t="s">
        <v>5196</v>
      </c>
      <c r="C1621" s="1" t="s">
        <v>6901</v>
      </c>
      <c r="D1621" s="1" t="s">
        <v>6902</v>
      </c>
      <c r="E1621" t="str">
        <f t="shared" si="202"/>
        <v/>
      </c>
      <c r="F1621" s="1" t="s">
        <v>4</v>
      </c>
      <c r="G1621" s="2" t="s">
        <v>6903</v>
      </c>
    </row>
    <row r="1622">
      <c r="A1622" s="1" t="s">
        <v>6900</v>
      </c>
      <c r="B1622" s="1" t="s">
        <v>6904</v>
      </c>
      <c r="C1622" s="1" t="s">
        <v>6905</v>
      </c>
      <c r="D1622" s="1" t="s">
        <v>6906</v>
      </c>
      <c r="E1622" t="str">
        <f t="shared" si="202"/>
        <v/>
      </c>
      <c r="F1622" s="1" t="s">
        <v>4</v>
      </c>
      <c r="G1622" s="2" t="s">
        <v>6907</v>
      </c>
    </row>
    <row r="1623">
      <c r="A1623" s="1" t="s">
        <v>6908</v>
      </c>
      <c r="B1623" s="1" t="s">
        <v>6909</v>
      </c>
      <c r="C1623" s="1" t="s">
        <v>6910</v>
      </c>
      <c r="D1623" s="1" t="s">
        <v>6911</v>
      </c>
      <c r="E1623" t="str">
        <f t="shared" si="202"/>
        <v/>
      </c>
      <c r="F1623" s="1" t="s">
        <v>4</v>
      </c>
      <c r="G1623" s="2" t="s">
        <v>6912</v>
      </c>
    </row>
    <row r="1624">
      <c r="A1624" s="1" t="s">
        <v>6913</v>
      </c>
      <c r="B1624" s="1" t="s">
        <v>6914</v>
      </c>
      <c r="C1624" s="1" t="s">
        <v>6915</v>
      </c>
      <c r="D1624" s="2" t="s">
        <v>6916</v>
      </c>
      <c r="E1624" t="str">
        <f>IMAGE("https://dnqgz544uhbo8.cloudfront.net/_/fp/img/default-preview-image.IsBK38jFAJBlWifMLO4z9g.png",1)</f>
        <v/>
      </c>
      <c r="F1624" s="1" t="s">
        <v>4</v>
      </c>
      <c r="G1624" s="2" t="s">
        <v>6917</v>
      </c>
    </row>
    <row r="1625">
      <c r="A1625" s="1" t="s">
        <v>6918</v>
      </c>
      <c r="B1625" s="1" t="s">
        <v>6919</v>
      </c>
      <c r="C1625" s="1" t="s">
        <v>6920</v>
      </c>
      <c r="D1625" s="2" t="s">
        <v>6921</v>
      </c>
      <c r="E1625" t="str">
        <f>IMAGE("https://i.ytimg.com/vi/IxrfwsoTpis/maxresdefault.jpg",1)</f>
        <v/>
      </c>
      <c r="F1625" s="1" t="s">
        <v>4</v>
      </c>
      <c r="G1625" s="2" t="s">
        <v>6922</v>
      </c>
    </row>
    <row r="1626">
      <c r="A1626" s="1" t="s">
        <v>6918</v>
      </c>
      <c r="B1626" s="1" t="s">
        <v>6923</v>
      </c>
      <c r="C1626" s="1" t="s">
        <v>6924</v>
      </c>
      <c r="D1626" s="1" t="s">
        <v>6925</v>
      </c>
      <c r="E1626" t="str">
        <f>IMAGE("http://ifttt.com/images/no_image_card.png",1)</f>
        <v/>
      </c>
      <c r="F1626" s="1" t="s">
        <v>4</v>
      </c>
      <c r="G1626" s="2" t="s">
        <v>6926</v>
      </c>
    </row>
    <row r="1627">
      <c r="A1627" s="1" t="s">
        <v>6927</v>
      </c>
      <c r="B1627" s="1" t="s">
        <v>656</v>
      </c>
      <c r="C1627" s="1" t="s">
        <v>5532</v>
      </c>
      <c r="D1627" s="2" t="s">
        <v>6928</v>
      </c>
      <c r="E1627" t="str">
        <f>IMAGE("https://i.ytimg.com/vi/qZHaXJixUEs/maxresdefault.jpg",1)</f>
        <v/>
      </c>
      <c r="F1627" s="1" t="s">
        <v>4</v>
      </c>
      <c r="G1627" s="2" t="s">
        <v>6929</v>
      </c>
    </row>
    <row r="1628">
      <c r="A1628" s="1" t="s">
        <v>6890</v>
      </c>
      <c r="B1628" s="1" t="s">
        <v>6891</v>
      </c>
      <c r="C1628" s="1" t="s">
        <v>6892</v>
      </c>
      <c r="D1628" s="1" t="s">
        <v>6893</v>
      </c>
      <c r="E1628" t="str">
        <f>IMAGE("http://ifttt.com/images/no_image_card.png",1)</f>
        <v/>
      </c>
      <c r="F1628" s="1" t="s">
        <v>4</v>
      </c>
      <c r="G1628" s="2" t="s">
        <v>6894</v>
      </c>
    </row>
    <row r="1629">
      <c r="A1629" s="1" t="s">
        <v>6930</v>
      </c>
      <c r="B1629" s="1" t="s">
        <v>6931</v>
      </c>
      <c r="C1629" s="1" t="s">
        <v>6932</v>
      </c>
      <c r="D1629" s="2" t="s">
        <v>6933</v>
      </c>
      <c r="E1629" t="str">
        <f>IMAGE("https://pbs.twimg.com/profile_images/581505806832652288/4KSNJUjF_400x400.jpg",1)</f>
        <v/>
      </c>
      <c r="F1629" s="1" t="s">
        <v>4</v>
      </c>
      <c r="G1629" s="2" t="s">
        <v>6934</v>
      </c>
    </row>
    <row r="1630">
      <c r="A1630" s="1" t="s">
        <v>6935</v>
      </c>
      <c r="B1630" s="1" t="s">
        <v>6936</v>
      </c>
      <c r="C1630" s="1" t="s">
        <v>6937</v>
      </c>
      <c r="D1630" s="1" t="s">
        <v>6938</v>
      </c>
      <c r="E1630" t="str">
        <f>IMAGE("http://ifttt.com/images/no_image_card.png",1)</f>
        <v/>
      </c>
      <c r="F1630" s="1" t="s">
        <v>4</v>
      </c>
      <c r="G1630" s="2" t="s">
        <v>6939</v>
      </c>
    </row>
    <row r="1631">
      <c r="A1631" s="1" t="s">
        <v>6940</v>
      </c>
      <c r="B1631" s="1" t="s">
        <v>6941</v>
      </c>
      <c r="C1631" s="1" t="s">
        <v>6942</v>
      </c>
      <c r="D1631" s="2" t="s">
        <v>6943</v>
      </c>
      <c r="E1631" t="str">
        <f>IMAGE("http://thejuicemedia.com/wp-content/themes/imagpress-themes/lib/img/iMagPress.png",1)</f>
        <v/>
      </c>
      <c r="F1631" s="1" t="s">
        <v>4</v>
      </c>
      <c r="G1631" s="2" t="s">
        <v>6944</v>
      </c>
    </row>
    <row r="1632">
      <c r="A1632" s="1" t="s">
        <v>6940</v>
      </c>
      <c r="B1632" s="1" t="s">
        <v>6945</v>
      </c>
      <c r="C1632" s="1" t="s">
        <v>6946</v>
      </c>
      <c r="D1632" s="1" t="s">
        <v>107</v>
      </c>
      <c r="E1632" t="str">
        <f t="shared" ref="E1632:E1636" si="203">IMAGE("http://ifttt.com/images/no_image_card.png",1)</f>
        <v/>
      </c>
      <c r="F1632" s="1" t="s">
        <v>4</v>
      </c>
      <c r="G1632" s="2" t="s">
        <v>6947</v>
      </c>
    </row>
    <row r="1633">
      <c r="A1633" s="1" t="s">
        <v>6948</v>
      </c>
      <c r="B1633" s="1" t="s">
        <v>6949</v>
      </c>
      <c r="C1633" s="1" t="s">
        <v>6950</v>
      </c>
      <c r="D1633" s="1" t="s">
        <v>6951</v>
      </c>
      <c r="E1633" t="str">
        <f t="shared" si="203"/>
        <v/>
      </c>
      <c r="F1633" s="1" t="s">
        <v>4</v>
      </c>
      <c r="G1633" s="2" t="s">
        <v>6952</v>
      </c>
    </row>
    <row r="1634">
      <c r="A1634" s="1" t="s">
        <v>6953</v>
      </c>
      <c r="B1634" s="1" t="s">
        <v>6954</v>
      </c>
      <c r="C1634" s="1" t="s">
        <v>6955</v>
      </c>
      <c r="D1634" s="1" t="s">
        <v>6956</v>
      </c>
      <c r="E1634" t="str">
        <f t="shared" si="203"/>
        <v/>
      </c>
      <c r="F1634" s="1" t="s">
        <v>4</v>
      </c>
      <c r="G1634" s="2" t="s">
        <v>6957</v>
      </c>
    </row>
    <row r="1635">
      <c r="A1635" s="1" t="s">
        <v>6958</v>
      </c>
      <c r="B1635" s="1" t="s">
        <v>6959</v>
      </c>
      <c r="C1635" s="1" t="s">
        <v>6960</v>
      </c>
      <c r="D1635" s="2" t="s">
        <v>6961</v>
      </c>
      <c r="E1635" t="str">
        <f t="shared" si="203"/>
        <v/>
      </c>
      <c r="F1635" s="1" t="s">
        <v>4</v>
      </c>
      <c r="G1635" s="2" t="s">
        <v>6962</v>
      </c>
    </row>
    <row r="1636">
      <c r="A1636" s="1" t="s">
        <v>6963</v>
      </c>
      <c r="B1636" s="1" t="s">
        <v>6361</v>
      </c>
      <c r="C1636" s="1" t="s">
        <v>6964</v>
      </c>
      <c r="D1636" s="1" t="s">
        <v>6965</v>
      </c>
      <c r="E1636" t="str">
        <f t="shared" si="203"/>
        <v/>
      </c>
      <c r="F1636" s="1" t="s">
        <v>4</v>
      </c>
      <c r="G1636" s="2" t="s">
        <v>6966</v>
      </c>
    </row>
    <row r="1637">
      <c r="A1637" s="1" t="s">
        <v>6967</v>
      </c>
      <c r="B1637" s="1" t="s">
        <v>2404</v>
      </c>
      <c r="C1637" s="1" t="s">
        <v>6968</v>
      </c>
      <c r="D1637" s="2" t="s">
        <v>6969</v>
      </c>
      <c r="E1637" t="str">
        <f>IMAGE("http://bit-post.com/wp-content/uploads/2014/12/Brain-BP.jpg",1)</f>
        <v/>
      </c>
      <c r="F1637" s="1" t="s">
        <v>4</v>
      </c>
      <c r="G1637" s="2" t="s">
        <v>6970</v>
      </c>
    </row>
    <row r="1638">
      <c r="A1638" s="1" t="s">
        <v>6971</v>
      </c>
      <c r="B1638" s="1" t="s">
        <v>6972</v>
      </c>
      <c r="C1638" s="1" t="s">
        <v>6973</v>
      </c>
      <c r="D1638" s="1" t="s">
        <v>6974</v>
      </c>
      <c r="E1638" t="str">
        <f>IMAGE("http://ifttt.com/images/no_image_card.png",1)</f>
        <v/>
      </c>
      <c r="F1638" s="1" t="s">
        <v>4</v>
      </c>
      <c r="G1638" s="2" t="s">
        <v>6975</v>
      </c>
    </row>
    <row r="1639">
      <c r="A1639" s="1" t="s">
        <v>6976</v>
      </c>
      <c r="B1639" s="1" t="s">
        <v>2325</v>
      </c>
      <c r="C1639" s="1" t="s">
        <v>6977</v>
      </c>
      <c r="D1639" s="2" t="s">
        <v>6978</v>
      </c>
      <c r="E1639" t="str">
        <f>IMAGE("https://i.ytimg.com/vi/rIbQBPkeK7I/hqdefault.jpg",1)</f>
        <v/>
      </c>
      <c r="F1639" s="1" t="s">
        <v>4</v>
      </c>
      <c r="G1639" s="2" t="s">
        <v>6979</v>
      </c>
    </row>
    <row r="1640">
      <c r="A1640" s="1" t="s">
        <v>6980</v>
      </c>
      <c r="B1640" s="1" t="s">
        <v>6361</v>
      </c>
      <c r="C1640" s="1" t="s">
        <v>6981</v>
      </c>
      <c r="D1640" s="2" t="s">
        <v>6982</v>
      </c>
      <c r="E1640" t="str">
        <f>IMAGE("https://www.redditstatic.com/icon.png",1)</f>
        <v/>
      </c>
      <c r="F1640" s="1" t="s">
        <v>4</v>
      </c>
      <c r="G1640" s="2" t="s">
        <v>6983</v>
      </c>
    </row>
    <row r="1641">
      <c r="A1641" s="1" t="s">
        <v>6984</v>
      </c>
      <c r="B1641" s="1" t="s">
        <v>6985</v>
      </c>
      <c r="C1641" s="1" t="s">
        <v>6986</v>
      </c>
      <c r="D1641" s="1" t="s">
        <v>6987</v>
      </c>
      <c r="E1641" t="str">
        <f>IMAGE("http://ifttt.com/images/no_image_card.png",1)</f>
        <v/>
      </c>
      <c r="F1641" s="1" t="s">
        <v>4</v>
      </c>
      <c r="G1641" s="2" t="s">
        <v>6988</v>
      </c>
    </row>
    <row r="1642">
      <c r="A1642" s="1" t="s">
        <v>6989</v>
      </c>
      <c r="B1642" s="1" t="s">
        <v>6019</v>
      </c>
      <c r="C1642" s="1" t="s">
        <v>6990</v>
      </c>
      <c r="D1642" s="2" t="s">
        <v>6991</v>
      </c>
      <c r="E1642" t="str">
        <f>IMAGE("https://i.ytimg.com/vi/IB6jM7_vYCg/hqdefault.jpg",1)</f>
        <v/>
      </c>
      <c r="F1642" s="1" t="s">
        <v>4</v>
      </c>
      <c r="G1642" s="2" t="s">
        <v>6992</v>
      </c>
    </row>
    <row r="1643">
      <c r="A1643" s="1" t="s">
        <v>6993</v>
      </c>
      <c r="B1643" s="1" t="s">
        <v>6994</v>
      </c>
      <c r="C1643" s="1" t="s">
        <v>6995</v>
      </c>
      <c r="D1643" s="2" t="s">
        <v>6996</v>
      </c>
      <c r="E1643" t="str">
        <f>IMAGE("https://ascribe-blog.s3.amazonaws.com/2015/Apr/love___Copy-1428819019231.png",1)</f>
        <v/>
      </c>
      <c r="F1643" s="1" t="s">
        <v>4</v>
      </c>
      <c r="G1643" s="2" t="s">
        <v>6997</v>
      </c>
    </row>
    <row r="1644">
      <c r="A1644" s="1" t="s">
        <v>6998</v>
      </c>
      <c r="B1644" s="1" t="s">
        <v>4080</v>
      </c>
      <c r="C1644" s="1" t="s">
        <v>6999</v>
      </c>
      <c r="D1644" s="2" t="s">
        <v>7000</v>
      </c>
      <c r="E1644" t="str">
        <f>IMAGE("http://enjoybitcoins.com/wp-content/uploads/2015/02/gemlogovday.png",1)</f>
        <v/>
      </c>
      <c r="F1644" s="1" t="s">
        <v>4</v>
      </c>
      <c r="G1644" s="2" t="s">
        <v>7001</v>
      </c>
    </row>
    <row r="1645">
      <c r="A1645" s="1" t="s">
        <v>7002</v>
      </c>
      <c r="B1645" s="1" t="s">
        <v>7003</v>
      </c>
      <c r="C1645" s="1" t="s">
        <v>7004</v>
      </c>
      <c r="D1645" s="2" t="s">
        <v>7005</v>
      </c>
      <c r="E1645" t="str">
        <f>IMAGE("https://s3.amazonaws.com/bitex/facebook/facebook_bitexla_colores-01.png",1)</f>
        <v/>
      </c>
      <c r="F1645" s="1" t="s">
        <v>4</v>
      </c>
      <c r="G1645" s="2" t="s">
        <v>7006</v>
      </c>
    </row>
    <row r="1646">
      <c r="A1646" s="1" t="s">
        <v>7002</v>
      </c>
      <c r="B1646" s="1" t="s">
        <v>7007</v>
      </c>
      <c r="C1646" s="1" t="s">
        <v>7008</v>
      </c>
      <c r="D1646" s="1" t="s">
        <v>7009</v>
      </c>
      <c r="E1646" t="str">
        <f>IMAGE("http://ifttt.com/images/no_image_card.png",1)</f>
        <v/>
      </c>
      <c r="F1646" s="1" t="s">
        <v>4</v>
      </c>
      <c r="G1646" s="2" t="s">
        <v>7010</v>
      </c>
    </row>
    <row r="1647">
      <c r="A1647" s="1" t="s">
        <v>7011</v>
      </c>
      <c r="B1647" s="1" t="s">
        <v>7012</v>
      </c>
      <c r="C1647" s="1" t="s">
        <v>7013</v>
      </c>
      <c r="D1647" s="2" t="s">
        <v>7014</v>
      </c>
      <c r="E1647" t="str">
        <f>IMAGE("https://i.ytimg.com/vi/MwK70PFH9IM/hqdefault.jpg",1)</f>
        <v/>
      </c>
      <c r="F1647" s="1" t="s">
        <v>4</v>
      </c>
      <c r="G1647" s="2" t="s">
        <v>7015</v>
      </c>
    </row>
    <row r="1648">
      <c r="A1648" s="1" t="s">
        <v>7016</v>
      </c>
      <c r="B1648" s="1" t="s">
        <v>6994</v>
      </c>
      <c r="C1648" s="1" t="s">
        <v>7017</v>
      </c>
      <c r="D1648" s="2" t="s">
        <v>6996</v>
      </c>
      <c r="E1648" t="str">
        <f>IMAGE("https://ascribe-blog.s3.amazonaws.com/2015/Apr/love___Copy-1428819019231.png",1)</f>
        <v/>
      </c>
      <c r="F1648" s="1" t="s">
        <v>4</v>
      </c>
      <c r="G1648" s="2" t="s">
        <v>7018</v>
      </c>
    </row>
    <row r="1649">
      <c r="A1649" s="1" t="s">
        <v>7019</v>
      </c>
      <c r="B1649" s="1" t="s">
        <v>859</v>
      </c>
      <c r="C1649" s="1" t="s">
        <v>7020</v>
      </c>
      <c r="D1649" s="2" t="s">
        <v>7021</v>
      </c>
      <c r="E1649" t="str">
        <f>IMAGE("https://pbs.twimg.com/profile_images/2597394462/32b6p3stu0g09zwy8rq5_400x400.jpeg",1)</f>
        <v/>
      </c>
      <c r="F1649" s="1" t="s">
        <v>4</v>
      </c>
      <c r="G1649" s="2" t="s">
        <v>7022</v>
      </c>
    </row>
    <row r="1650">
      <c r="A1650" s="1" t="s">
        <v>7023</v>
      </c>
      <c r="B1650" s="1" t="s">
        <v>7024</v>
      </c>
      <c r="C1650" s="1" t="s">
        <v>7025</v>
      </c>
      <c r="D1650" s="2" t="s">
        <v>7026</v>
      </c>
      <c r="E1650" t="str">
        <f>IMAGE("https://forobits.com/uploads/default/38/404d8b939dfefe4e.png",1)</f>
        <v/>
      </c>
      <c r="F1650" s="1" t="s">
        <v>4</v>
      </c>
      <c r="G1650" s="2" t="s">
        <v>7027</v>
      </c>
    </row>
    <row r="1651">
      <c r="A1651" s="1" t="s">
        <v>7028</v>
      </c>
      <c r="B1651" s="1" t="s">
        <v>7029</v>
      </c>
      <c r="C1651" s="1" t="s">
        <v>7030</v>
      </c>
      <c r="D1651" s="1" t="s">
        <v>7031</v>
      </c>
      <c r="E1651" t="str">
        <f>IMAGE("http://ifttt.com/images/no_image_card.png",1)</f>
        <v/>
      </c>
      <c r="F1651" s="1" t="s">
        <v>4</v>
      </c>
      <c r="G1651" s="2" t="s">
        <v>7032</v>
      </c>
    </row>
    <row r="1652">
      <c r="A1652" s="1" t="s">
        <v>7033</v>
      </c>
      <c r="B1652" s="1" t="s">
        <v>7034</v>
      </c>
      <c r="C1652" s="1" t="s">
        <v>7035</v>
      </c>
      <c r="D1652" s="2" t="s">
        <v>7036</v>
      </c>
      <c r="E1652" t="str">
        <f>IMAGE("http://cloudminr.io/img/landing.logo.png",1)</f>
        <v/>
      </c>
      <c r="F1652" s="1" t="s">
        <v>4</v>
      </c>
      <c r="G1652" s="2" t="s">
        <v>7037</v>
      </c>
    </row>
    <row r="1653">
      <c r="A1653" s="1" t="s">
        <v>7038</v>
      </c>
      <c r="B1653" s="1" t="s">
        <v>7039</v>
      </c>
      <c r="C1653" s="1" t="s">
        <v>7040</v>
      </c>
      <c r="D1653" s="1" t="s">
        <v>7041</v>
      </c>
      <c r="E1653" t="str">
        <f>IMAGE("http://ifttt.com/images/no_image_card.png",1)</f>
        <v/>
      </c>
      <c r="F1653" s="1" t="s">
        <v>4</v>
      </c>
      <c r="G1653" s="2" t="s">
        <v>7042</v>
      </c>
    </row>
    <row r="1654">
      <c r="A1654" s="1" t="s">
        <v>7043</v>
      </c>
      <c r="B1654" s="1" t="s">
        <v>2325</v>
      </c>
      <c r="C1654" s="1" t="s">
        <v>7044</v>
      </c>
      <c r="D1654" s="2" t="s">
        <v>7045</v>
      </c>
      <c r="E1654" t="str">
        <f>IMAGE("https://i.ytimg.com/vi/KIH69RA0Hsk/hqdefault.jpg",1)</f>
        <v/>
      </c>
      <c r="F1654" s="1" t="s">
        <v>4</v>
      </c>
      <c r="G1654" s="2" t="s">
        <v>7046</v>
      </c>
    </row>
    <row r="1655">
      <c r="A1655" s="1" t="s">
        <v>7047</v>
      </c>
      <c r="B1655" s="1" t="s">
        <v>7048</v>
      </c>
      <c r="C1655" s="1" t="s">
        <v>7049</v>
      </c>
      <c r="D1655" s="2" t="s">
        <v>7050</v>
      </c>
      <c r="E1655" t="str">
        <f>IMAGE("https://lh3.googleusercontent.com/9HZRz8ZkY6BWln3YkXvd0qtVHJhvGIBrru2LwqejLF6ZYMXQNpBnQYMNkaoX7giAurQ=h900-rw",1)</f>
        <v/>
      </c>
      <c r="F1655" s="1" t="s">
        <v>4</v>
      </c>
      <c r="G1655" s="2" t="s">
        <v>7051</v>
      </c>
    </row>
    <row r="1656">
      <c r="A1656" s="1" t="s">
        <v>7052</v>
      </c>
      <c r="B1656" s="1" t="s">
        <v>2325</v>
      </c>
      <c r="C1656" s="1" t="s">
        <v>7053</v>
      </c>
      <c r="D1656" s="2" t="s">
        <v>7054</v>
      </c>
      <c r="E1656" t="str">
        <f>IMAGE("https://i.ytimg.com/vi/VOu6gccgPmI/hqdefault.jpg",1)</f>
        <v/>
      </c>
      <c r="F1656" s="1" t="s">
        <v>4</v>
      </c>
      <c r="G1656" s="2" t="s">
        <v>7055</v>
      </c>
    </row>
    <row r="1657">
      <c r="A1657" s="1" t="s">
        <v>7056</v>
      </c>
      <c r="B1657" s="1" t="s">
        <v>7057</v>
      </c>
      <c r="C1657" s="1" t="s">
        <v>7058</v>
      </c>
      <c r="D1657" s="2" t="s">
        <v>7059</v>
      </c>
      <c r="E1657" t="str">
        <f>IMAGE("http://cointelegraph.com/images/725_aHR0cDovL2NvaW50ZWxlZ3JhcGguY29tL3N0b3JhZ2UvdXBsb2Fkcy92aWV3LzQzMjFkZjA1YWM1ZGExMmZmNmU0MjAyNjkxMTI0Zjc1LnBuZw==.jpg",1)</f>
        <v/>
      </c>
      <c r="F1657" s="1" t="s">
        <v>4</v>
      </c>
      <c r="G1657" s="2" t="s">
        <v>7060</v>
      </c>
    </row>
    <row r="1658">
      <c r="A1658" s="1" t="s">
        <v>7061</v>
      </c>
      <c r="B1658" s="1" t="s">
        <v>7062</v>
      </c>
      <c r="C1658" s="1" t="s">
        <v>7063</v>
      </c>
      <c r="D1658" s="2" t="s">
        <v>7064</v>
      </c>
      <c r="E1658" t="str">
        <f>IMAGE("http://neocashradio.com/wp-content/uploads/2013/04/cropped-TestLogo-Newest11.jpg",1)</f>
        <v/>
      </c>
      <c r="F1658" s="1" t="s">
        <v>4</v>
      </c>
      <c r="G1658" s="2" t="s">
        <v>7065</v>
      </c>
    </row>
    <row r="1659">
      <c r="A1659" s="1" t="s">
        <v>7066</v>
      </c>
      <c r="B1659" s="1" t="s">
        <v>7067</v>
      </c>
      <c r="C1659" s="1" t="s">
        <v>7068</v>
      </c>
      <c r="D1659" s="1" t="s">
        <v>7069</v>
      </c>
      <c r="E1659" t="str">
        <f>IMAGE("http://ifttt.com/images/no_image_card.png",1)</f>
        <v/>
      </c>
      <c r="F1659" s="1" t="s">
        <v>4</v>
      </c>
      <c r="G1659" s="2" t="s">
        <v>7070</v>
      </c>
    </row>
    <row r="1660">
      <c r="A1660" s="1" t="s">
        <v>7066</v>
      </c>
      <c r="B1660" s="1" t="s">
        <v>7071</v>
      </c>
      <c r="C1660" s="1" t="s">
        <v>7072</v>
      </c>
      <c r="D1660" s="2" t="s">
        <v>7073</v>
      </c>
      <c r="E1660" t="str">
        <f>IMAGE("http://i.imgur.com/o07W08h.png",1)</f>
        <v/>
      </c>
      <c r="F1660" s="1" t="s">
        <v>4</v>
      </c>
      <c r="G1660" s="2" t="s">
        <v>7074</v>
      </c>
    </row>
    <row r="1661">
      <c r="A1661" s="1" t="s">
        <v>7075</v>
      </c>
      <c r="B1661" s="1" t="s">
        <v>2325</v>
      </c>
      <c r="C1661" s="1" t="s">
        <v>7076</v>
      </c>
      <c r="D1661" s="2" t="s">
        <v>7077</v>
      </c>
      <c r="E1661" t="str">
        <f>IMAGE("https://i.ytimg.com/vi/7f7hE0K8-OA/hqdefault.jpg",1)</f>
        <v/>
      </c>
      <c r="F1661" s="1" t="s">
        <v>4</v>
      </c>
      <c r="G1661" s="2" t="s">
        <v>7078</v>
      </c>
    </row>
    <row r="1662">
      <c r="A1662" s="1" t="s">
        <v>7079</v>
      </c>
      <c r="B1662" s="1" t="s">
        <v>7080</v>
      </c>
      <c r="C1662" s="1" t="s">
        <v>7081</v>
      </c>
      <c r="D1662" s="1" t="s">
        <v>7082</v>
      </c>
      <c r="E1662" t="str">
        <f t="shared" ref="E1662:E1664" si="204">IMAGE("http://ifttt.com/images/no_image_card.png",1)</f>
        <v/>
      </c>
      <c r="F1662" s="1" t="s">
        <v>4</v>
      </c>
      <c r="G1662" s="2" t="s">
        <v>7083</v>
      </c>
    </row>
    <row r="1663">
      <c r="A1663" s="1" t="s">
        <v>7084</v>
      </c>
      <c r="B1663" s="1" t="s">
        <v>2184</v>
      </c>
      <c r="C1663" s="1" t="s">
        <v>7085</v>
      </c>
      <c r="D1663" s="1" t="s">
        <v>7086</v>
      </c>
      <c r="E1663" t="str">
        <f t="shared" si="204"/>
        <v/>
      </c>
      <c r="F1663" s="1" t="s">
        <v>4</v>
      </c>
      <c r="G1663" s="2" t="s">
        <v>7087</v>
      </c>
    </row>
    <row r="1664">
      <c r="A1664" s="1" t="s">
        <v>7088</v>
      </c>
      <c r="B1664" s="1" t="s">
        <v>7089</v>
      </c>
      <c r="C1664" s="1" t="s">
        <v>7090</v>
      </c>
      <c r="D1664" s="1" t="s">
        <v>7091</v>
      </c>
      <c r="E1664" t="str">
        <f t="shared" si="204"/>
        <v/>
      </c>
      <c r="F1664" s="1" t="s">
        <v>4</v>
      </c>
      <c r="G1664" s="2" t="s">
        <v>7092</v>
      </c>
    </row>
    <row r="1665">
      <c r="A1665" s="1" t="s">
        <v>7093</v>
      </c>
      <c r="B1665" s="1" t="s">
        <v>2325</v>
      </c>
      <c r="C1665" s="1" t="s">
        <v>7094</v>
      </c>
      <c r="D1665" s="2" t="s">
        <v>7095</v>
      </c>
      <c r="E1665" t="str">
        <f>IMAGE("https://i.ytimg.com/vi/xi9vfPpuvDA/hqdefault.jpg",1)</f>
        <v/>
      </c>
      <c r="F1665" s="1" t="s">
        <v>4</v>
      </c>
      <c r="G1665" s="2" t="s">
        <v>7096</v>
      </c>
    </row>
    <row r="1666">
      <c r="A1666" s="1" t="s">
        <v>7097</v>
      </c>
      <c r="B1666" s="1" t="s">
        <v>7098</v>
      </c>
      <c r="C1666" s="1" t="s">
        <v>7099</v>
      </c>
      <c r="D1666" s="1" t="s">
        <v>7100</v>
      </c>
      <c r="E1666" t="str">
        <f t="shared" ref="E1666:E1667" si="205">IMAGE("http://ifttt.com/images/no_image_card.png",1)</f>
        <v/>
      </c>
      <c r="F1666" s="1" t="s">
        <v>4</v>
      </c>
      <c r="G1666" s="2" t="s">
        <v>7101</v>
      </c>
    </row>
    <row r="1667">
      <c r="A1667" s="1" t="s">
        <v>7102</v>
      </c>
      <c r="B1667" s="1" t="s">
        <v>1648</v>
      </c>
      <c r="C1667" s="1" t="s">
        <v>7103</v>
      </c>
      <c r="D1667" s="1" t="s">
        <v>7104</v>
      </c>
      <c r="E1667" t="str">
        <f t="shared" si="205"/>
        <v/>
      </c>
      <c r="F1667" s="1" t="s">
        <v>4</v>
      </c>
      <c r="G1667" s="2" t="s">
        <v>7105</v>
      </c>
    </row>
    <row r="1668">
      <c r="A1668" s="1" t="s">
        <v>7061</v>
      </c>
      <c r="B1668" s="1" t="s">
        <v>7062</v>
      </c>
      <c r="C1668" s="1" t="s">
        <v>7063</v>
      </c>
      <c r="D1668" s="2" t="s">
        <v>7064</v>
      </c>
      <c r="E1668" t="str">
        <f>IMAGE("http://neocashradio.com/wp-content/uploads/2013/04/cropped-TestLogo-Newest11.jpg",1)</f>
        <v/>
      </c>
      <c r="F1668" s="1" t="s">
        <v>4</v>
      </c>
      <c r="G1668" s="2" t="s">
        <v>7065</v>
      </c>
    </row>
    <row r="1669">
      <c r="A1669" s="1" t="s">
        <v>7066</v>
      </c>
      <c r="B1669" s="1" t="s">
        <v>7067</v>
      </c>
      <c r="C1669" s="1" t="s">
        <v>7068</v>
      </c>
      <c r="D1669" s="1" t="s">
        <v>7069</v>
      </c>
      <c r="E1669" t="str">
        <f>IMAGE("http://ifttt.com/images/no_image_card.png",1)</f>
        <v/>
      </c>
      <c r="F1669" s="1" t="s">
        <v>4</v>
      </c>
      <c r="G1669" s="2" t="s">
        <v>7070</v>
      </c>
    </row>
    <row r="1670">
      <c r="A1670" s="1" t="s">
        <v>7066</v>
      </c>
      <c r="B1670" s="1" t="s">
        <v>7071</v>
      </c>
      <c r="C1670" s="1" t="s">
        <v>7072</v>
      </c>
      <c r="D1670" s="2" t="s">
        <v>7073</v>
      </c>
      <c r="E1670" t="str">
        <f>IMAGE("http://i.imgur.com/o07W08h.png",1)</f>
        <v/>
      </c>
      <c r="F1670" s="1" t="s">
        <v>4</v>
      </c>
      <c r="G1670" s="2" t="s">
        <v>7074</v>
      </c>
    </row>
    <row r="1671">
      <c r="A1671" s="1" t="s">
        <v>7106</v>
      </c>
      <c r="B1671" s="1" t="s">
        <v>7107</v>
      </c>
      <c r="C1671" s="1" t="s">
        <v>7108</v>
      </c>
      <c r="D1671" s="1" t="s">
        <v>107</v>
      </c>
      <c r="E1671" t="str">
        <f t="shared" ref="E1671:E1672" si="206">IMAGE("http://ifttt.com/images/no_image_card.png",1)</f>
        <v/>
      </c>
      <c r="F1671" s="1" t="s">
        <v>4</v>
      </c>
      <c r="G1671" s="2" t="s">
        <v>7109</v>
      </c>
    </row>
    <row r="1672">
      <c r="A1672" s="1" t="s">
        <v>7097</v>
      </c>
      <c r="B1672" s="1" t="s">
        <v>7098</v>
      </c>
      <c r="C1672" s="1" t="s">
        <v>7099</v>
      </c>
      <c r="D1672" s="1" t="s">
        <v>7100</v>
      </c>
      <c r="E1672" t="str">
        <f t="shared" si="206"/>
        <v/>
      </c>
      <c r="F1672" s="1" t="s">
        <v>4</v>
      </c>
      <c r="G1672" s="2" t="s">
        <v>7101</v>
      </c>
    </row>
    <row r="1673">
      <c r="A1673" s="1" t="s">
        <v>7110</v>
      </c>
      <c r="B1673" s="1" t="s">
        <v>1249</v>
      </c>
      <c r="C1673" s="1" t="s">
        <v>7111</v>
      </c>
      <c r="D1673" s="2" t="s">
        <v>7112</v>
      </c>
      <c r="E1673" t="str">
        <f>IMAGE("https://i.ytimg.com/vi/0huLpSMa_wU/hqdefault.jpg",1)</f>
        <v/>
      </c>
      <c r="F1673" s="1" t="s">
        <v>4</v>
      </c>
      <c r="G1673" s="2" t="s">
        <v>7113</v>
      </c>
    </row>
    <row r="1674">
      <c r="A1674" s="1" t="s">
        <v>7114</v>
      </c>
      <c r="B1674" s="1" t="s">
        <v>7115</v>
      </c>
      <c r="C1674" s="1" t="s">
        <v>7116</v>
      </c>
      <c r="D1674" s="2" t="s">
        <v>7117</v>
      </c>
      <c r="E1674" t="str">
        <f>IMAGE("https://ssl.gstatic.com/docs/spreadsheets/spinner.gif",1)</f>
        <v/>
      </c>
      <c r="F1674" s="1" t="s">
        <v>4</v>
      </c>
      <c r="G1674" s="2" t="s">
        <v>7118</v>
      </c>
    </row>
    <row r="1675">
      <c r="A1675" s="1" t="s">
        <v>7119</v>
      </c>
      <c r="B1675" s="1" t="s">
        <v>7120</v>
      </c>
      <c r="C1675" s="1" t="s">
        <v>7121</v>
      </c>
      <c r="D1675" s="1" t="s">
        <v>7122</v>
      </c>
      <c r="E1675" t="str">
        <f t="shared" ref="E1675:E1676" si="207">IMAGE("http://ifttt.com/images/no_image_card.png",1)</f>
        <v/>
      </c>
      <c r="F1675" s="1" t="s">
        <v>4</v>
      </c>
      <c r="G1675" s="2" t="s">
        <v>7123</v>
      </c>
    </row>
    <row r="1676">
      <c r="A1676" s="1" t="s">
        <v>7106</v>
      </c>
      <c r="B1676" s="1" t="s">
        <v>7107</v>
      </c>
      <c r="C1676" s="1" t="s">
        <v>7108</v>
      </c>
      <c r="D1676" s="1" t="s">
        <v>107</v>
      </c>
      <c r="E1676" t="str">
        <f t="shared" si="207"/>
        <v/>
      </c>
      <c r="F1676" s="1" t="s">
        <v>4</v>
      </c>
      <c r="G1676" s="2" t="s">
        <v>7109</v>
      </c>
    </row>
    <row r="1677">
      <c r="A1677" s="1" t="s">
        <v>7124</v>
      </c>
      <c r="B1677" s="1" t="s">
        <v>7125</v>
      </c>
      <c r="C1677" s="1" t="s">
        <v>7126</v>
      </c>
      <c r="D1677" s="2" t="s">
        <v>7127</v>
      </c>
      <c r="E1677" t="str">
        <f>IMAGE("https://i.ytimg.com/vi/Blbh41oIK9Y/maxresdefault.jpg",1)</f>
        <v/>
      </c>
      <c r="F1677" s="1" t="s">
        <v>4</v>
      </c>
      <c r="G1677" s="2" t="s">
        <v>7128</v>
      </c>
    </row>
    <row r="1678">
      <c r="A1678" s="1" t="s">
        <v>7129</v>
      </c>
      <c r="B1678" s="1" t="s">
        <v>7130</v>
      </c>
      <c r="C1678" s="1" t="s">
        <v>7131</v>
      </c>
      <c r="D1678" s="1" t="s">
        <v>7132</v>
      </c>
      <c r="E1678" t="str">
        <f>IMAGE("http://ifttt.com/images/no_image_card.png",1)</f>
        <v/>
      </c>
      <c r="F1678" s="1" t="s">
        <v>4</v>
      </c>
      <c r="G1678" s="2" t="s">
        <v>7133</v>
      </c>
    </row>
    <row r="1679">
      <c r="A1679" s="1" t="s">
        <v>7134</v>
      </c>
      <c r="B1679" s="1" t="s">
        <v>4316</v>
      </c>
      <c r="C1679" s="1" t="s">
        <v>7135</v>
      </c>
      <c r="D1679" s="2" t="s">
        <v>7136</v>
      </c>
      <c r="E1679" t="str">
        <f>IMAGE("https://bitcoin-fortune.com/images/bitcoin-fortune.png",1)</f>
        <v/>
      </c>
      <c r="F1679" s="1" t="s">
        <v>4</v>
      </c>
      <c r="G1679" s="2" t="s">
        <v>7137</v>
      </c>
    </row>
    <row r="1680">
      <c r="A1680" s="1" t="s">
        <v>7138</v>
      </c>
      <c r="B1680" s="1" t="s">
        <v>4979</v>
      </c>
      <c r="C1680" s="1" t="s">
        <v>7139</v>
      </c>
      <c r="D1680" s="1" t="s">
        <v>7140</v>
      </c>
      <c r="E1680" t="str">
        <f t="shared" ref="E1680:E1681" si="208">IMAGE("http://ifttt.com/images/no_image_card.png",1)</f>
        <v/>
      </c>
      <c r="F1680" s="1" t="s">
        <v>4</v>
      </c>
      <c r="G1680" s="2" t="s">
        <v>7141</v>
      </c>
    </row>
    <row r="1681">
      <c r="A1681" s="1" t="s">
        <v>7142</v>
      </c>
      <c r="B1681" s="1" t="s">
        <v>7143</v>
      </c>
      <c r="C1681" s="1" t="s">
        <v>7144</v>
      </c>
      <c r="D1681" s="1" t="s">
        <v>7145</v>
      </c>
      <c r="E1681" t="str">
        <f t="shared" si="208"/>
        <v/>
      </c>
      <c r="F1681" s="1" t="s">
        <v>4</v>
      </c>
      <c r="G1681" s="2" t="s">
        <v>7146</v>
      </c>
    </row>
    <row r="1682">
      <c r="A1682" s="1" t="s">
        <v>7110</v>
      </c>
      <c r="B1682" s="1" t="s">
        <v>1249</v>
      </c>
      <c r="C1682" s="1" t="s">
        <v>7111</v>
      </c>
      <c r="D1682" s="2" t="s">
        <v>7112</v>
      </c>
      <c r="E1682" t="str">
        <f>IMAGE("https://i.ytimg.com/vi/0huLpSMa_wU/hqdefault.jpg",1)</f>
        <v/>
      </c>
      <c r="F1682" s="1" t="s">
        <v>4</v>
      </c>
      <c r="G1682" s="2" t="s">
        <v>7113</v>
      </c>
    </row>
    <row r="1683">
      <c r="A1683" s="1" t="s">
        <v>7114</v>
      </c>
      <c r="B1683" s="1" t="s">
        <v>7115</v>
      </c>
      <c r="C1683" s="1" t="s">
        <v>7116</v>
      </c>
      <c r="D1683" s="2" t="s">
        <v>7117</v>
      </c>
      <c r="E1683" t="str">
        <f>IMAGE("https://ssl.gstatic.com/docs/spreadsheets/spinner.gif",1)</f>
        <v/>
      </c>
      <c r="F1683" s="1" t="s">
        <v>4</v>
      </c>
      <c r="G1683" s="2" t="s">
        <v>7118</v>
      </c>
    </row>
    <row r="1684">
      <c r="A1684" s="1" t="s">
        <v>7119</v>
      </c>
      <c r="B1684" s="1" t="s">
        <v>7120</v>
      </c>
      <c r="C1684" s="1" t="s">
        <v>7121</v>
      </c>
      <c r="D1684" s="1" t="s">
        <v>7122</v>
      </c>
      <c r="E1684" t="str">
        <f>IMAGE("http://ifttt.com/images/no_image_card.png",1)</f>
        <v/>
      </c>
      <c r="F1684" s="1" t="s">
        <v>4</v>
      </c>
      <c r="G1684" s="2" t="s">
        <v>7123</v>
      </c>
    </row>
    <row r="1685">
      <c r="A1685" s="1" t="s">
        <v>7147</v>
      </c>
      <c r="B1685" s="1" t="s">
        <v>1249</v>
      </c>
      <c r="C1685" s="1" t="s">
        <v>7148</v>
      </c>
      <c r="D1685" s="2" t="s">
        <v>7149</v>
      </c>
      <c r="E1685" t="str">
        <f>IMAGE("https://pbs.twimg.com/media/CCafV96WMAEiyS2.png:large",1)</f>
        <v/>
      </c>
      <c r="F1685" s="1" t="s">
        <v>4</v>
      </c>
      <c r="G1685" s="2" t="s">
        <v>7150</v>
      </c>
    </row>
    <row r="1686">
      <c r="A1686" s="1" t="s">
        <v>7151</v>
      </c>
      <c r="B1686" s="1" t="s">
        <v>7152</v>
      </c>
      <c r="C1686" s="1" t="s">
        <v>7153</v>
      </c>
      <c r="D1686" s="1" t="s">
        <v>7154</v>
      </c>
      <c r="E1686" t="str">
        <f t="shared" ref="E1686:E1689" si="209">IMAGE("http://ifttt.com/images/no_image_card.png",1)</f>
        <v/>
      </c>
      <c r="F1686" s="1" t="s">
        <v>4</v>
      </c>
      <c r="G1686" s="2" t="s">
        <v>7155</v>
      </c>
    </row>
    <row r="1687">
      <c r="A1687" s="1" t="s">
        <v>7156</v>
      </c>
      <c r="B1687" s="1" t="s">
        <v>859</v>
      </c>
      <c r="C1687" s="1" t="s">
        <v>7157</v>
      </c>
      <c r="D1687" s="1" t="s">
        <v>7158</v>
      </c>
      <c r="E1687" t="str">
        <f t="shared" si="209"/>
        <v/>
      </c>
      <c r="F1687" s="1" t="s">
        <v>4</v>
      </c>
      <c r="G1687" s="2" t="s">
        <v>7159</v>
      </c>
    </row>
    <row r="1688">
      <c r="A1688" s="1" t="s">
        <v>7160</v>
      </c>
      <c r="B1688" s="1" t="s">
        <v>3467</v>
      </c>
      <c r="C1688" s="1" t="s">
        <v>7161</v>
      </c>
      <c r="D1688" s="1" t="s">
        <v>7162</v>
      </c>
      <c r="E1688" t="str">
        <f t="shared" si="209"/>
        <v/>
      </c>
      <c r="F1688" s="1" t="s">
        <v>4</v>
      </c>
      <c r="G1688" s="2" t="s">
        <v>7163</v>
      </c>
    </row>
    <row r="1689">
      <c r="A1689" s="1" t="s">
        <v>7164</v>
      </c>
      <c r="B1689" s="1" t="s">
        <v>2184</v>
      </c>
      <c r="C1689" s="1" t="s">
        <v>7165</v>
      </c>
      <c r="D1689" s="1" t="s">
        <v>7166</v>
      </c>
      <c r="E1689" t="str">
        <f t="shared" si="209"/>
        <v/>
      </c>
      <c r="F1689" s="1" t="s">
        <v>4</v>
      </c>
      <c r="G1689" s="2" t="s">
        <v>7167</v>
      </c>
    </row>
    <row r="1690">
      <c r="A1690" s="1" t="s">
        <v>7168</v>
      </c>
      <c r="B1690" s="1" t="s">
        <v>7169</v>
      </c>
      <c r="C1690" s="1" t="s">
        <v>7170</v>
      </c>
      <c r="D1690" s="2" t="s">
        <v>7171</v>
      </c>
      <c r="E1690" t="str">
        <f>IMAGE("http://vignette2.wikia.nocookie.net/survivorsdogs/images/4/4f/Lighthouse.jpg/revision/latest?cb=20140730131304",1)</f>
        <v/>
      </c>
      <c r="F1690" s="1" t="s">
        <v>4</v>
      </c>
      <c r="G1690" s="2" t="s">
        <v>7172</v>
      </c>
    </row>
    <row r="1691">
      <c r="A1691" s="1" t="s">
        <v>7173</v>
      </c>
      <c r="B1691" s="1" t="s">
        <v>7174</v>
      </c>
      <c r="C1691" s="1" t="s">
        <v>7175</v>
      </c>
      <c r="D1691" s="2" t="s">
        <v>7176</v>
      </c>
      <c r="E1691" t="str">
        <f>IMAGE("https://btcjam.s3.amazonaws.com/users/avatars/92805_GJLwdc1.medium.jpg?1425489590",1)</f>
        <v/>
      </c>
      <c r="F1691" s="1" t="s">
        <v>4</v>
      </c>
      <c r="G1691" s="2" t="s">
        <v>7177</v>
      </c>
    </row>
    <row r="1692">
      <c r="A1692" s="1" t="s">
        <v>7178</v>
      </c>
      <c r="B1692" s="1" t="s">
        <v>7179</v>
      </c>
      <c r="C1692" s="1" t="s">
        <v>7180</v>
      </c>
      <c r="D1692" s="2" t="s">
        <v>7181</v>
      </c>
      <c r="E1692" t="str">
        <f>IMAGE("http://ifttt.com/images/no_image_card.png",1)</f>
        <v/>
      </c>
      <c r="F1692" s="1" t="s">
        <v>4</v>
      </c>
      <c r="G1692" s="2" t="s">
        <v>7182</v>
      </c>
    </row>
    <row r="1693">
      <c r="A1693" s="1" t="s">
        <v>7183</v>
      </c>
      <c r="B1693" s="1" t="s">
        <v>17</v>
      </c>
      <c r="C1693" s="1" t="s">
        <v>7184</v>
      </c>
      <c r="D1693" s="2" t="s">
        <v>7185</v>
      </c>
      <c r="E1693" t="str">
        <f>IMAGE("http://bravenewcoin.com/assets/Uploads/_resampled/CroppedImage400400-Selection-061.png",1)</f>
        <v/>
      </c>
      <c r="F1693" s="1" t="s">
        <v>4</v>
      </c>
      <c r="G1693" s="2" t="s">
        <v>7186</v>
      </c>
    </row>
    <row r="1694">
      <c r="A1694" s="1" t="s">
        <v>7187</v>
      </c>
      <c r="B1694" s="1" t="s">
        <v>7188</v>
      </c>
      <c r="C1694" s="1" t="s">
        <v>7189</v>
      </c>
      <c r="D1694" s="2" t="s">
        <v>7190</v>
      </c>
      <c r="E1694" t="str">
        <f>IMAGE("http://economictimes.indiatimes.com/thumb/msid-46901824,width-600,resizemode-4/bitcoin.jpg",1)</f>
        <v/>
      </c>
      <c r="F1694" s="1" t="s">
        <v>4</v>
      </c>
      <c r="G1694" s="2" t="s">
        <v>7191</v>
      </c>
    </row>
    <row r="1695">
      <c r="A1695" s="1" t="s">
        <v>7192</v>
      </c>
      <c r="B1695" s="1" t="s">
        <v>1415</v>
      </c>
      <c r="C1695" s="1" t="s">
        <v>7193</v>
      </c>
      <c r="D1695" s="2" t="s">
        <v>7194</v>
      </c>
      <c r="E1695" t="str">
        <f>IMAGE("https://i.ytimg.com/vi/EzFOwFXlR48/hqdefault.jpg",1)</f>
        <v/>
      </c>
      <c r="F1695" s="1" t="s">
        <v>4</v>
      </c>
      <c r="G1695" s="2" t="s">
        <v>7195</v>
      </c>
    </row>
    <row r="1696">
      <c r="A1696" s="1" t="s">
        <v>7196</v>
      </c>
      <c r="B1696" s="1" t="s">
        <v>649</v>
      </c>
      <c r="C1696" s="1" t="s">
        <v>7197</v>
      </c>
      <c r="D1696" s="1" t="s">
        <v>107</v>
      </c>
      <c r="E1696" t="str">
        <f t="shared" ref="E1696:E1698" si="210">IMAGE("http://ifttt.com/images/no_image_card.png",1)</f>
        <v/>
      </c>
      <c r="F1696" s="1" t="s">
        <v>4</v>
      </c>
      <c r="G1696" s="2" t="s">
        <v>7198</v>
      </c>
    </row>
    <row r="1697">
      <c r="A1697" s="1" t="s">
        <v>7199</v>
      </c>
      <c r="B1697" s="1" t="s">
        <v>7200</v>
      </c>
      <c r="C1697" s="1" t="s">
        <v>7201</v>
      </c>
      <c r="D1697" s="1" t="s">
        <v>7202</v>
      </c>
      <c r="E1697" t="str">
        <f t="shared" si="210"/>
        <v/>
      </c>
      <c r="F1697" s="1" t="s">
        <v>4</v>
      </c>
      <c r="G1697" s="2" t="s">
        <v>7203</v>
      </c>
    </row>
    <row r="1698">
      <c r="A1698" s="1" t="s">
        <v>7204</v>
      </c>
      <c r="B1698" s="1" t="s">
        <v>7205</v>
      </c>
      <c r="C1698" s="1" t="s">
        <v>7206</v>
      </c>
      <c r="D1698" s="1" t="s">
        <v>7207</v>
      </c>
      <c r="E1698" t="str">
        <f t="shared" si="210"/>
        <v/>
      </c>
      <c r="F1698" s="1" t="s">
        <v>4</v>
      </c>
      <c r="G1698" s="2" t="s">
        <v>7208</v>
      </c>
    </row>
    <row r="1699">
      <c r="A1699" s="1" t="s">
        <v>7209</v>
      </c>
      <c r="B1699" s="1" t="s">
        <v>7188</v>
      </c>
      <c r="C1699" s="1" t="s">
        <v>7210</v>
      </c>
      <c r="D1699" s="2" t="s">
        <v>7211</v>
      </c>
      <c r="E1699" t="str">
        <f>IMAGE("https://bitcoinmagazine.com/wp-content/uploads/2015/04/ebay-paypal.jpg",1)</f>
        <v/>
      </c>
      <c r="F1699" s="1" t="s">
        <v>4</v>
      </c>
      <c r="G1699" s="2" t="s">
        <v>7212</v>
      </c>
    </row>
    <row r="1700">
      <c r="A1700" s="1" t="s">
        <v>7213</v>
      </c>
      <c r="B1700" s="1" t="s">
        <v>124</v>
      </c>
      <c r="C1700" s="1" t="s">
        <v>7214</v>
      </c>
      <c r="D1700" s="2" t="s">
        <v>7215</v>
      </c>
      <c r="E1700" t="str">
        <f>IMAGE("http://www.livemint.com/rf/Image-330x220/LiveMint/Period1/2015/04/13/Photos/Vishal Sikka -kOlG--621x414@LiveMint.JPG",1)</f>
        <v/>
      </c>
      <c r="F1700" s="1" t="s">
        <v>4</v>
      </c>
      <c r="G1700" s="2" t="s">
        <v>7216</v>
      </c>
    </row>
    <row r="1701">
      <c r="A1701" s="1" t="s">
        <v>7217</v>
      </c>
      <c r="B1701" s="1" t="s">
        <v>124</v>
      </c>
      <c r="C1701" s="1" t="s">
        <v>7218</v>
      </c>
      <c r="D1701" s="2" t="s">
        <v>7219</v>
      </c>
      <c r="E1701" t="str">
        <f>IMAGE("http://www.newsbtc.com/wp-content/uploads/2015/03/opal-coin-newsbtc-opalcoin-opacity.png",1)</f>
        <v/>
      </c>
      <c r="F1701" s="1" t="s">
        <v>4</v>
      </c>
      <c r="G1701" s="2" t="s">
        <v>7220</v>
      </c>
    </row>
    <row r="1702">
      <c r="A1702" s="1" t="s">
        <v>7221</v>
      </c>
      <c r="B1702" s="1" t="s">
        <v>7222</v>
      </c>
      <c r="C1702" s="1" t="s">
        <v>7223</v>
      </c>
      <c r="D1702" s="1" t="s">
        <v>7224</v>
      </c>
      <c r="E1702" t="str">
        <f>IMAGE("http://ifttt.com/images/no_image_card.png",1)</f>
        <v/>
      </c>
      <c r="F1702" s="1" t="s">
        <v>4</v>
      </c>
      <c r="G1702" s="2" t="s">
        <v>7225</v>
      </c>
    </row>
    <row r="1703">
      <c r="A1703" s="1" t="s">
        <v>7221</v>
      </c>
      <c r="B1703" s="1" t="s">
        <v>124</v>
      </c>
      <c r="C1703" s="1" t="s">
        <v>7226</v>
      </c>
      <c r="D1703" s="2" t="s">
        <v>7227</v>
      </c>
      <c r="E1703" t="str">
        <f>IMAGE("http://www.newsbtc.com/wp-content/uploads/2015/04/proof-of-existence-bitcoin-blockchain.png",1)</f>
        <v/>
      </c>
      <c r="F1703" s="1" t="s">
        <v>4</v>
      </c>
      <c r="G1703" s="2" t="s">
        <v>7228</v>
      </c>
    </row>
    <row r="1704">
      <c r="A1704" s="1" t="s">
        <v>7229</v>
      </c>
      <c r="B1704" s="1" t="s">
        <v>7152</v>
      </c>
      <c r="C1704" s="1" t="s">
        <v>7230</v>
      </c>
      <c r="D1704" s="1" t="s">
        <v>7231</v>
      </c>
      <c r="E1704" t="str">
        <f>IMAGE("http://ifttt.com/images/no_image_card.png",1)</f>
        <v/>
      </c>
      <c r="F1704" s="1" t="s">
        <v>4</v>
      </c>
      <c r="G1704" s="2" t="s">
        <v>7232</v>
      </c>
    </row>
    <row r="1705">
      <c r="A1705" s="1" t="s">
        <v>7233</v>
      </c>
      <c r="B1705" s="1" t="s">
        <v>2513</v>
      </c>
      <c r="C1705" s="1" t="s">
        <v>7234</v>
      </c>
      <c r="D1705" s="2" t="s">
        <v>7235</v>
      </c>
      <c r="E1705" t="str">
        <f>IMAGE("http://i.imgur.com/tG5geXm.jpg?fb",1)</f>
        <v/>
      </c>
      <c r="F1705" s="1" t="s">
        <v>4</v>
      </c>
      <c r="G1705" s="2" t="s">
        <v>7236</v>
      </c>
    </row>
    <row r="1706">
      <c r="A1706" s="1" t="s">
        <v>7237</v>
      </c>
      <c r="B1706" s="1" t="s">
        <v>2702</v>
      </c>
      <c r="C1706" s="1" t="s">
        <v>7238</v>
      </c>
      <c r="D1706" s="1" t="s">
        <v>7239</v>
      </c>
      <c r="E1706" t="str">
        <f>IMAGE("http://ifttt.com/images/no_image_card.png",1)</f>
        <v/>
      </c>
      <c r="F1706" s="1" t="s">
        <v>4</v>
      </c>
      <c r="G1706" s="2" t="s">
        <v>7240</v>
      </c>
    </row>
    <row r="1707">
      <c r="A1707" s="1" t="s">
        <v>7241</v>
      </c>
      <c r="B1707" s="1" t="s">
        <v>7188</v>
      </c>
      <c r="C1707" s="1" t="s">
        <v>33</v>
      </c>
      <c r="D1707" s="2" t="s">
        <v>7242</v>
      </c>
      <c r="E1707" t="str">
        <f>IMAGE("https://i.ytimg.com/vi/CecpCepnkAU/hqdefault.jpg",1)</f>
        <v/>
      </c>
      <c r="F1707" s="1" t="s">
        <v>4</v>
      </c>
      <c r="G1707" s="2" t="s">
        <v>7243</v>
      </c>
    </row>
    <row r="1708">
      <c r="A1708" s="1" t="s">
        <v>7244</v>
      </c>
      <c r="B1708" s="1" t="s">
        <v>7245</v>
      </c>
      <c r="C1708" s="1" t="s">
        <v>7246</v>
      </c>
      <c r="D1708" s="2" t="s">
        <v>7247</v>
      </c>
      <c r="E1708" t="str">
        <f>IMAGE("http://bitsofnews.net/wp-content/uploads/2015/04/14-Shady-Guy-5000x5000px-702x336.png",1)</f>
        <v/>
      </c>
      <c r="F1708" s="1" t="s">
        <v>4</v>
      </c>
      <c r="G1708" s="2" t="s">
        <v>7248</v>
      </c>
    </row>
    <row r="1709">
      <c r="A1709" s="1" t="s">
        <v>7249</v>
      </c>
      <c r="B1709" s="1" t="s">
        <v>7250</v>
      </c>
      <c r="C1709" s="1" t="s">
        <v>7251</v>
      </c>
      <c r="D1709" s="1" t="s">
        <v>7252</v>
      </c>
      <c r="E1709" t="str">
        <f t="shared" ref="E1709:E1710" si="211">IMAGE("http://ifttt.com/images/no_image_card.png",1)</f>
        <v/>
      </c>
      <c r="F1709" s="1" t="s">
        <v>4</v>
      </c>
      <c r="G1709" s="2" t="s">
        <v>7253</v>
      </c>
    </row>
    <row r="1710">
      <c r="A1710" s="1" t="s">
        <v>7254</v>
      </c>
      <c r="B1710" s="1" t="s">
        <v>7255</v>
      </c>
      <c r="C1710" s="1" t="s">
        <v>7256</v>
      </c>
      <c r="D1710" s="1" t="s">
        <v>7257</v>
      </c>
      <c r="E1710" t="str">
        <f t="shared" si="211"/>
        <v/>
      </c>
      <c r="F1710" s="1" t="s">
        <v>4</v>
      </c>
      <c r="G1710" s="2" t="s">
        <v>7258</v>
      </c>
    </row>
    <row r="1711">
      <c r="A1711" s="1" t="s">
        <v>7259</v>
      </c>
      <c r="B1711" s="1" t="s">
        <v>7260</v>
      </c>
      <c r="C1711" s="1" t="s">
        <v>7261</v>
      </c>
      <c r="D1711" s="2" t="s">
        <v>7262</v>
      </c>
      <c r="E1711" t="str">
        <f>IMAGE("http://i.imgur.com/Wx937p6.jpg",1)</f>
        <v/>
      </c>
      <c r="F1711" s="1" t="s">
        <v>4</v>
      </c>
      <c r="G1711" s="2" t="s">
        <v>7263</v>
      </c>
    </row>
    <row r="1712">
      <c r="A1712" s="1" t="s">
        <v>7264</v>
      </c>
      <c r="B1712" s="1" t="s">
        <v>1214</v>
      </c>
      <c r="C1712" s="1" t="s">
        <v>7265</v>
      </c>
      <c r="D1712" s="2" t="s">
        <v>7266</v>
      </c>
      <c r="E1712" t="str">
        <f>IMAGE("http://0.media.dorkly.cvcdn.com/62/18/b9e474908ab7507ec428afde1e78d940-two-face-loves-bitcoin.jpg",1)</f>
        <v/>
      </c>
      <c r="F1712" s="1" t="s">
        <v>4</v>
      </c>
      <c r="G1712" s="2" t="s">
        <v>7267</v>
      </c>
    </row>
    <row r="1713">
      <c r="A1713" s="1" t="s">
        <v>7268</v>
      </c>
      <c r="B1713" s="1" t="s">
        <v>4511</v>
      </c>
      <c r="C1713" s="1" t="s">
        <v>7269</v>
      </c>
      <c r="D1713" s="2" t="s">
        <v>7270</v>
      </c>
      <c r="E1713" t="str">
        <f>IMAGE("http://si.wsj.net/public/resources/images/WE-AA864_BITGIV_G_20150406151713.jpg",1)</f>
        <v/>
      </c>
      <c r="F1713" s="1" t="s">
        <v>4</v>
      </c>
      <c r="G1713" s="2" t="s">
        <v>7271</v>
      </c>
    </row>
    <row r="1714">
      <c r="A1714" s="1" t="s">
        <v>7272</v>
      </c>
      <c r="B1714" s="1" t="s">
        <v>7273</v>
      </c>
      <c r="C1714" s="1" t="s">
        <v>7274</v>
      </c>
      <c r="D1714" s="1" t="s">
        <v>7275</v>
      </c>
      <c r="E1714" t="str">
        <f t="shared" ref="E1714:E1715" si="212">IMAGE("http://ifttt.com/images/no_image_card.png",1)</f>
        <v/>
      </c>
      <c r="F1714" s="1" t="s">
        <v>4</v>
      </c>
      <c r="G1714" s="2" t="s">
        <v>7276</v>
      </c>
    </row>
    <row r="1715">
      <c r="A1715" s="1" t="s">
        <v>7277</v>
      </c>
      <c r="B1715" s="1" t="s">
        <v>7278</v>
      </c>
      <c r="C1715" s="1" t="s">
        <v>7279</v>
      </c>
      <c r="D1715" s="1" t="s">
        <v>7280</v>
      </c>
      <c r="E1715" t="str">
        <f t="shared" si="212"/>
        <v/>
      </c>
      <c r="F1715" s="1" t="s">
        <v>4</v>
      </c>
      <c r="G1715" s="2" t="s">
        <v>7281</v>
      </c>
    </row>
    <row r="1716">
      <c r="A1716" s="1" t="s">
        <v>7282</v>
      </c>
      <c r="B1716" s="1" t="s">
        <v>7283</v>
      </c>
      <c r="C1716" s="1" t="s">
        <v>7284</v>
      </c>
      <c r="D1716" s="2" t="s">
        <v>7285</v>
      </c>
      <c r="E1716" t="str">
        <f>IMAGE("http://i.imgur.com/9ghnOCN.jpg?fb",1)</f>
        <v/>
      </c>
      <c r="F1716" s="1" t="s">
        <v>4</v>
      </c>
      <c r="G1716" s="2" t="s">
        <v>7286</v>
      </c>
    </row>
    <row r="1717">
      <c r="A1717" s="1" t="s">
        <v>7287</v>
      </c>
      <c r="B1717" s="1" t="s">
        <v>7288</v>
      </c>
      <c r="C1717" s="1" t="s">
        <v>7289</v>
      </c>
      <c r="D1717" s="1" t="s">
        <v>7290</v>
      </c>
      <c r="E1717" t="str">
        <f>IMAGE("http://ifttt.com/images/no_image_card.png",1)</f>
        <v/>
      </c>
      <c r="F1717" s="1" t="s">
        <v>4</v>
      </c>
      <c r="G1717" s="2" t="s">
        <v>7291</v>
      </c>
    </row>
    <row r="1718">
      <c r="A1718" s="1" t="s">
        <v>7287</v>
      </c>
      <c r="B1718" s="1" t="s">
        <v>2838</v>
      </c>
      <c r="C1718" s="1" t="s">
        <v>7292</v>
      </c>
      <c r="D1718" s="2" t="s">
        <v>7293</v>
      </c>
      <c r="E1718" t="str">
        <f>IMAGE("http://fxwire.pro/assets/images/article/ads/Banner_Rt.gif",1)</f>
        <v/>
      </c>
      <c r="F1718" s="1" t="s">
        <v>4</v>
      </c>
      <c r="G1718" s="2" t="s">
        <v>7294</v>
      </c>
    </row>
    <row r="1719">
      <c r="A1719" s="1" t="s">
        <v>7295</v>
      </c>
      <c r="B1719" s="1" t="s">
        <v>7296</v>
      </c>
      <c r="C1719" s="1" t="s">
        <v>7297</v>
      </c>
      <c r="D1719" s="2" t="s">
        <v>7298</v>
      </c>
      <c r="E1719" t="str">
        <f>IMAGE("http://i.imgur.com/gvjEYZL.jpg",1)</f>
        <v/>
      </c>
      <c r="F1719" s="1" t="s">
        <v>4</v>
      </c>
      <c r="G1719" s="2" t="s">
        <v>7299</v>
      </c>
    </row>
    <row r="1720">
      <c r="A1720" s="1" t="s">
        <v>7300</v>
      </c>
      <c r="B1720" s="1" t="s">
        <v>7301</v>
      </c>
      <c r="C1720" s="1" t="s">
        <v>7302</v>
      </c>
      <c r="D1720" s="1" t="s">
        <v>7303</v>
      </c>
      <c r="E1720" t="str">
        <f t="shared" ref="E1720:E1721" si="213">IMAGE("http://ifttt.com/images/no_image_card.png",1)</f>
        <v/>
      </c>
      <c r="F1720" s="1" t="s">
        <v>4</v>
      </c>
      <c r="G1720" s="2" t="s">
        <v>7304</v>
      </c>
    </row>
    <row r="1721">
      <c r="A1721" s="1" t="s">
        <v>7305</v>
      </c>
      <c r="B1721" s="1" t="s">
        <v>105</v>
      </c>
      <c r="C1721" s="1" t="s">
        <v>7306</v>
      </c>
      <c r="D1721" s="1" t="s">
        <v>7307</v>
      </c>
      <c r="E1721" t="str">
        <f t="shared" si="213"/>
        <v/>
      </c>
      <c r="F1721" s="1" t="s">
        <v>4</v>
      </c>
      <c r="G1721" s="2" t="s">
        <v>7308</v>
      </c>
    </row>
    <row r="1722">
      <c r="A1722" s="1" t="s">
        <v>7309</v>
      </c>
      <c r="B1722" s="1" t="s">
        <v>4731</v>
      </c>
      <c r="C1722" s="1" t="s">
        <v>7310</v>
      </c>
      <c r="D1722" s="2" t="s">
        <v>7311</v>
      </c>
      <c r="E1722" t="str">
        <f>IMAGE("http://static1.squarespace.com/static/5388101ae4b04631a5e04b76/53aa728ae4b0660c1421ad80/54be40fae4b0f0fba7ffeaef/1428902044399/?format=1000w",1)</f>
        <v/>
      </c>
      <c r="F1722" s="1" t="s">
        <v>4</v>
      </c>
      <c r="G1722" s="2" t="s">
        <v>7312</v>
      </c>
    </row>
    <row r="1723">
      <c r="A1723" s="1" t="s">
        <v>7313</v>
      </c>
      <c r="B1723" s="1" t="s">
        <v>7314</v>
      </c>
      <c r="C1723" s="1" t="s">
        <v>7315</v>
      </c>
      <c r="D1723" s="2" t="s">
        <v>7316</v>
      </c>
      <c r="E1723" t="str">
        <f>IMAGE("https://eztv.it/ezimg/s/1/3/show_info.png",1)</f>
        <v/>
      </c>
      <c r="F1723" s="1" t="s">
        <v>4</v>
      </c>
      <c r="G1723" s="2" t="s">
        <v>7317</v>
      </c>
    </row>
    <row r="1724">
      <c r="A1724" s="1" t="s">
        <v>7318</v>
      </c>
      <c r="B1724" s="1" t="s">
        <v>1209</v>
      </c>
      <c r="C1724" s="1" t="s">
        <v>7319</v>
      </c>
      <c r="D1724" s="2" t="s">
        <v>7320</v>
      </c>
      <c r="E1724" t="str">
        <f>IMAGE("http://i.imgur.com/8kZJtJE.png",1)</f>
        <v/>
      </c>
      <c r="F1724" s="1" t="s">
        <v>4</v>
      </c>
      <c r="G1724" s="2" t="s">
        <v>7321</v>
      </c>
    </row>
    <row r="1725">
      <c r="A1725" s="1" t="s">
        <v>7322</v>
      </c>
      <c r="B1725" s="1" t="s">
        <v>7323</v>
      </c>
      <c r="C1725" s="1" t="s">
        <v>7324</v>
      </c>
      <c r="D1725" s="1" t="s">
        <v>7325</v>
      </c>
      <c r="E1725" t="str">
        <f t="shared" ref="E1725:E1726" si="214">IMAGE("http://ifttt.com/images/no_image_card.png",1)</f>
        <v/>
      </c>
      <c r="F1725" s="1" t="s">
        <v>4</v>
      </c>
      <c r="G1725" s="2" t="s">
        <v>7326</v>
      </c>
    </row>
    <row r="1726">
      <c r="A1726" s="1" t="s">
        <v>7327</v>
      </c>
      <c r="B1726" s="1" t="s">
        <v>3088</v>
      </c>
      <c r="C1726" s="1" t="s">
        <v>7328</v>
      </c>
      <c r="D1726" s="1" t="s">
        <v>7329</v>
      </c>
      <c r="E1726" t="str">
        <f t="shared" si="214"/>
        <v/>
      </c>
      <c r="F1726" s="1" t="s">
        <v>4</v>
      </c>
      <c r="G1726" s="2" t="s">
        <v>7330</v>
      </c>
    </row>
    <row r="1727">
      <c r="A1727" s="1" t="s">
        <v>7331</v>
      </c>
      <c r="B1727" s="1" t="s">
        <v>1249</v>
      </c>
      <c r="C1727" s="1" t="s">
        <v>7332</v>
      </c>
      <c r="D1727" s="2" t="s">
        <v>7333</v>
      </c>
      <c r="E1727" t="str">
        <f>IMAGE("https://i.ytimg.com/vi/EzFOwFXlR48/hqdefault.jpg",1)</f>
        <v/>
      </c>
      <c r="F1727" s="1" t="s">
        <v>4</v>
      </c>
      <c r="G1727" s="2" t="s">
        <v>7334</v>
      </c>
    </row>
    <row r="1728">
      <c r="A1728" s="1" t="s">
        <v>7335</v>
      </c>
      <c r="B1728" s="1" t="s">
        <v>7336</v>
      </c>
      <c r="C1728" s="1" t="s">
        <v>7337</v>
      </c>
      <c r="D1728" s="1" t="s">
        <v>7338</v>
      </c>
      <c r="E1728" t="str">
        <f>IMAGE("http://ifttt.com/images/no_image_card.png",1)</f>
        <v/>
      </c>
      <c r="F1728" s="1" t="s">
        <v>4</v>
      </c>
      <c r="G1728" s="2" t="s">
        <v>7339</v>
      </c>
    </row>
    <row r="1729">
      <c r="A1729" s="1" t="s">
        <v>7340</v>
      </c>
      <c r="B1729" s="1" t="s">
        <v>3073</v>
      </c>
      <c r="C1729" s="1" t="s">
        <v>7341</v>
      </c>
      <c r="D1729" s="2" t="s">
        <v>7342</v>
      </c>
      <c r="E1729" t="str">
        <f>IMAGE("http://99bitcoins.com/wp-content/uploads/2015/04/Bitcoin-Paypal-Circle1.jpg",1)</f>
        <v/>
      </c>
      <c r="F1729" s="1" t="s">
        <v>4</v>
      </c>
      <c r="G1729" s="2" t="s">
        <v>7343</v>
      </c>
    </row>
    <row r="1730">
      <c r="A1730" s="1" t="s">
        <v>7344</v>
      </c>
      <c r="B1730" s="1" t="s">
        <v>7345</v>
      </c>
      <c r="C1730" s="1" t="s">
        <v>7346</v>
      </c>
      <c r="D1730" s="1" t="s">
        <v>7347</v>
      </c>
      <c r="E1730" t="str">
        <f t="shared" ref="E1730:E1731" si="215">IMAGE("http://ifttt.com/images/no_image_card.png",1)</f>
        <v/>
      </c>
      <c r="F1730" s="1" t="s">
        <v>4</v>
      </c>
      <c r="G1730" s="2" t="s">
        <v>7348</v>
      </c>
    </row>
    <row r="1731">
      <c r="A1731" s="1" t="s">
        <v>7349</v>
      </c>
      <c r="B1731" s="1" t="s">
        <v>7350</v>
      </c>
      <c r="C1731" s="1" t="s">
        <v>7351</v>
      </c>
      <c r="D1731" s="1" t="s">
        <v>7352</v>
      </c>
      <c r="E1731" t="str">
        <f t="shared" si="215"/>
        <v/>
      </c>
      <c r="F1731" s="1" t="s">
        <v>4</v>
      </c>
      <c r="G1731" s="2" t="s">
        <v>7353</v>
      </c>
    </row>
    <row r="1732">
      <c r="A1732" s="1" t="s">
        <v>7354</v>
      </c>
      <c r="B1732" s="1" t="s">
        <v>4667</v>
      </c>
      <c r="C1732" s="1" t="s">
        <v>7355</v>
      </c>
      <c r="D1732" s="2" t="s">
        <v>7356</v>
      </c>
      <c r="E1732" t="str">
        <f>IMAGE("http://i.imgur.com/gxo2FYi.jpg?fb",1)</f>
        <v/>
      </c>
      <c r="F1732" s="1" t="s">
        <v>4</v>
      </c>
      <c r="G1732" s="2" t="s">
        <v>7357</v>
      </c>
    </row>
    <row r="1733">
      <c r="A1733" s="1" t="s">
        <v>7331</v>
      </c>
      <c r="B1733" s="1" t="s">
        <v>1249</v>
      </c>
      <c r="C1733" s="1" t="s">
        <v>7332</v>
      </c>
      <c r="D1733" s="2" t="s">
        <v>7333</v>
      </c>
      <c r="E1733" t="str">
        <f>IMAGE("https://i.ytimg.com/vi/EzFOwFXlR48/hqdefault.jpg",1)</f>
        <v/>
      </c>
      <c r="F1733" s="1" t="s">
        <v>4</v>
      </c>
      <c r="G1733" s="2" t="s">
        <v>7334</v>
      </c>
    </row>
    <row r="1734">
      <c r="A1734" s="1" t="s">
        <v>7335</v>
      </c>
      <c r="B1734" s="1" t="s">
        <v>7336</v>
      </c>
      <c r="C1734" s="1" t="s">
        <v>7337</v>
      </c>
      <c r="D1734" s="1" t="s">
        <v>7338</v>
      </c>
      <c r="E1734" t="str">
        <f>IMAGE("http://ifttt.com/images/no_image_card.png",1)</f>
        <v/>
      </c>
      <c r="F1734" s="1" t="s">
        <v>4</v>
      </c>
      <c r="G1734" s="2" t="s">
        <v>7339</v>
      </c>
    </row>
    <row r="1735">
      <c r="A1735" s="1" t="s">
        <v>7340</v>
      </c>
      <c r="B1735" s="1" t="s">
        <v>3073</v>
      </c>
      <c r="C1735" s="1" t="s">
        <v>7341</v>
      </c>
      <c r="D1735" s="2" t="s">
        <v>7342</v>
      </c>
      <c r="E1735" t="str">
        <f>IMAGE("http://99bitcoins.com/wp-content/uploads/2015/04/Bitcoin-Paypal-Circle1.jpg",1)</f>
        <v/>
      </c>
      <c r="F1735" s="1" t="s">
        <v>4</v>
      </c>
      <c r="G1735" s="2" t="s">
        <v>7343</v>
      </c>
    </row>
    <row r="1736">
      <c r="A1736" s="1" t="s">
        <v>7358</v>
      </c>
      <c r="B1736" s="1" t="s">
        <v>2404</v>
      </c>
      <c r="C1736" s="1" t="s">
        <v>7359</v>
      </c>
      <c r="D1736" s="2" t="s">
        <v>7360</v>
      </c>
      <c r="E1736" t="str">
        <f>IMAGE("http://bit-post.com/wp-content/uploads/2014/11/Startup-incubator-BP.jpg",1)</f>
        <v/>
      </c>
      <c r="F1736" s="1" t="s">
        <v>4</v>
      </c>
      <c r="G1736" s="2" t="s">
        <v>7361</v>
      </c>
    </row>
    <row r="1737">
      <c r="A1737" s="1" t="s">
        <v>7362</v>
      </c>
      <c r="B1737" s="1" t="s">
        <v>7363</v>
      </c>
      <c r="C1737" s="1" t="s">
        <v>7364</v>
      </c>
      <c r="D1737" s="1" t="s">
        <v>107</v>
      </c>
      <c r="E1737" t="str">
        <f>IMAGE("http://ifttt.com/images/no_image_card.png",1)</f>
        <v/>
      </c>
      <c r="F1737" s="1" t="s">
        <v>4</v>
      </c>
      <c r="G1737" s="2" t="s">
        <v>7365</v>
      </c>
    </row>
    <row r="1738">
      <c r="A1738" s="1" t="s">
        <v>7366</v>
      </c>
      <c r="B1738" s="1" t="s">
        <v>7367</v>
      </c>
      <c r="C1738" s="1" t="s">
        <v>7368</v>
      </c>
      <c r="D1738" s="2" t="s">
        <v>7369</v>
      </c>
      <c r="E1738" t="str">
        <f>IMAGE("http://timesofindia.indiatimes.com/photo/30001090.cms",1)</f>
        <v/>
      </c>
      <c r="F1738" s="1" t="s">
        <v>4</v>
      </c>
      <c r="G1738" s="2" t="s">
        <v>7370</v>
      </c>
    </row>
    <row r="1739">
      <c r="A1739" s="1" t="s">
        <v>7371</v>
      </c>
      <c r="B1739" s="1" t="s">
        <v>1377</v>
      </c>
      <c r="C1739" s="1" t="s">
        <v>7372</v>
      </c>
      <c r="D1739" s="2" t="s">
        <v>7373</v>
      </c>
      <c r="E1739" t="str">
        <f>IMAGE("https://alistairmilne.files.wordpress.com/2015/04/it-cyber-security-training.jpg",1)</f>
        <v/>
      </c>
      <c r="F1739" s="1" t="s">
        <v>4</v>
      </c>
      <c r="G1739" s="2" t="s">
        <v>7374</v>
      </c>
    </row>
    <row r="1740">
      <c r="A1740" s="1" t="s">
        <v>7375</v>
      </c>
      <c r="B1740" s="1" t="s">
        <v>7376</v>
      </c>
      <c r="C1740" s="1" t="s">
        <v>7377</v>
      </c>
      <c r="D1740" s="2" t="s">
        <v>7378</v>
      </c>
      <c r="E1740" t="str">
        <f>IMAGE("http://coinspondent.de/wp-content/uploads/2015/04/Bitcoin-Gold-Josh-and-Philip-Vaultoro-672x372.png",1)</f>
        <v/>
      </c>
      <c r="F1740" s="1" t="s">
        <v>4</v>
      </c>
      <c r="G1740" s="2" t="s">
        <v>7379</v>
      </c>
    </row>
    <row r="1741">
      <c r="A1741" s="1" t="s">
        <v>7380</v>
      </c>
      <c r="B1741" s="1" t="s">
        <v>945</v>
      </c>
      <c r="C1741" s="1" t="s">
        <v>7381</v>
      </c>
      <c r="D1741" s="2" t="s">
        <v>7382</v>
      </c>
      <c r="E1741" t="str">
        <f>IMAGE("http://bsmedia.business-standard.com/_media/bs/img/article/2013-03/28/full/1364471307-2679.jpg",1)</f>
        <v/>
      </c>
      <c r="F1741" s="1" t="s">
        <v>4</v>
      </c>
      <c r="G1741" s="2" t="s">
        <v>7383</v>
      </c>
    </row>
    <row r="1742">
      <c r="A1742" s="1" t="s">
        <v>7384</v>
      </c>
      <c r="B1742" s="1" t="s">
        <v>7385</v>
      </c>
      <c r="C1742" s="1" t="s">
        <v>7386</v>
      </c>
      <c r="D1742" s="2" t="s">
        <v>7387</v>
      </c>
      <c r="E1742" t="str">
        <f t="shared" ref="E1742:E1743" si="216">IMAGE("https://www-techinasiacom.netdna-ssl.com/wp-content/uploads/2014/07/BuyBitcoin-720x540.jpg",1)</f>
        <v/>
      </c>
      <c r="F1742" s="1" t="s">
        <v>4</v>
      </c>
      <c r="G1742" s="2" t="s">
        <v>7388</v>
      </c>
    </row>
    <row r="1743">
      <c r="A1743" s="1" t="s">
        <v>7389</v>
      </c>
      <c r="B1743" s="1" t="s">
        <v>945</v>
      </c>
      <c r="C1743" s="1" t="s">
        <v>7390</v>
      </c>
      <c r="D1743" s="2" t="s">
        <v>7387</v>
      </c>
      <c r="E1743" t="str">
        <f t="shared" si="216"/>
        <v/>
      </c>
      <c r="F1743" s="1" t="s">
        <v>4</v>
      </c>
      <c r="G1743" s="2" t="s">
        <v>7391</v>
      </c>
    </row>
    <row r="1744">
      <c r="A1744" s="1" t="s">
        <v>7392</v>
      </c>
      <c r="B1744" s="1" t="s">
        <v>321</v>
      </c>
      <c r="C1744" s="1" t="s">
        <v>7393</v>
      </c>
      <c r="D1744" s="1" t="s">
        <v>7394</v>
      </c>
      <c r="E1744" t="str">
        <f>IMAGE("http://ifttt.com/images/no_image_card.png",1)</f>
        <v/>
      </c>
      <c r="F1744" s="1" t="s">
        <v>4</v>
      </c>
      <c r="G1744" s="2" t="s">
        <v>7395</v>
      </c>
    </row>
    <row r="1745">
      <c r="A1745" s="1" t="s">
        <v>7396</v>
      </c>
      <c r="B1745" s="1" t="s">
        <v>7397</v>
      </c>
      <c r="C1745" s="1" t="s">
        <v>7398</v>
      </c>
      <c r="D1745" s="2" t="s">
        <v>7399</v>
      </c>
      <c r="E1745" t="str">
        <f>IMAGE("http://www.wired.com/wp-content/uploads/2015/04/465339434.jpg",1)</f>
        <v/>
      </c>
      <c r="F1745" s="1" t="s">
        <v>4</v>
      </c>
      <c r="G1745" s="2" t="s">
        <v>7400</v>
      </c>
    </row>
    <row r="1746">
      <c r="A1746" s="1" t="s">
        <v>7401</v>
      </c>
      <c r="B1746" s="1" t="s">
        <v>7402</v>
      </c>
      <c r="C1746" s="1" t="s">
        <v>7403</v>
      </c>
      <c r="D1746" s="2" t="s">
        <v>7404</v>
      </c>
      <c r="E1746" t="str">
        <f>IMAGE("http://s1.reutersmedia.net/resources/r/?m=02&amp;amp;d=20150218&amp;amp;t=2&amp;amp;i=1026079656&amp;amp;w=1200&amp;amp;fh=&amp;amp;fw=&amp;amp;ll=&amp;amp;pl=&amp;amp;r=LYNXMPEB1H0RA",1)</f>
        <v/>
      </c>
      <c r="F1746" s="1" t="s">
        <v>4</v>
      </c>
      <c r="G1746" s="2" t="s">
        <v>7405</v>
      </c>
    </row>
    <row r="1747">
      <c r="A1747" s="1" t="s">
        <v>7406</v>
      </c>
      <c r="B1747" s="1" t="s">
        <v>7407</v>
      </c>
      <c r="C1747" s="1" t="s">
        <v>7408</v>
      </c>
      <c r="D1747" s="1" t="s">
        <v>7409</v>
      </c>
      <c r="E1747" t="str">
        <f>IMAGE("http://ifttt.com/images/no_image_card.png",1)</f>
        <v/>
      </c>
      <c r="F1747" s="1" t="s">
        <v>4</v>
      </c>
      <c r="G1747" s="2" t="s">
        <v>7410</v>
      </c>
    </row>
    <row r="1748">
      <c r="A1748" s="1" t="s">
        <v>7411</v>
      </c>
      <c r="B1748" s="1" t="s">
        <v>124</v>
      </c>
      <c r="C1748" s="1" t="s">
        <v>7412</v>
      </c>
      <c r="D1748" s="2" t="s">
        <v>7413</v>
      </c>
      <c r="E1748" t="str">
        <f>IMAGE("http://bit-post.com/wp-content/uploads/2015/04/trading.jpg",1)</f>
        <v/>
      </c>
      <c r="F1748" s="1" t="s">
        <v>4</v>
      </c>
      <c r="G1748" s="2" t="s">
        <v>7414</v>
      </c>
    </row>
    <row r="1749">
      <c r="A1749" s="1" t="s">
        <v>7415</v>
      </c>
      <c r="B1749" s="1" t="s">
        <v>124</v>
      </c>
      <c r="C1749" s="1" t="s">
        <v>7416</v>
      </c>
      <c r="D1749" s="2" t="s">
        <v>7417</v>
      </c>
      <c r="E1749" t="str">
        <f>IMAGE("http://disrupt-africa.com/wp-content/uploads/2015/02/bitcoin.jpg",1)</f>
        <v/>
      </c>
      <c r="F1749" s="1" t="s">
        <v>4</v>
      </c>
      <c r="G1749" s="2" t="s">
        <v>7418</v>
      </c>
    </row>
    <row r="1750">
      <c r="A1750" s="1" t="s">
        <v>7419</v>
      </c>
      <c r="B1750" s="1" t="s">
        <v>124</v>
      </c>
      <c r="C1750" s="1" t="s">
        <v>7420</v>
      </c>
      <c r="D1750" s="2" t="s">
        <v>7421</v>
      </c>
      <c r="E1750" t="str">
        <f>IMAGE("http://www.coinbuzz.com/wp-content/uploads/2015/04/Bitrated.png",1)</f>
        <v/>
      </c>
      <c r="F1750" s="1" t="s">
        <v>4</v>
      </c>
      <c r="G1750" s="2" t="s">
        <v>7422</v>
      </c>
    </row>
    <row r="1751">
      <c r="A1751" s="1" t="s">
        <v>7423</v>
      </c>
      <c r="B1751" s="1" t="s">
        <v>124</v>
      </c>
      <c r="C1751" s="1" t="s">
        <v>7424</v>
      </c>
      <c r="D1751" s="2" t="s">
        <v>7425</v>
      </c>
      <c r="E1751" t="str">
        <f>IMAGE("https://www.cryptocoinsnews.com/wp-content/uploads/2015/04/merchant.jpg",1)</f>
        <v/>
      </c>
      <c r="F1751" s="1" t="s">
        <v>4</v>
      </c>
      <c r="G1751" s="2" t="s">
        <v>7426</v>
      </c>
    </row>
    <row r="1752">
      <c r="A1752" s="1" t="s">
        <v>7423</v>
      </c>
      <c r="B1752" s="1" t="s">
        <v>124</v>
      </c>
      <c r="C1752" s="1" t="s">
        <v>7427</v>
      </c>
      <c r="D1752" s="2" t="s">
        <v>7428</v>
      </c>
      <c r="E1752" t="str">
        <f>IMAGE("http://insidebitcoins.com/wp-content/uploads/2015/04/shutterstock_173393579-680x405-150x150.jpg",1)</f>
        <v/>
      </c>
      <c r="F1752" s="1" t="s">
        <v>4</v>
      </c>
      <c r="G1752" s="2" t="s">
        <v>7429</v>
      </c>
    </row>
    <row r="1753">
      <c r="A1753" s="1" t="s">
        <v>7430</v>
      </c>
      <c r="B1753" s="1" t="s">
        <v>124</v>
      </c>
      <c r="C1753" s="1" t="s">
        <v>7431</v>
      </c>
      <c r="D1753" s="2" t="s">
        <v>7432</v>
      </c>
      <c r="E1753" t="str">
        <f>IMAGE("http://www.newsbtc.com/wp-content/uploads/2015/03/rakuten-bitnet-bitcoin-payment-newbstc.png",1)</f>
        <v/>
      </c>
      <c r="F1753" s="1" t="s">
        <v>4</v>
      </c>
      <c r="G1753" s="2" t="s">
        <v>7433</v>
      </c>
    </row>
    <row r="1754">
      <c r="A1754" s="1" t="s">
        <v>7434</v>
      </c>
      <c r="B1754" s="1" t="s">
        <v>124</v>
      </c>
      <c r="C1754" s="1" t="s">
        <v>7435</v>
      </c>
      <c r="D1754" s="2" t="s">
        <v>7436</v>
      </c>
      <c r="E1754" t="str">
        <f>IMAGE("http://www.newsbtc.com/wp-content/uploads/2015/04/bigstock-Business-young-man-in-job-in-60359951.jpg",1)</f>
        <v/>
      </c>
      <c r="F1754" s="1" t="s">
        <v>4</v>
      </c>
      <c r="G1754" s="2" t="s">
        <v>7437</v>
      </c>
    </row>
    <row r="1755">
      <c r="A1755" s="1" t="s">
        <v>7438</v>
      </c>
      <c r="B1755" s="1" t="s">
        <v>7439</v>
      </c>
      <c r="C1755" s="1" t="s">
        <v>7440</v>
      </c>
      <c r="D1755" s="2" t="s">
        <v>7441</v>
      </c>
      <c r="E1755" t="str">
        <f>IMAGE("https://res.cloudinary.com/indiegogo-media-prod-cld/image/upload/c_fill,h_200,w_200/v1425150419/ivxkztgr7ckoe7oznlmu.png",1)</f>
        <v/>
      </c>
      <c r="F1755" s="1" t="s">
        <v>4</v>
      </c>
      <c r="G1755" s="2" t="s">
        <v>7442</v>
      </c>
    </row>
    <row r="1756">
      <c r="A1756" s="1" t="s">
        <v>7443</v>
      </c>
      <c r="B1756" s="1" t="s">
        <v>7336</v>
      </c>
      <c r="C1756" s="1" t="s">
        <v>7444</v>
      </c>
      <c r="D1756" s="1" t="s">
        <v>7445</v>
      </c>
      <c r="E1756" t="str">
        <f>IMAGE("http://ifttt.com/images/no_image_card.png",1)</f>
        <v/>
      </c>
      <c r="F1756" s="1" t="s">
        <v>4</v>
      </c>
      <c r="G1756" s="2" t="s">
        <v>7446</v>
      </c>
    </row>
    <row r="1757">
      <c r="A1757" s="1" t="s">
        <v>7447</v>
      </c>
      <c r="B1757" s="1" t="s">
        <v>7336</v>
      </c>
      <c r="C1757" s="1" t="s">
        <v>7448</v>
      </c>
      <c r="D1757" s="2" t="s">
        <v>7449</v>
      </c>
      <c r="E1757" t="str">
        <f>IMAGE("https://redpayline.com/assets/img/credit-cards-visa-mastercard.jpg",1)</f>
        <v/>
      </c>
      <c r="F1757" s="1" t="s">
        <v>4</v>
      </c>
      <c r="G1757" s="2" t="s">
        <v>7450</v>
      </c>
    </row>
    <row r="1758">
      <c r="A1758" s="1" t="s">
        <v>7451</v>
      </c>
      <c r="B1758" s="1" t="s">
        <v>6867</v>
      </c>
      <c r="C1758" s="1" t="s">
        <v>7452</v>
      </c>
      <c r="D1758" s="2" t="s">
        <v>7453</v>
      </c>
      <c r="E1758" t="str">
        <f>IMAGE("http://cdn1.tnwcdn.com/wp-content/blogs.dir/1/files/2015/04/bitcoin.jpg",1)</f>
        <v/>
      </c>
      <c r="F1758" s="1" t="s">
        <v>4</v>
      </c>
      <c r="G1758" s="2" t="s">
        <v>7454</v>
      </c>
    </row>
    <row r="1759">
      <c r="A1759" s="1" t="s">
        <v>7455</v>
      </c>
      <c r="B1759" s="1" t="s">
        <v>7456</v>
      </c>
      <c r="C1759" s="1" t="s">
        <v>7457</v>
      </c>
      <c r="D1759" s="2" t="s">
        <v>7458</v>
      </c>
      <c r="E1759" t="str">
        <f>IMAGE("http://www.uspa24.com/img/social_image.jpg",1)</f>
        <v/>
      </c>
      <c r="F1759" s="1" t="s">
        <v>4</v>
      </c>
      <c r="G1759" s="2" t="s">
        <v>7459</v>
      </c>
    </row>
    <row r="1760">
      <c r="A1760" s="1" t="s">
        <v>7455</v>
      </c>
      <c r="B1760" s="1" t="s">
        <v>7024</v>
      </c>
      <c r="C1760" s="1" t="s">
        <v>7460</v>
      </c>
      <c r="D1760" s="2" t="s">
        <v>6470</v>
      </c>
      <c r="E1760" t="str">
        <f>IMAGE("http://bitforum.info/letter_avatar/raimon/45/2.png",1)</f>
        <v/>
      </c>
      <c r="F1760" s="1" t="s">
        <v>4</v>
      </c>
      <c r="G1760" s="2" t="s">
        <v>7461</v>
      </c>
    </row>
    <row r="1761">
      <c r="A1761" s="1" t="s">
        <v>7462</v>
      </c>
      <c r="B1761" s="1" t="s">
        <v>5582</v>
      </c>
      <c r="C1761" s="1" t="s">
        <v>7463</v>
      </c>
      <c r="D1761" s="2" t="s">
        <v>7464</v>
      </c>
      <c r="E1761" t="str">
        <f>IMAGE("https://i.ytimg.com/vi/7WMJs1v63C0/hqdefault.jpg",1)</f>
        <v/>
      </c>
      <c r="F1761" s="1" t="s">
        <v>4</v>
      </c>
      <c r="G1761" s="2" t="s">
        <v>7465</v>
      </c>
    </row>
    <row r="1762">
      <c r="A1762" s="1" t="s">
        <v>7466</v>
      </c>
      <c r="B1762" s="1" t="s">
        <v>1415</v>
      </c>
      <c r="C1762" s="1" t="s">
        <v>7467</v>
      </c>
      <c r="D1762" s="2" t="s">
        <v>7468</v>
      </c>
      <c r="E1762" t="str">
        <f>IMAGE("https://i.ytimg.com/vi/EzFOwFXlR48/hqdefault.jpg",1)</f>
        <v/>
      </c>
      <c r="F1762" s="1" t="s">
        <v>4</v>
      </c>
      <c r="G1762" s="2" t="s">
        <v>7469</v>
      </c>
    </row>
    <row r="1763">
      <c r="A1763" s="1" t="s">
        <v>7470</v>
      </c>
      <c r="B1763" s="1" t="s">
        <v>1610</v>
      </c>
      <c r="C1763" s="1" t="s">
        <v>7471</v>
      </c>
      <c r="D1763" s="1" t="s">
        <v>7472</v>
      </c>
      <c r="E1763" t="str">
        <f>IMAGE("http://ifttt.com/images/no_image_card.png",1)</f>
        <v/>
      </c>
      <c r="F1763" s="1" t="s">
        <v>4</v>
      </c>
      <c r="G1763" s="2" t="s">
        <v>7473</v>
      </c>
    </row>
    <row r="1764">
      <c r="A1764" s="1" t="s">
        <v>7474</v>
      </c>
      <c r="B1764" s="1" t="s">
        <v>4979</v>
      </c>
      <c r="C1764" s="1" t="s">
        <v>7475</v>
      </c>
      <c r="D1764" s="2" t="s">
        <v>7476</v>
      </c>
      <c r="E1764" t="str">
        <f>IMAGE("https://i.ytimg.com/vi/VUzPqpOPo-U/maxresdefault.jpg",1)</f>
        <v/>
      </c>
      <c r="F1764" s="1" t="s">
        <v>4</v>
      </c>
      <c r="G1764" s="2" t="s">
        <v>7477</v>
      </c>
    </row>
    <row r="1765">
      <c r="A1765" s="1" t="s">
        <v>7478</v>
      </c>
      <c r="B1765" s="1" t="s">
        <v>7479</v>
      </c>
      <c r="C1765" s="1" t="s">
        <v>7480</v>
      </c>
      <c r="D1765" s="1" t="s">
        <v>7481</v>
      </c>
      <c r="E1765" t="str">
        <f t="shared" ref="E1765:E1766" si="217">IMAGE("http://ifttt.com/images/no_image_card.png",1)</f>
        <v/>
      </c>
      <c r="F1765" s="1" t="s">
        <v>4</v>
      </c>
      <c r="G1765" s="2" t="s">
        <v>7482</v>
      </c>
    </row>
    <row r="1766">
      <c r="A1766" s="1" t="s">
        <v>7483</v>
      </c>
      <c r="B1766" s="1" t="s">
        <v>5701</v>
      </c>
      <c r="C1766" s="1" t="s">
        <v>7484</v>
      </c>
      <c r="D1766" s="1" t="s">
        <v>7485</v>
      </c>
      <c r="E1766" t="str">
        <f t="shared" si="217"/>
        <v/>
      </c>
      <c r="F1766" s="1" t="s">
        <v>4</v>
      </c>
      <c r="G1766" s="2" t="s">
        <v>7486</v>
      </c>
    </row>
    <row r="1767">
      <c r="A1767" s="1" t="s">
        <v>7487</v>
      </c>
      <c r="B1767" s="1" t="s">
        <v>1415</v>
      </c>
      <c r="C1767" s="1" t="s">
        <v>7488</v>
      </c>
      <c r="D1767" s="2" t="s">
        <v>7468</v>
      </c>
      <c r="E1767" t="str">
        <f>IMAGE("https://i.ytimg.com/vi/EzFOwFXlR48/hqdefault.jpg",1)</f>
        <v/>
      </c>
      <c r="F1767" s="1" t="s">
        <v>4</v>
      </c>
      <c r="G1767" s="2" t="s">
        <v>7489</v>
      </c>
    </row>
    <row r="1768">
      <c r="A1768" s="1" t="s">
        <v>7490</v>
      </c>
      <c r="B1768" s="1" t="s">
        <v>7491</v>
      </c>
      <c r="C1768" s="1" t="s">
        <v>7492</v>
      </c>
      <c r="D1768" s="1" t="s">
        <v>7493</v>
      </c>
      <c r="E1768" t="str">
        <f>IMAGE("http://ifttt.com/images/no_image_card.png",1)</f>
        <v/>
      </c>
      <c r="F1768" s="1" t="s">
        <v>4</v>
      </c>
      <c r="G1768" s="2" t="s">
        <v>7494</v>
      </c>
    </row>
    <row r="1769">
      <c r="A1769" s="1" t="s">
        <v>7495</v>
      </c>
      <c r="B1769" s="1" t="s">
        <v>4052</v>
      </c>
      <c r="C1769" s="1" t="s">
        <v>7496</v>
      </c>
      <c r="D1769" s="2" t="s">
        <v>7497</v>
      </c>
      <c r="E1769" t="str">
        <f>IMAGE("http://charlieshrem.com/wp-content/uploads/2015/01/8a1142444bd89b9aa2a246cdbdbe8413.png",1)</f>
        <v/>
      </c>
      <c r="F1769" s="1" t="s">
        <v>4</v>
      </c>
      <c r="G1769" s="2" t="s">
        <v>7498</v>
      </c>
    </row>
    <row r="1770">
      <c r="A1770" s="1" t="s">
        <v>7499</v>
      </c>
      <c r="B1770" s="1" t="s">
        <v>2564</v>
      </c>
      <c r="C1770" s="1" t="s">
        <v>7500</v>
      </c>
      <c r="D1770" s="2" t="s">
        <v>7501</v>
      </c>
      <c r="E1770" t="str">
        <f>IMAGE("http://bitcoinjobfair.com/wp-content/uploads/bfi_thumb/Shapeshift-2yp38gqi3zpn7du9n97ym8.png",1)</f>
        <v/>
      </c>
      <c r="F1770" s="1" t="s">
        <v>4</v>
      </c>
      <c r="G1770" s="2" t="s">
        <v>7502</v>
      </c>
    </row>
    <row r="1771">
      <c r="A1771" s="1" t="s">
        <v>7503</v>
      </c>
      <c r="B1771" s="1" t="s">
        <v>346</v>
      </c>
      <c r="C1771" s="1" t="s">
        <v>7504</v>
      </c>
      <c r="D1771" s="2" t="s">
        <v>7505</v>
      </c>
      <c r="E1771" t="str">
        <f>IMAGE("https://i.ytimg.com/vi/1XfXYiQQSlE/hqdefault.jpg",1)</f>
        <v/>
      </c>
      <c r="F1771" s="1" t="s">
        <v>4</v>
      </c>
      <c r="G1771" s="2" t="s">
        <v>7506</v>
      </c>
    </row>
    <row r="1772">
      <c r="A1772" s="1" t="s">
        <v>7507</v>
      </c>
      <c r="B1772" s="1" t="s">
        <v>3155</v>
      </c>
      <c r="C1772" s="1" t="s">
        <v>7508</v>
      </c>
      <c r="D1772" s="1" t="s">
        <v>7509</v>
      </c>
      <c r="E1772" t="str">
        <f t="shared" ref="E1772:E1773" si="218">IMAGE("http://ifttt.com/images/no_image_card.png",1)</f>
        <v/>
      </c>
      <c r="F1772" s="1" t="s">
        <v>4</v>
      </c>
      <c r="G1772" s="2" t="s">
        <v>7510</v>
      </c>
    </row>
    <row r="1773">
      <c r="A1773" s="1" t="s">
        <v>7507</v>
      </c>
      <c r="B1773" s="1" t="s">
        <v>7200</v>
      </c>
      <c r="C1773" s="1" t="s">
        <v>7511</v>
      </c>
      <c r="D1773" s="1" t="s">
        <v>7512</v>
      </c>
      <c r="E1773" t="str">
        <f t="shared" si="218"/>
        <v/>
      </c>
      <c r="F1773" s="1" t="s">
        <v>4</v>
      </c>
      <c r="G1773" s="2" t="s">
        <v>7513</v>
      </c>
    </row>
    <row r="1774">
      <c r="A1774" s="1" t="s">
        <v>7514</v>
      </c>
      <c r="B1774" s="1" t="s">
        <v>172</v>
      </c>
      <c r="C1774" s="1" t="s">
        <v>7515</v>
      </c>
      <c r="D1774" s="2" t="s">
        <v>7516</v>
      </c>
      <c r="E1774" t="str">
        <f>IMAGE("http://networks.nokia.com/sites/all/themes/nsn_2013/img/nokia-logo.jpg",1)</f>
        <v/>
      </c>
      <c r="F1774" s="1" t="s">
        <v>4</v>
      </c>
      <c r="G1774" s="2" t="s">
        <v>7517</v>
      </c>
    </row>
    <row r="1775">
      <c r="A1775" s="1" t="s">
        <v>7518</v>
      </c>
      <c r="B1775" s="1" t="s">
        <v>7519</v>
      </c>
      <c r="C1775" s="1" t="s">
        <v>4907</v>
      </c>
      <c r="D1775" s="2" t="s">
        <v>7520</v>
      </c>
      <c r="E1775" t="str">
        <f>IMAGE("https://i.ytimg.com/vi/pih3o5d1NPA/hqdefault.jpg",1)</f>
        <v/>
      </c>
      <c r="F1775" s="1" t="s">
        <v>4</v>
      </c>
      <c r="G1775" s="2" t="s">
        <v>7521</v>
      </c>
    </row>
    <row r="1776">
      <c r="A1776" s="1" t="s">
        <v>7522</v>
      </c>
      <c r="B1776" s="1" t="s">
        <v>5649</v>
      </c>
      <c r="C1776" s="1" t="s">
        <v>7523</v>
      </c>
      <c r="D1776" s="2" t="s">
        <v>7524</v>
      </c>
      <c r="E1776" t="str">
        <f>IMAGE("http://media.coindesk.com/2014/07/coindesk-logo.png",1)</f>
        <v/>
      </c>
      <c r="F1776" s="1" t="s">
        <v>4</v>
      </c>
      <c r="G1776" s="2" t="s">
        <v>7525</v>
      </c>
    </row>
    <row r="1777">
      <c r="A1777" s="1" t="s">
        <v>7526</v>
      </c>
      <c r="B1777" s="1" t="s">
        <v>5163</v>
      </c>
      <c r="C1777" s="1" t="s">
        <v>7527</v>
      </c>
      <c r="D1777" s="1" t="s">
        <v>7528</v>
      </c>
      <c r="E1777" t="str">
        <f>IMAGE("http://ifttt.com/images/no_image_card.png",1)</f>
        <v/>
      </c>
      <c r="F1777" s="1" t="s">
        <v>4</v>
      </c>
      <c r="G1777" s="2" t="s">
        <v>7529</v>
      </c>
    </row>
    <row r="1778">
      <c r="A1778" s="1" t="s">
        <v>7530</v>
      </c>
      <c r="B1778" s="1" t="s">
        <v>4511</v>
      </c>
      <c r="C1778" s="1" t="s">
        <v>7531</v>
      </c>
      <c r="D1778" s="2" t="s">
        <v>7532</v>
      </c>
      <c r="E1778" t="str">
        <f>IMAGE("https://res.cloudinary.com/indiegogo-media-prod-cld/image/upload/c_fill,h_200,w_200/v1425445571/dqwmtvwebtt4mg6c4fd3.jpg",1)</f>
        <v/>
      </c>
      <c r="F1778" s="1" t="s">
        <v>4</v>
      </c>
      <c r="G1778" s="2" t="s">
        <v>7533</v>
      </c>
    </row>
    <row r="1779">
      <c r="A1779" s="1" t="s">
        <v>7534</v>
      </c>
      <c r="B1779" s="1" t="s">
        <v>7535</v>
      </c>
      <c r="C1779" s="1" t="s">
        <v>7536</v>
      </c>
      <c r="D1779" s="1" t="s">
        <v>7537</v>
      </c>
      <c r="E1779" t="str">
        <f>IMAGE("http://ifttt.com/images/no_image_card.png",1)</f>
        <v/>
      </c>
      <c r="F1779" s="1" t="s">
        <v>4</v>
      </c>
      <c r="G1779" s="2" t="s">
        <v>7538</v>
      </c>
    </row>
    <row r="1780">
      <c r="A1780" s="1" t="s">
        <v>7539</v>
      </c>
      <c r="B1780" s="1" t="s">
        <v>7540</v>
      </c>
      <c r="C1780" s="1" t="s">
        <v>7541</v>
      </c>
      <c r="D1780" s="2" t="s">
        <v>7542</v>
      </c>
      <c r="E1780" t="str">
        <f>IMAGE("https://letstalkbitcoin.com/files/blogs/1137-15315814166b1fc9478262e9fad09712e32dbfac1d5b9886a1d664e956b0d23a.jpg",1)</f>
        <v/>
      </c>
      <c r="F1780" s="1" t="s">
        <v>4</v>
      </c>
      <c r="G1780" s="2" t="s">
        <v>7543</v>
      </c>
    </row>
    <row r="1781">
      <c r="A1781" s="1" t="s">
        <v>7539</v>
      </c>
      <c r="B1781" s="1" t="s">
        <v>7544</v>
      </c>
      <c r="C1781" s="1" t="s">
        <v>7545</v>
      </c>
      <c r="D1781" s="1" t="s">
        <v>7546</v>
      </c>
      <c r="E1781" t="str">
        <f>IMAGE("http://ifttt.com/images/no_image_card.png",1)</f>
        <v/>
      </c>
      <c r="F1781" s="1" t="s">
        <v>4</v>
      </c>
      <c r="G1781" s="2" t="s">
        <v>7547</v>
      </c>
    </row>
    <row r="1782">
      <c r="A1782" s="1" t="s">
        <v>7548</v>
      </c>
      <c r="B1782" s="1" t="s">
        <v>346</v>
      </c>
      <c r="C1782" s="1" t="s">
        <v>7549</v>
      </c>
      <c r="D1782" s="2" t="s">
        <v>7550</v>
      </c>
      <c r="E1782" t="str">
        <f>IMAGE("https://i.ytimg.com/vi/-YaQ3ZfeQVo/hqdefault.jpg",1)</f>
        <v/>
      </c>
      <c r="F1782" s="1" t="s">
        <v>4</v>
      </c>
      <c r="G1782" s="2" t="s">
        <v>7551</v>
      </c>
    </row>
    <row r="1783">
      <c r="A1783" s="1" t="s">
        <v>7552</v>
      </c>
      <c r="B1783" s="1" t="s">
        <v>624</v>
      </c>
      <c r="C1783" s="1" t="s">
        <v>7553</v>
      </c>
      <c r="D1783" s="2" t="s">
        <v>7554</v>
      </c>
      <c r="E1783" t="str">
        <f>IMAGE("https://lh6.googleusercontent.com/I56EUX-mxN53uIUNROwTPL-5LWDiPi6P77bYjmdvUG4k63iFaHPfdRMIiSxJ5GXLPGEmaTU7lpIr7cSexqIpgs2AoGw9eXSWLHcLxrqPz9PAKu3EZcA8f4hDTOocOGgVO3o",1)</f>
        <v/>
      </c>
      <c r="F1783" s="1" t="s">
        <v>4</v>
      </c>
      <c r="G1783" s="2" t="s">
        <v>7555</v>
      </c>
    </row>
    <row r="1784">
      <c r="A1784" s="1" t="s">
        <v>7556</v>
      </c>
      <c r="B1784" s="1" t="s">
        <v>7557</v>
      </c>
      <c r="C1784" s="1" t="s">
        <v>7558</v>
      </c>
      <c r="D1784" s="1" t="s">
        <v>7559</v>
      </c>
      <c r="E1784" t="str">
        <f t="shared" ref="E1784:E1785" si="219">IMAGE("http://ifttt.com/images/no_image_card.png",1)</f>
        <v/>
      </c>
      <c r="F1784" s="1" t="s">
        <v>4</v>
      </c>
      <c r="G1784" s="2" t="s">
        <v>7560</v>
      </c>
    </row>
    <row r="1785">
      <c r="A1785" s="1" t="s">
        <v>7561</v>
      </c>
      <c r="B1785" s="1" t="s">
        <v>7562</v>
      </c>
      <c r="C1785" s="1" t="s">
        <v>7563</v>
      </c>
      <c r="D1785" s="1" t="s">
        <v>7564</v>
      </c>
      <c r="E1785" t="str">
        <f t="shared" si="219"/>
        <v/>
      </c>
      <c r="F1785" s="1" t="s">
        <v>4</v>
      </c>
      <c r="G1785" s="2" t="s">
        <v>7565</v>
      </c>
    </row>
    <row r="1786">
      <c r="A1786" s="1" t="s">
        <v>7566</v>
      </c>
      <c r="B1786" s="1" t="s">
        <v>7567</v>
      </c>
      <c r="C1786" s="1" t="s">
        <v>7568</v>
      </c>
      <c r="D1786" s="2" t="s">
        <v>7569</v>
      </c>
      <c r="E1786" t="str">
        <f>IMAGE("https://reload.bitnik.eu/img/reloadkolofon2.png",1)</f>
        <v/>
      </c>
      <c r="F1786" s="1" t="s">
        <v>4</v>
      </c>
      <c r="G1786" s="2" t="s">
        <v>7570</v>
      </c>
    </row>
    <row r="1787">
      <c r="A1787" s="1" t="s">
        <v>7571</v>
      </c>
      <c r="B1787" s="1" t="s">
        <v>6812</v>
      </c>
      <c r="C1787" s="1" t="s">
        <v>7572</v>
      </c>
      <c r="D1787" s="2" t="s">
        <v>7573</v>
      </c>
      <c r="E1787" t="str">
        <f>IMAGE("http://i.imgur.com/RWXGlI1.jpg?fb",1)</f>
        <v/>
      </c>
      <c r="F1787" s="1" t="s">
        <v>4</v>
      </c>
      <c r="G1787" s="2" t="s">
        <v>7574</v>
      </c>
    </row>
    <row r="1788">
      <c r="A1788" s="1" t="s">
        <v>7575</v>
      </c>
      <c r="B1788" s="1" t="s">
        <v>7576</v>
      </c>
      <c r="C1788" s="1" t="s">
        <v>7577</v>
      </c>
      <c r="D1788" s="2" t="s">
        <v>7578</v>
      </c>
      <c r="E1788" t="str">
        <f>IMAGE("http://ifttt.com/images/no_image_card.png",1)</f>
        <v/>
      </c>
      <c r="F1788" s="1" t="s">
        <v>4</v>
      </c>
      <c r="G1788" s="2" t="s">
        <v>7579</v>
      </c>
    </row>
    <row r="1789">
      <c r="A1789" s="1" t="s">
        <v>7580</v>
      </c>
      <c r="B1789" s="1" t="s">
        <v>346</v>
      </c>
      <c r="C1789" s="1" t="s">
        <v>7581</v>
      </c>
      <c r="D1789" s="2" t="s">
        <v>7582</v>
      </c>
      <c r="E1789" t="str">
        <f>IMAGE("https://i.ytimg.com/vi/Fv0ETVEZil0/hqdefault.jpg",1)</f>
        <v/>
      </c>
      <c r="F1789" s="1" t="s">
        <v>4</v>
      </c>
      <c r="G1789" s="2" t="s">
        <v>7583</v>
      </c>
    </row>
    <row r="1790">
      <c r="A1790" s="1" t="s">
        <v>7584</v>
      </c>
      <c r="B1790" s="1" t="s">
        <v>7585</v>
      </c>
      <c r="C1790" s="1" t="s">
        <v>7586</v>
      </c>
      <c r="D1790" s="1" t="s">
        <v>7587</v>
      </c>
      <c r="E1790" t="str">
        <f>IMAGE("http://ifttt.com/images/no_image_card.png",1)</f>
        <v/>
      </c>
      <c r="F1790" s="1" t="s">
        <v>4</v>
      </c>
      <c r="G1790" s="2" t="s">
        <v>7588</v>
      </c>
    </row>
    <row r="1791">
      <c r="A1791" s="1" t="s">
        <v>7589</v>
      </c>
      <c r="B1791" s="1" t="s">
        <v>546</v>
      </c>
      <c r="C1791" s="1" t="s">
        <v>7590</v>
      </c>
      <c r="D1791" s="2" t="s">
        <v>7591</v>
      </c>
      <c r="E1791" t="str">
        <f>IMAGE("http://cointelegraph.com/images/725_aHR0cDovL2NvaW50ZWxlZ3JhcGguY29tL3N0b3JhZ2UvdXBsb2Fkcy92aWV3LzI1N2UyYjQxMDBlYjQwYzM2NjhiZjc3Njg0MzZiMjM4LnBuZw==.jpg",1)</f>
        <v/>
      </c>
      <c r="F1791" s="1" t="s">
        <v>4</v>
      </c>
      <c r="G1791" s="2" t="s">
        <v>7592</v>
      </c>
    </row>
    <row r="1792">
      <c r="A1792" s="1" t="s">
        <v>7593</v>
      </c>
      <c r="B1792" s="1" t="s">
        <v>457</v>
      </c>
      <c r="C1792" s="1" t="s">
        <v>7594</v>
      </c>
      <c r="D1792" s="1" t="s">
        <v>7595</v>
      </c>
      <c r="E1792" t="str">
        <f t="shared" ref="E1792:E1794" si="220">IMAGE("http://ifttt.com/images/no_image_card.png",1)</f>
        <v/>
      </c>
      <c r="F1792" s="1" t="s">
        <v>4</v>
      </c>
      <c r="G1792" s="2" t="s">
        <v>7596</v>
      </c>
    </row>
    <row r="1793">
      <c r="A1793" s="1" t="s">
        <v>7556</v>
      </c>
      <c r="B1793" s="1" t="s">
        <v>7557</v>
      </c>
      <c r="C1793" s="1" t="s">
        <v>7558</v>
      </c>
      <c r="D1793" s="1" t="s">
        <v>7559</v>
      </c>
      <c r="E1793" t="str">
        <f t="shared" si="220"/>
        <v/>
      </c>
      <c r="F1793" s="1" t="s">
        <v>4</v>
      </c>
      <c r="G1793" s="2" t="s">
        <v>7560</v>
      </c>
    </row>
    <row r="1794">
      <c r="A1794" s="1" t="s">
        <v>7561</v>
      </c>
      <c r="B1794" s="1" t="s">
        <v>7562</v>
      </c>
      <c r="C1794" s="1" t="s">
        <v>7563</v>
      </c>
      <c r="D1794" s="1" t="s">
        <v>7564</v>
      </c>
      <c r="E1794" t="str">
        <f t="shared" si="220"/>
        <v/>
      </c>
      <c r="F1794" s="1" t="s">
        <v>4</v>
      </c>
      <c r="G1794" s="2" t="s">
        <v>7565</v>
      </c>
    </row>
    <row r="1795">
      <c r="A1795" s="1" t="s">
        <v>7566</v>
      </c>
      <c r="B1795" s="1" t="s">
        <v>7567</v>
      </c>
      <c r="C1795" s="1" t="s">
        <v>7568</v>
      </c>
      <c r="D1795" s="2" t="s">
        <v>7569</v>
      </c>
      <c r="E1795" t="str">
        <f>IMAGE("https://reload.bitnik.eu/img/reloadkolofon2.png",1)</f>
        <v/>
      </c>
      <c r="F1795" s="1" t="s">
        <v>4</v>
      </c>
      <c r="G1795" s="2" t="s">
        <v>7570</v>
      </c>
    </row>
    <row r="1796">
      <c r="A1796" s="1" t="s">
        <v>7571</v>
      </c>
      <c r="B1796" s="1" t="s">
        <v>6812</v>
      </c>
      <c r="C1796" s="1" t="s">
        <v>7572</v>
      </c>
      <c r="D1796" s="2" t="s">
        <v>7573</v>
      </c>
      <c r="E1796" t="str">
        <f>IMAGE("http://i.imgur.com/RWXGlI1.jpg?fb",1)</f>
        <v/>
      </c>
      <c r="F1796" s="1" t="s">
        <v>4</v>
      </c>
      <c r="G1796" s="2" t="s">
        <v>7574</v>
      </c>
    </row>
    <row r="1797">
      <c r="A1797" s="1" t="s">
        <v>7575</v>
      </c>
      <c r="B1797" s="1" t="s">
        <v>7576</v>
      </c>
      <c r="C1797" s="1" t="s">
        <v>7577</v>
      </c>
      <c r="D1797" s="2" t="s">
        <v>7578</v>
      </c>
      <c r="E1797" t="str">
        <f t="shared" ref="E1797:E1799" si="221">IMAGE("http://ifttt.com/images/no_image_card.png",1)</f>
        <v/>
      </c>
      <c r="F1797" s="1" t="s">
        <v>4</v>
      </c>
      <c r="G1797" s="2" t="s">
        <v>7579</v>
      </c>
    </row>
    <row r="1798">
      <c r="A1798" s="1" t="s">
        <v>7597</v>
      </c>
      <c r="B1798" s="1" t="s">
        <v>7598</v>
      </c>
      <c r="C1798" s="1" t="s">
        <v>7599</v>
      </c>
      <c r="D1798" s="1" t="s">
        <v>7600</v>
      </c>
      <c r="E1798" t="str">
        <f t="shared" si="221"/>
        <v/>
      </c>
      <c r="F1798" s="1" t="s">
        <v>4</v>
      </c>
      <c r="G1798" s="2" t="s">
        <v>7601</v>
      </c>
    </row>
    <row r="1799">
      <c r="A1799" s="1" t="s">
        <v>7602</v>
      </c>
      <c r="B1799" s="1" t="s">
        <v>7603</v>
      </c>
      <c r="C1799" s="1" t="s">
        <v>7604</v>
      </c>
      <c r="D1799" s="1" t="s">
        <v>7605</v>
      </c>
      <c r="E1799" t="str">
        <f t="shared" si="221"/>
        <v/>
      </c>
      <c r="F1799" s="1" t="s">
        <v>4</v>
      </c>
      <c r="G1799" s="2" t="s">
        <v>7606</v>
      </c>
    </row>
    <row r="1800">
      <c r="A1800" s="1" t="s">
        <v>7607</v>
      </c>
      <c r="B1800" s="1" t="s">
        <v>2296</v>
      </c>
      <c r="C1800" s="1" t="s">
        <v>7608</v>
      </c>
      <c r="D1800" s="2" t="s">
        <v>7609</v>
      </c>
      <c r="E1800" t="str">
        <f>IMAGE("http://www.ctvnews.ca/polopoly_fs/1.2085820.1415109950!/httpImage/image.jpg_gen/derivatives/landscape_620/image.jpg",1)</f>
        <v/>
      </c>
      <c r="F1800" s="1" t="s">
        <v>4</v>
      </c>
      <c r="G1800" s="2" t="s">
        <v>7610</v>
      </c>
    </row>
    <row r="1801">
      <c r="A1801" s="1" t="s">
        <v>7611</v>
      </c>
      <c r="B1801" s="1" t="s">
        <v>2386</v>
      </c>
      <c r="C1801" s="1" t="s">
        <v>7612</v>
      </c>
      <c r="D1801" s="2" t="s">
        <v>7613</v>
      </c>
      <c r="E1801" t="str">
        <f>IMAGE("http://voluntary.net/../images/icon3a.svg",1)</f>
        <v/>
      </c>
      <c r="F1801" s="1" t="s">
        <v>4</v>
      </c>
      <c r="G1801" s="2" t="s">
        <v>7614</v>
      </c>
    </row>
    <row r="1802">
      <c r="A1802" s="1" t="s">
        <v>7615</v>
      </c>
      <c r="B1802" s="1" t="s">
        <v>7616</v>
      </c>
      <c r="C1802" s="1" t="s">
        <v>7617</v>
      </c>
      <c r="D1802" s="2" t="s">
        <v>7618</v>
      </c>
      <c r="E1802" t="str">
        <f>IMAGE("https://blog.bitcoinfoundation.org/content/images/2014/12/Ghost.png",1)</f>
        <v/>
      </c>
      <c r="F1802" s="1" t="s">
        <v>4</v>
      </c>
      <c r="G1802" s="2" t="s">
        <v>7619</v>
      </c>
    </row>
    <row r="1803">
      <c r="A1803" s="1" t="s">
        <v>7620</v>
      </c>
      <c r="B1803" s="1" t="s">
        <v>7621</v>
      </c>
      <c r="C1803" s="1" t="s">
        <v>7622</v>
      </c>
      <c r="D1803" s="2" t="s">
        <v>7623</v>
      </c>
      <c r="E1803" t="str">
        <f>IMAGE("http://cointelegraph.com/images/725_aHR0cDovL2NvaW50ZWxlZ3JhcGguY29tL3N0b3JhZ2UvdXBsb2Fkcy92aWV3LzYzOTA4ZmE1ZWViNjE0NGI1MWRkNzFkMmViZDYwYzhhLnBuZw==.jpg",1)</f>
        <v/>
      </c>
      <c r="F1803" s="1" t="s">
        <v>4</v>
      </c>
      <c r="G1803" s="2" t="s">
        <v>7624</v>
      </c>
    </row>
    <row r="1804">
      <c r="A1804" s="1" t="s">
        <v>7625</v>
      </c>
      <c r="B1804" s="1" t="s">
        <v>5163</v>
      </c>
      <c r="C1804" s="1" t="s">
        <v>7626</v>
      </c>
      <c r="D1804" s="2" t="s">
        <v>7627</v>
      </c>
      <c r="E1804" t="str">
        <f>IMAGE("https://regmedia.co.uk/2014/11/14/keys.png",1)</f>
        <v/>
      </c>
      <c r="F1804" s="1" t="s">
        <v>4</v>
      </c>
      <c r="G1804" s="2" t="s">
        <v>7628</v>
      </c>
    </row>
    <row r="1805">
      <c r="A1805" s="1" t="s">
        <v>7629</v>
      </c>
      <c r="B1805" s="1" t="s">
        <v>7630</v>
      </c>
      <c r="C1805" s="1" t="s">
        <v>7631</v>
      </c>
      <c r="D1805" s="1" t="s">
        <v>7632</v>
      </c>
      <c r="E1805" t="str">
        <f t="shared" ref="E1805:E1807" si="222">IMAGE("http://ifttt.com/images/no_image_card.png",1)</f>
        <v/>
      </c>
      <c r="F1805" s="1" t="s">
        <v>4</v>
      </c>
      <c r="G1805" s="2" t="s">
        <v>7633</v>
      </c>
    </row>
    <row r="1806">
      <c r="A1806" s="1" t="s">
        <v>7629</v>
      </c>
      <c r="B1806" s="1" t="s">
        <v>7634</v>
      </c>
      <c r="C1806" s="1" t="s">
        <v>7635</v>
      </c>
      <c r="D1806" s="2" t="s">
        <v>7636</v>
      </c>
      <c r="E1806" t="str">
        <f t="shared" si="222"/>
        <v/>
      </c>
      <c r="F1806" s="1" t="s">
        <v>4</v>
      </c>
      <c r="G1806" s="2" t="s">
        <v>7637</v>
      </c>
    </row>
    <row r="1807">
      <c r="A1807" s="1" t="s">
        <v>7638</v>
      </c>
      <c r="B1807" s="1" t="s">
        <v>7639</v>
      </c>
      <c r="C1807" s="1" t="s">
        <v>7640</v>
      </c>
      <c r="D1807" s="1" t="s">
        <v>7641</v>
      </c>
      <c r="E1807" t="str">
        <f t="shared" si="222"/>
        <v/>
      </c>
      <c r="F1807" s="1" t="s">
        <v>4</v>
      </c>
      <c r="G1807" s="2" t="s">
        <v>7642</v>
      </c>
    </row>
    <row r="1808">
      <c r="A1808" s="1" t="s">
        <v>7643</v>
      </c>
      <c r="B1808" s="1" t="s">
        <v>7644</v>
      </c>
      <c r="C1808" s="1" t="s">
        <v>7645</v>
      </c>
      <c r="D1808" s="2" t="s">
        <v>7646</v>
      </c>
      <c r="E1808" t="str">
        <f>IMAGE("http://i.imgur.com/nohEYxt.png",1)</f>
        <v/>
      </c>
      <c r="F1808" s="1" t="s">
        <v>4</v>
      </c>
      <c r="G1808" s="2" t="s">
        <v>7647</v>
      </c>
    </row>
    <row r="1809">
      <c r="A1809" s="1" t="s">
        <v>7648</v>
      </c>
      <c r="B1809" s="1" t="s">
        <v>7649</v>
      </c>
      <c r="C1809" s="1" t="s">
        <v>7650</v>
      </c>
      <c r="D1809" s="1" t="s">
        <v>107</v>
      </c>
      <c r="E1809" t="str">
        <f t="shared" ref="E1809:E1812" si="223">IMAGE("http://ifttt.com/images/no_image_card.png",1)</f>
        <v/>
      </c>
      <c r="F1809" s="1" t="s">
        <v>4</v>
      </c>
      <c r="G1809" s="2" t="s">
        <v>7651</v>
      </c>
    </row>
    <row r="1810">
      <c r="A1810" s="1" t="s">
        <v>7652</v>
      </c>
      <c r="B1810" s="1" t="s">
        <v>7653</v>
      </c>
      <c r="C1810" s="1" t="s">
        <v>7654</v>
      </c>
      <c r="D1810" s="1" t="s">
        <v>7655</v>
      </c>
      <c r="E1810" t="str">
        <f t="shared" si="223"/>
        <v/>
      </c>
      <c r="F1810" s="1" t="s">
        <v>4</v>
      </c>
      <c r="G1810" s="2" t="s">
        <v>7656</v>
      </c>
    </row>
    <row r="1811">
      <c r="A1811" s="1" t="s">
        <v>7652</v>
      </c>
      <c r="B1811" s="1" t="s">
        <v>2493</v>
      </c>
      <c r="C1811" s="1" t="s">
        <v>7657</v>
      </c>
      <c r="D1811" s="2" t="s">
        <v>7658</v>
      </c>
      <c r="E1811" t="str">
        <f t="shared" si="223"/>
        <v/>
      </c>
      <c r="F1811" s="1" t="s">
        <v>4</v>
      </c>
      <c r="G1811" s="2" t="s">
        <v>7659</v>
      </c>
    </row>
    <row r="1812">
      <c r="A1812" s="1" t="s">
        <v>7660</v>
      </c>
      <c r="B1812" s="1" t="s">
        <v>7661</v>
      </c>
      <c r="C1812" s="1" t="s">
        <v>7662</v>
      </c>
      <c r="D1812" s="1" t="s">
        <v>7663</v>
      </c>
      <c r="E1812" t="str">
        <f t="shared" si="223"/>
        <v/>
      </c>
      <c r="F1812" s="1" t="s">
        <v>4</v>
      </c>
      <c r="G1812" s="2" t="s">
        <v>7664</v>
      </c>
    </row>
    <row r="1813">
      <c r="A1813" s="1" t="s">
        <v>7665</v>
      </c>
      <c r="B1813" s="1" t="s">
        <v>7666</v>
      </c>
      <c r="C1813" s="1" t="s">
        <v>7667</v>
      </c>
      <c r="D1813" s="2" t="s">
        <v>7668</v>
      </c>
      <c r="E1813" t="str">
        <f>IMAGE("http://www.newsbtc.com/wp-content/uploads/2015/04/spells-of-genesis-illustration.jpg",1)</f>
        <v/>
      </c>
      <c r="F1813" s="1" t="s">
        <v>4</v>
      </c>
      <c r="G1813" s="2" t="s">
        <v>7669</v>
      </c>
    </row>
    <row r="1814">
      <c r="A1814" s="1" t="s">
        <v>7670</v>
      </c>
      <c r="B1814" s="1" t="s">
        <v>7671</v>
      </c>
      <c r="C1814" s="1" t="s">
        <v>7672</v>
      </c>
      <c r="D1814" s="2" t="s">
        <v>7673</v>
      </c>
      <c r="E1814" t="str">
        <f>IMAGE("http://i.imgur.com/FMurTuN.png?fb",1)</f>
        <v/>
      </c>
      <c r="F1814" s="1" t="s">
        <v>4</v>
      </c>
      <c r="G1814" s="2" t="s">
        <v>7674</v>
      </c>
    </row>
    <row r="1815">
      <c r="A1815" s="1" t="s">
        <v>7675</v>
      </c>
      <c r="B1815" s="1" t="s">
        <v>7676</v>
      </c>
      <c r="C1815" s="1" t="s">
        <v>7677</v>
      </c>
      <c r="D1815" s="1" t="s">
        <v>7678</v>
      </c>
      <c r="E1815" t="str">
        <f>IMAGE("http://ifttt.com/images/no_image_card.png",1)</f>
        <v/>
      </c>
      <c r="F1815" s="1" t="s">
        <v>4</v>
      </c>
      <c r="G1815" s="2" t="s">
        <v>7679</v>
      </c>
    </row>
    <row r="1816">
      <c r="A1816" s="1" t="s">
        <v>7680</v>
      </c>
      <c r="B1816" s="1" t="s">
        <v>7681</v>
      </c>
      <c r="C1816" s="1" t="s">
        <v>7682</v>
      </c>
      <c r="D1816" s="2" t="s">
        <v>7683</v>
      </c>
      <c r="E1816" t="str">
        <f>IMAGE("https://www.cryptocoinsnews.com/wp-content/uploads/2015/03/ibm.jpg",1)</f>
        <v/>
      </c>
      <c r="F1816" s="1" t="s">
        <v>4</v>
      </c>
      <c r="G1816" s="2" t="s">
        <v>7684</v>
      </c>
    </row>
    <row r="1817">
      <c r="A1817" s="1" t="s">
        <v>7685</v>
      </c>
      <c r="B1817" s="1" t="s">
        <v>4080</v>
      </c>
      <c r="C1817" s="1" t="s">
        <v>7686</v>
      </c>
      <c r="D1817" s="2" t="s">
        <v>7687</v>
      </c>
      <c r="E1817" t="str">
        <f>IMAGE("http://static-cdn1.ustream.tv/i/channel/picture/2/3/9/9/2399940/2399940_01-joe-rogan-experienc_1332967189,640x360,r:1.jpg",1)</f>
        <v/>
      </c>
      <c r="F1817" s="1" t="s">
        <v>4</v>
      </c>
      <c r="G1817" s="2" t="s">
        <v>7688</v>
      </c>
    </row>
    <row r="1818">
      <c r="A1818" s="1" t="s">
        <v>7689</v>
      </c>
      <c r="B1818" s="1" t="s">
        <v>5891</v>
      </c>
      <c r="C1818" s="1" t="s">
        <v>7690</v>
      </c>
      <c r="D1818" s="1" t="s">
        <v>7691</v>
      </c>
      <c r="E1818" t="str">
        <f>IMAGE("http://ifttt.com/images/no_image_card.png",1)</f>
        <v/>
      </c>
      <c r="F1818" s="1" t="s">
        <v>4</v>
      </c>
      <c r="G1818" s="2" t="s">
        <v>7692</v>
      </c>
    </row>
    <row r="1819">
      <c r="A1819" s="1" t="s">
        <v>7643</v>
      </c>
      <c r="B1819" s="1" t="s">
        <v>7644</v>
      </c>
      <c r="C1819" s="1" t="s">
        <v>7645</v>
      </c>
      <c r="D1819" s="2" t="s">
        <v>7646</v>
      </c>
      <c r="E1819" t="str">
        <f>IMAGE("http://i.imgur.com/nohEYxt.png",1)</f>
        <v/>
      </c>
      <c r="F1819" s="1" t="s">
        <v>4</v>
      </c>
      <c r="G1819" s="2" t="s">
        <v>7647</v>
      </c>
    </row>
    <row r="1820">
      <c r="A1820" s="1" t="s">
        <v>7648</v>
      </c>
      <c r="B1820" s="1" t="s">
        <v>7649</v>
      </c>
      <c r="C1820" s="1" t="s">
        <v>7650</v>
      </c>
      <c r="D1820" s="1" t="s">
        <v>107</v>
      </c>
      <c r="E1820" t="str">
        <f t="shared" ref="E1820:E1823" si="224">IMAGE("http://ifttt.com/images/no_image_card.png",1)</f>
        <v/>
      </c>
      <c r="F1820" s="1" t="s">
        <v>4</v>
      </c>
      <c r="G1820" s="2" t="s">
        <v>7651</v>
      </c>
    </row>
    <row r="1821">
      <c r="A1821" s="1" t="s">
        <v>7652</v>
      </c>
      <c r="B1821" s="1" t="s">
        <v>7653</v>
      </c>
      <c r="C1821" s="1" t="s">
        <v>7654</v>
      </c>
      <c r="D1821" s="1" t="s">
        <v>7655</v>
      </c>
      <c r="E1821" t="str">
        <f t="shared" si="224"/>
        <v/>
      </c>
      <c r="F1821" s="1" t="s">
        <v>4</v>
      </c>
      <c r="G1821" s="2" t="s">
        <v>7656</v>
      </c>
    </row>
    <row r="1822">
      <c r="A1822" s="1" t="s">
        <v>7652</v>
      </c>
      <c r="B1822" s="1" t="s">
        <v>2493</v>
      </c>
      <c r="C1822" s="1" t="s">
        <v>7657</v>
      </c>
      <c r="D1822" s="2" t="s">
        <v>7658</v>
      </c>
      <c r="E1822" t="str">
        <f t="shared" si="224"/>
        <v/>
      </c>
      <c r="F1822" s="1" t="s">
        <v>4</v>
      </c>
      <c r="G1822" s="2" t="s">
        <v>7659</v>
      </c>
    </row>
    <row r="1823">
      <c r="A1823" s="1" t="s">
        <v>7660</v>
      </c>
      <c r="B1823" s="1" t="s">
        <v>7661</v>
      </c>
      <c r="C1823" s="1" t="s">
        <v>7662</v>
      </c>
      <c r="D1823" s="1" t="s">
        <v>7663</v>
      </c>
      <c r="E1823" t="str">
        <f t="shared" si="224"/>
        <v/>
      </c>
      <c r="F1823" s="1" t="s">
        <v>4</v>
      </c>
      <c r="G1823" s="2" t="s">
        <v>7664</v>
      </c>
    </row>
    <row r="1824">
      <c r="A1824" s="1" t="s">
        <v>7665</v>
      </c>
      <c r="B1824" s="1" t="s">
        <v>7666</v>
      </c>
      <c r="C1824" s="1" t="s">
        <v>7667</v>
      </c>
      <c r="D1824" s="2" t="s">
        <v>7668</v>
      </c>
      <c r="E1824" t="str">
        <f>IMAGE("http://www.newsbtc.com/wp-content/uploads/2015/04/spells-of-genesis-illustration.jpg",1)</f>
        <v/>
      </c>
      <c r="F1824" s="1" t="s">
        <v>4</v>
      </c>
      <c r="G1824" s="2" t="s">
        <v>7669</v>
      </c>
    </row>
    <row r="1825">
      <c r="A1825" s="1" t="s">
        <v>7670</v>
      </c>
      <c r="B1825" s="1" t="s">
        <v>7671</v>
      </c>
      <c r="C1825" s="1" t="s">
        <v>7672</v>
      </c>
      <c r="D1825" s="2" t="s">
        <v>7673</v>
      </c>
      <c r="E1825" t="str">
        <f>IMAGE("http://i.imgur.com/FMurTuN.png?fb",1)</f>
        <v/>
      </c>
      <c r="F1825" s="1" t="s">
        <v>4</v>
      </c>
      <c r="G1825" s="2" t="s">
        <v>7674</v>
      </c>
    </row>
    <row r="1826">
      <c r="A1826" s="1" t="s">
        <v>7693</v>
      </c>
      <c r="B1826" s="1" t="s">
        <v>7694</v>
      </c>
      <c r="C1826" s="1" t="s">
        <v>7695</v>
      </c>
      <c r="D1826" s="2" t="s">
        <v>7696</v>
      </c>
      <c r="E1826" t="str">
        <f>IMAGE("http://static1.squarespace.com/static/54f13a91e4b0b6eeae925d57/55010859e4b04267227d9c1e/55021627e4b0c6d6af1d127c/?format=1000w",1)</f>
        <v/>
      </c>
      <c r="F1826" s="1" t="s">
        <v>4</v>
      </c>
      <c r="G1826" s="2" t="s">
        <v>7697</v>
      </c>
    </row>
    <row r="1827">
      <c r="A1827" s="1" t="s">
        <v>7698</v>
      </c>
      <c r="B1827" s="1" t="s">
        <v>7699</v>
      </c>
      <c r="C1827" s="1" t="s">
        <v>7700</v>
      </c>
      <c r="D1827" s="1" t="s">
        <v>7701</v>
      </c>
      <c r="E1827" t="str">
        <f>IMAGE("http://ifttt.com/images/no_image_card.png",1)</f>
        <v/>
      </c>
      <c r="F1827" s="1" t="s">
        <v>4</v>
      </c>
      <c r="G1827" s="2" t="s">
        <v>7702</v>
      </c>
    </row>
    <row r="1828">
      <c r="A1828" s="1" t="s">
        <v>7693</v>
      </c>
      <c r="B1828" s="1" t="s">
        <v>7694</v>
      </c>
      <c r="C1828" s="1" t="s">
        <v>7695</v>
      </c>
      <c r="D1828" s="2" t="s">
        <v>7696</v>
      </c>
      <c r="E1828" t="str">
        <f>IMAGE("http://static1.squarespace.com/static/54f13a91e4b0b6eeae925d57/55010859e4b04267227d9c1e/55021627e4b0c6d6af1d127c/?format=1000w",1)</f>
        <v/>
      </c>
      <c r="F1828" s="1" t="s">
        <v>4</v>
      </c>
      <c r="G1828" s="2" t="s">
        <v>7697</v>
      </c>
    </row>
    <row r="1829">
      <c r="A1829" s="1" t="s">
        <v>7703</v>
      </c>
      <c r="B1829" s="1" t="s">
        <v>7704</v>
      </c>
      <c r="C1829" s="1" t="s">
        <v>7705</v>
      </c>
      <c r="D1829" s="1" t="s">
        <v>7706</v>
      </c>
      <c r="E1829" t="str">
        <f t="shared" ref="E1829:E1836" si="225">IMAGE("http://ifttt.com/images/no_image_card.png",1)</f>
        <v/>
      </c>
      <c r="F1829" s="1" t="s">
        <v>4</v>
      </c>
      <c r="G1829" s="2" t="s">
        <v>7707</v>
      </c>
    </row>
    <row r="1830">
      <c r="A1830" s="1" t="s">
        <v>7708</v>
      </c>
      <c r="B1830" s="1" t="s">
        <v>1387</v>
      </c>
      <c r="C1830" s="1" t="s">
        <v>7705</v>
      </c>
      <c r="D1830" s="2" t="s">
        <v>7709</v>
      </c>
      <c r="E1830" t="str">
        <f t="shared" si="225"/>
        <v/>
      </c>
      <c r="F1830" s="1" t="s">
        <v>4</v>
      </c>
      <c r="G1830" s="2" t="s">
        <v>7710</v>
      </c>
    </row>
    <row r="1831">
      <c r="A1831" s="1" t="s">
        <v>7708</v>
      </c>
      <c r="B1831" s="1" t="s">
        <v>7711</v>
      </c>
      <c r="C1831" s="1" t="s">
        <v>7712</v>
      </c>
      <c r="D1831" s="1" t="s">
        <v>7713</v>
      </c>
      <c r="E1831" t="str">
        <f t="shared" si="225"/>
        <v/>
      </c>
      <c r="F1831" s="1" t="s">
        <v>4</v>
      </c>
      <c r="G1831" s="2" t="s">
        <v>7714</v>
      </c>
    </row>
    <row r="1832">
      <c r="A1832" s="1" t="s">
        <v>7715</v>
      </c>
      <c r="B1832" s="1" t="s">
        <v>7716</v>
      </c>
      <c r="C1832" s="1" t="s">
        <v>7717</v>
      </c>
      <c r="D1832" s="1" t="s">
        <v>7718</v>
      </c>
      <c r="E1832" t="str">
        <f t="shared" si="225"/>
        <v/>
      </c>
      <c r="F1832" s="1" t="s">
        <v>4</v>
      </c>
      <c r="G1832" s="2" t="s">
        <v>7719</v>
      </c>
    </row>
    <row r="1833">
      <c r="A1833" s="1" t="s">
        <v>7720</v>
      </c>
      <c r="B1833" s="1" t="s">
        <v>7721</v>
      </c>
      <c r="C1833" s="1" t="s">
        <v>7722</v>
      </c>
      <c r="D1833" s="1" t="s">
        <v>7723</v>
      </c>
      <c r="E1833" t="str">
        <f t="shared" si="225"/>
        <v/>
      </c>
      <c r="F1833" s="1" t="s">
        <v>4</v>
      </c>
      <c r="G1833" s="2" t="s">
        <v>7724</v>
      </c>
    </row>
    <row r="1834">
      <c r="A1834" s="1" t="s">
        <v>7720</v>
      </c>
      <c r="B1834" s="1" t="s">
        <v>7725</v>
      </c>
      <c r="C1834" s="1" t="s">
        <v>7726</v>
      </c>
      <c r="D1834" s="1" t="s">
        <v>107</v>
      </c>
      <c r="E1834" t="str">
        <f t="shared" si="225"/>
        <v/>
      </c>
      <c r="F1834" s="1" t="s">
        <v>4</v>
      </c>
      <c r="G1834" s="2" t="s">
        <v>7727</v>
      </c>
    </row>
    <row r="1835">
      <c r="A1835" s="1" t="s">
        <v>7720</v>
      </c>
      <c r="B1835" s="1" t="s">
        <v>7728</v>
      </c>
      <c r="C1835" s="1" t="s">
        <v>7729</v>
      </c>
      <c r="D1835" s="1" t="s">
        <v>107</v>
      </c>
      <c r="E1835" t="str">
        <f t="shared" si="225"/>
        <v/>
      </c>
      <c r="F1835" s="1" t="s">
        <v>4</v>
      </c>
      <c r="G1835" s="2" t="s">
        <v>7730</v>
      </c>
    </row>
    <row r="1836">
      <c r="A1836" s="1" t="s">
        <v>7731</v>
      </c>
      <c r="B1836" s="1" t="s">
        <v>7732</v>
      </c>
      <c r="C1836" s="1" t="s">
        <v>7733</v>
      </c>
      <c r="D1836" s="1" t="s">
        <v>7734</v>
      </c>
      <c r="E1836" t="str">
        <f t="shared" si="225"/>
        <v/>
      </c>
      <c r="F1836" s="1" t="s">
        <v>4</v>
      </c>
      <c r="G1836" s="2" t="s">
        <v>7735</v>
      </c>
    </row>
    <row r="1837">
      <c r="A1837" s="1" t="s">
        <v>7731</v>
      </c>
      <c r="B1837" s="1" t="s">
        <v>7024</v>
      </c>
      <c r="C1837" s="1" t="s">
        <v>7736</v>
      </c>
      <c r="D1837" s="2" t="s">
        <v>7737</v>
      </c>
      <c r="E1837" t="str">
        <f>IMAGE("http://www.bitcointalk.club/./styles/aero/theme/images/btc.png",1)</f>
        <v/>
      </c>
      <c r="F1837" s="1" t="s">
        <v>4</v>
      </c>
      <c r="G1837" s="2" t="s">
        <v>7738</v>
      </c>
    </row>
    <row r="1838">
      <c r="A1838" s="1" t="s">
        <v>7739</v>
      </c>
      <c r="B1838" s="1" t="s">
        <v>7740</v>
      </c>
      <c r="C1838" s="1" t="s">
        <v>7741</v>
      </c>
      <c r="D1838" s="1" t="s">
        <v>107</v>
      </c>
      <c r="E1838" t="str">
        <f t="shared" ref="E1838:E1839" si="226">IMAGE("http://ifttt.com/images/no_image_card.png",1)</f>
        <v/>
      </c>
      <c r="F1838" s="1" t="s">
        <v>4</v>
      </c>
      <c r="G1838" s="2" t="s">
        <v>7742</v>
      </c>
    </row>
    <row r="1839">
      <c r="A1839" s="1" t="s">
        <v>7743</v>
      </c>
      <c r="B1839" s="1" t="s">
        <v>5843</v>
      </c>
      <c r="C1839" s="1" t="s">
        <v>7744</v>
      </c>
      <c r="D1839" s="1" t="s">
        <v>7745</v>
      </c>
      <c r="E1839" t="str">
        <f t="shared" si="226"/>
        <v/>
      </c>
      <c r="F1839" s="1" t="s">
        <v>4</v>
      </c>
      <c r="G1839" s="2" t="s">
        <v>7746</v>
      </c>
    </row>
    <row r="1840">
      <c r="A1840" s="1" t="s">
        <v>7747</v>
      </c>
      <c r="B1840" s="1" t="s">
        <v>7748</v>
      </c>
      <c r="C1840" s="1" t="s">
        <v>7749</v>
      </c>
      <c r="D1840" s="2" t="s">
        <v>7750</v>
      </c>
      <c r="E1840" t="str">
        <f>IMAGE("https://pbs.twimg.com/profile_images/2372226144/mi833qvmj93076ef6rsw_400x400.jpeg",1)</f>
        <v/>
      </c>
      <c r="F1840" s="1" t="s">
        <v>4</v>
      </c>
      <c r="G1840" s="2" t="s">
        <v>7751</v>
      </c>
    </row>
    <row r="1841">
      <c r="A1841" s="1" t="s">
        <v>7752</v>
      </c>
      <c r="B1841" s="1" t="s">
        <v>3548</v>
      </c>
      <c r="C1841" s="1" t="s">
        <v>7753</v>
      </c>
      <c r="D1841" s="2" t="s">
        <v>7754</v>
      </c>
      <c r="E1841" t="str">
        <f>IMAGE("http://btcvestor.com/wp-content/uploads/sites/17/2015/04/Screen-Shot-2015-04-13-at-4.54.52-PM.png",1)</f>
        <v/>
      </c>
      <c r="F1841" s="1" t="s">
        <v>4</v>
      </c>
      <c r="G1841" s="2" t="s">
        <v>7755</v>
      </c>
    </row>
    <row r="1842">
      <c r="A1842" s="1" t="s">
        <v>7756</v>
      </c>
      <c r="B1842" s="1" t="s">
        <v>7757</v>
      </c>
      <c r="C1842" s="1" t="s">
        <v>7758</v>
      </c>
      <c r="D1842" s="1" t="s">
        <v>107</v>
      </c>
      <c r="E1842" t="str">
        <f t="shared" ref="E1842:E1847" si="227">IMAGE("http://ifttt.com/images/no_image_card.png",1)</f>
        <v/>
      </c>
      <c r="F1842" s="1" t="s">
        <v>4</v>
      </c>
      <c r="G1842" s="2" t="s">
        <v>7759</v>
      </c>
    </row>
    <row r="1843">
      <c r="A1843" s="1" t="s">
        <v>7708</v>
      </c>
      <c r="B1843" s="1" t="s">
        <v>1387</v>
      </c>
      <c r="C1843" s="1" t="s">
        <v>7705</v>
      </c>
      <c r="D1843" s="2" t="s">
        <v>7709</v>
      </c>
      <c r="E1843" t="str">
        <f t="shared" si="227"/>
        <v/>
      </c>
      <c r="F1843" s="1" t="s">
        <v>4</v>
      </c>
      <c r="G1843" s="2" t="s">
        <v>7710</v>
      </c>
    </row>
    <row r="1844">
      <c r="A1844" s="1" t="s">
        <v>7720</v>
      </c>
      <c r="B1844" s="1" t="s">
        <v>7721</v>
      </c>
      <c r="C1844" s="1" t="s">
        <v>7722</v>
      </c>
      <c r="D1844" s="1" t="s">
        <v>7723</v>
      </c>
      <c r="E1844" t="str">
        <f t="shared" si="227"/>
        <v/>
      </c>
      <c r="F1844" s="1" t="s">
        <v>4</v>
      </c>
      <c r="G1844" s="2" t="s">
        <v>7724</v>
      </c>
    </row>
    <row r="1845">
      <c r="A1845" s="1" t="s">
        <v>7720</v>
      </c>
      <c r="B1845" s="1" t="s">
        <v>7725</v>
      </c>
      <c r="C1845" s="1" t="s">
        <v>7726</v>
      </c>
      <c r="D1845" s="1" t="s">
        <v>107</v>
      </c>
      <c r="E1845" t="str">
        <f t="shared" si="227"/>
        <v/>
      </c>
      <c r="F1845" s="1" t="s">
        <v>4</v>
      </c>
      <c r="G1845" s="2" t="s">
        <v>7727</v>
      </c>
    </row>
    <row r="1846">
      <c r="A1846" s="1" t="s">
        <v>7760</v>
      </c>
      <c r="B1846" s="1" t="s">
        <v>7761</v>
      </c>
      <c r="C1846" s="1" t="s">
        <v>7762</v>
      </c>
      <c r="D1846" s="1" t="s">
        <v>7763</v>
      </c>
      <c r="E1846" t="str">
        <f t="shared" si="227"/>
        <v/>
      </c>
      <c r="F1846" s="1" t="s">
        <v>4</v>
      </c>
      <c r="G1846" s="2" t="s">
        <v>7764</v>
      </c>
    </row>
    <row r="1847">
      <c r="A1847" s="1" t="s">
        <v>7765</v>
      </c>
      <c r="B1847" s="1" t="s">
        <v>859</v>
      </c>
      <c r="C1847" s="1" t="s">
        <v>7766</v>
      </c>
      <c r="D1847" s="2" t="s">
        <v>7647</v>
      </c>
      <c r="E1847" t="str">
        <f t="shared" si="227"/>
        <v/>
      </c>
      <c r="F1847" s="1" t="s">
        <v>4</v>
      </c>
      <c r="G1847" s="2" t="s">
        <v>7767</v>
      </c>
    </row>
    <row r="1848">
      <c r="A1848" s="1" t="s">
        <v>7765</v>
      </c>
      <c r="B1848" s="1" t="s">
        <v>7768</v>
      </c>
      <c r="C1848" s="1" t="s">
        <v>7769</v>
      </c>
      <c r="D1848" s="2" t="s">
        <v>7770</v>
      </c>
      <c r="E1848" t="str">
        <f>IMAGE("http://i.imgur.com/tiIcEeP.jpg",1)</f>
        <v/>
      </c>
      <c r="F1848" s="1" t="s">
        <v>4</v>
      </c>
      <c r="G1848" s="2" t="s">
        <v>7771</v>
      </c>
    </row>
    <row r="1849">
      <c r="A1849" s="1" t="s">
        <v>7772</v>
      </c>
      <c r="B1849" s="1" t="s">
        <v>5965</v>
      </c>
      <c r="C1849" s="1" t="s">
        <v>7773</v>
      </c>
      <c r="D1849" s="2" t="s">
        <v>7774</v>
      </c>
      <c r="E1849" t="str">
        <f>IMAGE("http://i.imgur.com/krHQ4xy.png?fb",1)</f>
        <v/>
      </c>
      <c r="F1849" s="1" t="s">
        <v>4</v>
      </c>
      <c r="G1849" s="2" t="s">
        <v>7775</v>
      </c>
    </row>
    <row r="1850">
      <c r="A1850" s="1" t="s">
        <v>7776</v>
      </c>
      <c r="B1850" s="1" t="s">
        <v>3296</v>
      </c>
      <c r="C1850" s="1" t="s">
        <v>7777</v>
      </c>
      <c r="D1850" s="2" t="s">
        <v>7778</v>
      </c>
      <c r="E1850" t="str">
        <f>IMAGE("https://i.ytimg.com/vi/uaTgyGkKPYM/hqdefault.jpg",1)</f>
        <v/>
      </c>
      <c r="F1850" s="1" t="s">
        <v>4</v>
      </c>
      <c r="G1850" s="2" t="s">
        <v>7779</v>
      </c>
    </row>
    <row r="1851">
      <c r="A1851" s="1" t="s">
        <v>7780</v>
      </c>
      <c r="B1851" s="1" t="s">
        <v>214</v>
      </c>
      <c r="C1851" s="1" t="s">
        <v>6669</v>
      </c>
      <c r="D1851" s="2" t="s">
        <v>7781</v>
      </c>
      <c r="E1851" t="str">
        <f>IMAGE("http://cloudfront-assets.reason.com/assets/db/14267767039284.jpg",1)</f>
        <v/>
      </c>
      <c r="F1851" s="1" t="s">
        <v>4</v>
      </c>
      <c r="G1851" s="2" t="s">
        <v>7782</v>
      </c>
    </row>
    <row r="1852">
      <c r="A1852" s="1" t="s">
        <v>7783</v>
      </c>
      <c r="B1852" s="1" t="s">
        <v>6085</v>
      </c>
      <c r="C1852" s="1" t="s">
        <v>7784</v>
      </c>
      <c r="D1852" s="1" t="s">
        <v>7785</v>
      </c>
      <c r="E1852" t="str">
        <f>IMAGE("http://ifttt.com/images/no_image_card.png",1)</f>
        <v/>
      </c>
      <c r="F1852" s="1" t="s">
        <v>4</v>
      </c>
      <c r="G1852" s="2" t="s">
        <v>7786</v>
      </c>
    </row>
    <row r="1853">
      <c r="A1853" s="1" t="s">
        <v>7787</v>
      </c>
      <c r="B1853" s="1" t="s">
        <v>7788</v>
      </c>
      <c r="C1853" s="1" t="s">
        <v>7789</v>
      </c>
      <c r="D1853" s="2" t="s">
        <v>7790</v>
      </c>
      <c r="E1853" t="str">
        <f>IMAGE("https://regmedia.co.uk/2015/01/26/ransomwareransomblackmail.jpg",1)</f>
        <v/>
      </c>
      <c r="F1853" s="1" t="s">
        <v>4</v>
      </c>
      <c r="G1853" s="2" t="s">
        <v>7791</v>
      </c>
    </row>
    <row r="1854">
      <c r="A1854" s="1" t="s">
        <v>7792</v>
      </c>
      <c r="B1854" s="1" t="s">
        <v>7793</v>
      </c>
      <c r="C1854" s="1" t="s">
        <v>7794</v>
      </c>
      <c r="D1854" s="2" t="s">
        <v>7795</v>
      </c>
      <c r="E1854" t="str">
        <f>IMAGE("http://cdn.makeuseof.com/wp-content/uploads/2015/04/currencies-840x420.jpg?6055c3",1)</f>
        <v/>
      </c>
      <c r="F1854" s="1" t="s">
        <v>4</v>
      </c>
      <c r="G1854" s="2" t="s">
        <v>7796</v>
      </c>
    </row>
    <row r="1855">
      <c r="A1855" s="1" t="s">
        <v>7792</v>
      </c>
      <c r="B1855" s="1" t="s">
        <v>3568</v>
      </c>
      <c r="C1855" s="1" t="s">
        <v>7797</v>
      </c>
      <c r="D1855" s="1" t="s">
        <v>7798</v>
      </c>
      <c r="E1855" t="str">
        <f t="shared" ref="E1855:E1856" si="228">IMAGE("http://ifttt.com/images/no_image_card.png",1)</f>
        <v/>
      </c>
      <c r="F1855" s="1" t="s">
        <v>4</v>
      </c>
      <c r="G1855" s="2" t="s">
        <v>7799</v>
      </c>
    </row>
    <row r="1856">
      <c r="A1856" s="1" t="s">
        <v>7800</v>
      </c>
      <c r="B1856" s="1" t="s">
        <v>7801</v>
      </c>
      <c r="C1856" s="1" t="s">
        <v>7802</v>
      </c>
      <c r="D1856" s="2" t="s">
        <v>7803</v>
      </c>
      <c r="E1856" t="str">
        <f t="shared" si="228"/>
        <v/>
      </c>
      <c r="F1856" s="1" t="s">
        <v>4</v>
      </c>
      <c r="G1856" s="2" t="s">
        <v>7804</v>
      </c>
    </row>
    <row r="1857">
      <c r="A1857" s="1" t="s">
        <v>7805</v>
      </c>
      <c r="B1857" s="1" t="s">
        <v>7806</v>
      </c>
      <c r="C1857" s="1" t="s">
        <v>7807</v>
      </c>
      <c r="D1857" s="2" t="s">
        <v>7808</v>
      </c>
      <c r="E1857" t="str">
        <f>IMAGE("http://s3.amazonaws.com/s3.majorleaguegaming.com/tv-category-icons/image_16_9s/434/medium/1920_CEVO_S1.jpg?1428690677",1)</f>
        <v/>
      </c>
      <c r="F1857" s="1" t="s">
        <v>4</v>
      </c>
      <c r="G1857" s="2" t="s">
        <v>7809</v>
      </c>
    </row>
    <row r="1858">
      <c r="A1858" s="1" t="s">
        <v>7810</v>
      </c>
      <c r="B1858" s="1" t="s">
        <v>7811</v>
      </c>
      <c r="C1858" s="1" t="s">
        <v>7812</v>
      </c>
      <c r="D1858" s="2" t="s">
        <v>7813</v>
      </c>
      <c r="E1858" t="str">
        <f>IMAGE("http://www.bitcointalk.club/./styles/aero/theme/images/btc.png",1)</f>
        <v/>
      </c>
      <c r="F1858" s="1" t="s">
        <v>4</v>
      </c>
      <c r="G1858" s="2" t="s">
        <v>7814</v>
      </c>
    </row>
    <row r="1859">
      <c r="A1859" s="1" t="s">
        <v>7815</v>
      </c>
      <c r="B1859" s="1" t="s">
        <v>7816</v>
      </c>
      <c r="C1859" s="1" t="s">
        <v>7817</v>
      </c>
      <c r="D1859" s="1" t="s">
        <v>7818</v>
      </c>
      <c r="E1859" t="str">
        <f>IMAGE("http://ifttt.com/images/no_image_card.png",1)</f>
        <v/>
      </c>
      <c r="F1859" s="1" t="s">
        <v>4</v>
      </c>
      <c r="G1859" s="2" t="s">
        <v>7819</v>
      </c>
    </row>
    <row r="1860">
      <c r="A1860" s="1" t="s">
        <v>7820</v>
      </c>
      <c r="B1860" s="1" t="s">
        <v>7125</v>
      </c>
      <c r="C1860" s="1" t="s">
        <v>7821</v>
      </c>
      <c r="D1860" s="2" t="s">
        <v>7822</v>
      </c>
      <c r="E1860" t="str">
        <f>IMAGE("https://i.ytimg.com/vi/SZjwDoCfQFg/hqdefault.jpg",1)</f>
        <v/>
      </c>
      <c r="F1860" s="1" t="s">
        <v>4</v>
      </c>
      <c r="G1860" s="2" t="s">
        <v>7823</v>
      </c>
    </row>
    <row r="1861">
      <c r="A1861" s="1" t="s">
        <v>7824</v>
      </c>
      <c r="B1861" s="1" t="s">
        <v>7630</v>
      </c>
      <c r="C1861" s="1" t="s">
        <v>7825</v>
      </c>
      <c r="D1861" s="1" t="s">
        <v>7826</v>
      </c>
      <c r="E1861" t="str">
        <f t="shared" ref="E1861:E1862" si="229">IMAGE("http://ifttt.com/images/no_image_card.png",1)</f>
        <v/>
      </c>
      <c r="F1861" s="1" t="s">
        <v>4</v>
      </c>
      <c r="G1861" s="2" t="s">
        <v>7827</v>
      </c>
    </row>
    <row r="1862">
      <c r="A1862" s="1" t="s">
        <v>7828</v>
      </c>
      <c r="B1862" s="1" t="s">
        <v>7829</v>
      </c>
      <c r="C1862" s="1" t="s">
        <v>7830</v>
      </c>
      <c r="D1862" s="1" t="s">
        <v>7831</v>
      </c>
      <c r="E1862" t="str">
        <f t="shared" si="229"/>
        <v/>
      </c>
      <c r="F1862" s="1" t="s">
        <v>4</v>
      </c>
      <c r="G1862" s="2" t="s">
        <v>7832</v>
      </c>
    </row>
    <row r="1863">
      <c r="A1863" s="1" t="s">
        <v>7828</v>
      </c>
      <c r="B1863" s="1" t="s">
        <v>7833</v>
      </c>
      <c r="C1863" s="1" t="s">
        <v>7834</v>
      </c>
      <c r="D1863" s="2" t="s">
        <v>7835</v>
      </c>
      <c r="E1863" t="str">
        <f>IMAGE("https://pbs.twimg.com/profile_images/563788011435880448/8wdPI_Se_400x400.jpeg",1)</f>
        <v/>
      </c>
      <c r="F1863" s="1" t="s">
        <v>4</v>
      </c>
      <c r="G1863" s="2" t="s">
        <v>7836</v>
      </c>
    </row>
    <row r="1864">
      <c r="A1864" s="1" t="s">
        <v>7837</v>
      </c>
      <c r="B1864" s="1" t="s">
        <v>1214</v>
      </c>
      <c r="C1864" s="1" t="s">
        <v>7838</v>
      </c>
      <c r="D1864" s="2" t="s">
        <v>7839</v>
      </c>
      <c r="E1864" t="str">
        <f>IMAGE("https://fortunedotcom.files.wordpress.com/2013/12/131104103519-bitcoin-mining2.png?w=820&amp;amp;h=472&amp;amp;crop=1",1)</f>
        <v/>
      </c>
      <c r="F1864" s="1" t="s">
        <v>4</v>
      </c>
      <c r="G1864" s="2" t="s">
        <v>7840</v>
      </c>
    </row>
    <row r="1865">
      <c r="A1865" s="1" t="s">
        <v>7841</v>
      </c>
      <c r="B1865" s="1" t="s">
        <v>7842</v>
      </c>
      <c r="C1865" s="1" t="s">
        <v>7843</v>
      </c>
      <c r="D1865" s="2" t="s">
        <v>7844</v>
      </c>
      <c r="E1865" t="str">
        <f>IMAGE("https://www.redditstatic.com/icon.png",1)</f>
        <v/>
      </c>
      <c r="F1865" s="1" t="s">
        <v>4</v>
      </c>
      <c r="G1865" s="2" t="s">
        <v>7845</v>
      </c>
    </row>
    <row r="1866">
      <c r="A1866" s="1" t="s">
        <v>7846</v>
      </c>
      <c r="B1866" s="1" t="s">
        <v>7847</v>
      </c>
      <c r="C1866" s="1" t="s">
        <v>7848</v>
      </c>
      <c r="D1866" s="1" t="s">
        <v>7849</v>
      </c>
      <c r="E1866" t="str">
        <f t="shared" ref="E1866:E1869" si="230">IMAGE("http://ifttt.com/images/no_image_card.png",1)</f>
        <v/>
      </c>
      <c r="F1866" s="1" t="s">
        <v>4</v>
      </c>
      <c r="G1866" s="2" t="s">
        <v>7850</v>
      </c>
    </row>
    <row r="1867">
      <c r="A1867" s="1" t="s">
        <v>7851</v>
      </c>
      <c r="B1867" s="1" t="s">
        <v>7852</v>
      </c>
      <c r="C1867" s="1" t="s">
        <v>7853</v>
      </c>
      <c r="D1867" s="1" t="s">
        <v>7854</v>
      </c>
      <c r="E1867" t="str">
        <f t="shared" si="230"/>
        <v/>
      </c>
      <c r="F1867" s="1" t="s">
        <v>4</v>
      </c>
      <c r="G1867" s="2" t="s">
        <v>7855</v>
      </c>
    </row>
    <row r="1868">
      <c r="A1868" s="1" t="s">
        <v>7856</v>
      </c>
      <c r="B1868" s="1" t="s">
        <v>7857</v>
      </c>
      <c r="C1868" s="1" t="s">
        <v>7858</v>
      </c>
      <c r="D1868" s="1" t="s">
        <v>7859</v>
      </c>
      <c r="E1868" t="str">
        <f t="shared" si="230"/>
        <v/>
      </c>
      <c r="F1868" s="1" t="s">
        <v>4</v>
      </c>
      <c r="G1868" s="2" t="s">
        <v>7860</v>
      </c>
    </row>
    <row r="1869">
      <c r="A1869" s="1" t="s">
        <v>7861</v>
      </c>
      <c r="B1869" s="1" t="s">
        <v>7862</v>
      </c>
      <c r="C1869" s="1" t="s">
        <v>7863</v>
      </c>
      <c r="D1869" s="1" t="s">
        <v>7864</v>
      </c>
      <c r="E1869" t="str">
        <f t="shared" si="230"/>
        <v/>
      </c>
      <c r="F1869" s="1" t="s">
        <v>4</v>
      </c>
      <c r="G1869" s="2" t="s">
        <v>7865</v>
      </c>
    </row>
    <row r="1870">
      <c r="A1870" s="1" t="s">
        <v>7866</v>
      </c>
      <c r="B1870" s="1" t="s">
        <v>7867</v>
      </c>
      <c r="C1870" s="1" t="s">
        <v>7868</v>
      </c>
      <c r="D1870" s="2" t="s">
        <v>7869</v>
      </c>
      <c r="E1870" t="str">
        <f>IMAGE("https://fortunedotcom.files.wordpress.com/2013/12/131104103519-bitcoin-mining2.png?w=820&amp;amp;h=472&amp;amp;crop=1",1)</f>
        <v/>
      </c>
      <c r="F1870" s="1" t="s">
        <v>4</v>
      </c>
      <c r="G1870" s="2" t="s">
        <v>7870</v>
      </c>
    </row>
    <row r="1871">
      <c r="A1871" s="1" t="s">
        <v>7871</v>
      </c>
      <c r="B1871" s="1" t="s">
        <v>656</v>
      </c>
      <c r="C1871" s="1" t="s">
        <v>7872</v>
      </c>
      <c r="D1871" s="2" t="s">
        <v>7873</v>
      </c>
      <c r="E1871" t="str">
        <f>IMAGE("https://i.ytimg.com/vi/56ADjdKxojE/maxresdefault.jpg",1)</f>
        <v/>
      </c>
      <c r="F1871" s="1" t="s">
        <v>4</v>
      </c>
      <c r="G1871" s="2" t="s">
        <v>7874</v>
      </c>
    </row>
    <row r="1872">
      <c r="A1872" s="1" t="s">
        <v>7875</v>
      </c>
      <c r="B1872" s="1" t="s">
        <v>7876</v>
      </c>
      <c r="C1872" s="1" t="s">
        <v>7877</v>
      </c>
      <c r="D1872" s="1" t="s">
        <v>7878</v>
      </c>
      <c r="E1872" t="str">
        <f>IMAGE("http://ifttt.com/images/no_image_card.png",1)</f>
        <v/>
      </c>
      <c r="F1872" s="1" t="s">
        <v>4</v>
      </c>
      <c r="G1872" s="2" t="s">
        <v>7879</v>
      </c>
    </row>
    <row r="1873">
      <c r="A1873" s="1" t="s">
        <v>7880</v>
      </c>
      <c r="B1873" s="1" t="s">
        <v>7881</v>
      </c>
      <c r="C1873" s="1" t="s">
        <v>7882</v>
      </c>
      <c r="D1873" s="2" t="s">
        <v>7883</v>
      </c>
      <c r="E1873" t="str">
        <f>IMAGE("https://bitcoinnewsmagazine.com/wp-content/uploads/2015/04/file000549290943.png",1)</f>
        <v/>
      </c>
      <c r="F1873" s="1" t="s">
        <v>4</v>
      </c>
      <c r="G1873" s="2" t="s">
        <v>7884</v>
      </c>
    </row>
    <row r="1874">
      <c r="A1874" s="1" t="s">
        <v>7885</v>
      </c>
      <c r="B1874" s="1" t="s">
        <v>7886</v>
      </c>
      <c r="C1874" s="1" t="s">
        <v>7887</v>
      </c>
      <c r="D1874" s="1" t="s">
        <v>7888</v>
      </c>
      <c r="E1874" t="str">
        <f t="shared" ref="E1874:E1875" si="231">IMAGE("http://ifttt.com/images/no_image_card.png",1)</f>
        <v/>
      </c>
      <c r="F1874" s="1" t="s">
        <v>4</v>
      </c>
      <c r="G1874" s="2" t="s">
        <v>7889</v>
      </c>
    </row>
    <row r="1875">
      <c r="A1875" s="1" t="s">
        <v>7875</v>
      </c>
      <c r="B1875" s="1" t="s">
        <v>7876</v>
      </c>
      <c r="C1875" s="1" t="s">
        <v>7877</v>
      </c>
      <c r="D1875" s="1" t="s">
        <v>7878</v>
      </c>
      <c r="E1875" t="str">
        <f t="shared" si="231"/>
        <v/>
      </c>
      <c r="F1875" s="1" t="s">
        <v>4</v>
      </c>
      <c r="G1875" s="2" t="s">
        <v>7879</v>
      </c>
    </row>
    <row r="1876">
      <c r="A1876" s="1" t="s">
        <v>7880</v>
      </c>
      <c r="B1876" s="1" t="s">
        <v>7881</v>
      </c>
      <c r="C1876" s="1" t="s">
        <v>7882</v>
      </c>
      <c r="D1876" s="2" t="s">
        <v>7883</v>
      </c>
      <c r="E1876" t="str">
        <f>IMAGE("https://bitcoinnewsmagazine.com/wp-content/uploads/2015/04/file000549290943.png",1)</f>
        <v/>
      </c>
      <c r="F1876" s="1" t="s">
        <v>4</v>
      </c>
      <c r="G1876" s="2" t="s">
        <v>7884</v>
      </c>
    </row>
    <row r="1877">
      <c r="A1877" s="1" t="s">
        <v>7890</v>
      </c>
      <c r="B1877" s="1" t="s">
        <v>7891</v>
      </c>
      <c r="C1877" s="1" t="s">
        <v>7892</v>
      </c>
      <c r="D1877" s="1" t="s">
        <v>7893</v>
      </c>
      <c r="E1877" t="str">
        <f>IMAGE("http://ifttt.com/images/no_image_card.png",1)</f>
        <v/>
      </c>
      <c r="F1877" s="1" t="s">
        <v>4</v>
      </c>
      <c r="G1877" s="2" t="s">
        <v>7894</v>
      </c>
    </row>
    <row r="1878">
      <c r="A1878" s="1" t="s">
        <v>7895</v>
      </c>
      <c r="B1878" s="1" t="s">
        <v>7896</v>
      </c>
      <c r="C1878" s="1" t="s">
        <v>7897</v>
      </c>
      <c r="D1878" s="2" t="s">
        <v>7898</v>
      </c>
      <c r="E1878" t="str">
        <f>IMAGE("https://i.ytimg.com/vi/BJMjGLcdtOA/hqdefault.jpg",1)</f>
        <v/>
      </c>
      <c r="F1878" s="1" t="s">
        <v>4</v>
      </c>
      <c r="G1878" s="2" t="s">
        <v>7899</v>
      </c>
    </row>
    <row r="1879">
      <c r="A1879" s="1" t="s">
        <v>7900</v>
      </c>
      <c r="B1879" s="1" t="s">
        <v>7007</v>
      </c>
      <c r="C1879" s="1" t="s">
        <v>7901</v>
      </c>
      <c r="D1879" s="1" t="s">
        <v>7902</v>
      </c>
      <c r="E1879" t="str">
        <f>IMAGE("http://ifttt.com/images/no_image_card.png",1)</f>
        <v/>
      </c>
      <c r="F1879" s="1" t="s">
        <v>4</v>
      </c>
      <c r="G1879" s="2" t="s">
        <v>7903</v>
      </c>
    </row>
    <row r="1880">
      <c r="A1880" s="1" t="s">
        <v>7904</v>
      </c>
      <c r="B1880" s="1" t="s">
        <v>124</v>
      </c>
      <c r="C1880" s="1" t="s">
        <v>7905</v>
      </c>
      <c r="D1880" s="2" t="s">
        <v>7906</v>
      </c>
      <c r="E1880" t="str">
        <f>IMAGE("https://challengepost-s3-challengepost.netdna-ssl.com/photos/production/software_thumbnail_photos/000/242/226/datas/medium.png",1)</f>
        <v/>
      </c>
      <c r="F1880" s="1" t="s">
        <v>4</v>
      </c>
      <c r="G1880" s="2" t="s">
        <v>7907</v>
      </c>
    </row>
    <row r="1881">
      <c r="A1881" s="1" t="s">
        <v>7908</v>
      </c>
      <c r="B1881" s="1" t="s">
        <v>7909</v>
      </c>
      <c r="C1881" s="1" t="s">
        <v>7910</v>
      </c>
      <c r="D1881" s="2" t="s">
        <v>7911</v>
      </c>
      <c r="E1881" t="str">
        <f>IMAGE("http://i.imgur.com/74fr4p7.png?fb",1)</f>
        <v/>
      </c>
      <c r="F1881" s="1" t="s">
        <v>4</v>
      </c>
      <c r="G1881" s="2" t="s">
        <v>7912</v>
      </c>
    </row>
    <row r="1882">
      <c r="A1882" s="1" t="s">
        <v>7913</v>
      </c>
      <c r="B1882" s="1" t="s">
        <v>457</v>
      </c>
      <c r="C1882" s="1" t="s">
        <v>7914</v>
      </c>
      <c r="D1882" s="1" t="s">
        <v>107</v>
      </c>
      <c r="E1882" t="str">
        <f t="shared" ref="E1882:E1883" si="232">IMAGE("http://ifttt.com/images/no_image_card.png",1)</f>
        <v/>
      </c>
      <c r="F1882" s="1" t="s">
        <v>4</v>
      </c>
      <c r="G1882" s="2" t="s">
        <v>7915</v>
      </c>
    </row>
    <row r="1883">
      <c r="A1883" s="1" t="s">
        <v>7913</v>
      </c>
      <c r="B1883" s="1" t="s">
        <v>2601</v>
      </c>
      <c r="C1883" s="1" t="s">
        <v>7916</v>
      </c>
      <c r="D1883" s="2" t="s">
        <v>7917</v>
      </c>
      <c r="E1883" t="str">
        <f t="shared" si="232"/>
        <v/>
      </c>
      <c r="F1883" s="1" t="s">
        <v>4</v>
      </c>
      <c r="G1883" s="2" t="s">
        <v>7918</v>
      </c>
    </row>
    <row r="1884">
      <c r="A1884" s="1" t="s">
        <v>7919</v>
      </c>
      <c r="B1884" s="1" t="s">
        <v>6152</v>
      </c>
      <c r="C1884" s="1" t="s">
        <v>7920</v>
      </c>
      <c r="D1884" s="2" t="s">
        <v>7921</v>
      </c>
      <c r="E1884" t="str">
        <f>IMAGE("http://pastebin.com/i/fb2.jpg",1)</f>
        <v/>
      </c>
      <c r="F1884" s="1" t="s">
        <v>4</v>
      </c>
      <c r="G1884" s="2" t="s">
        <v>7922</v>
      </c>
    </row>
    <row r="1885">
      <c r="A1885" s="1" t="s">
        <v>7913</v>
      </c>
      <c r="B1885" s="1" t="s">
        <v>457</v>
      </c>
      <c r="C1885" s="1" t="s">
        <v>7914</v>
      </c>
      <c r="D1885" s="1" t="s">
        <v>107</v>
      </c>
      <c r="E1885" t="str">
        <f t="shared" ref="E1885:E1886" si="233">IMAGE("http://ifttt.com/images/no_image_card.png",1)</f>
        <v/>
      </c>
      <c r="F1885" s="1" t="s">
        <v>4</v>
      </c>
      <c r="G1885" s="2" t="s">
        <v>7915</v>
      </c>
    </row>
    <row r="1886">
      <c r="A1886" s="1" t="s">
        <v>7913</v>
      </c>
      <c r="B1886" s="1" t="s">
        <v>2601</v>
      </c>
      <c r="C1886" s="1" t="s">
        <v>7916</v>
      </c>
      <c r="D1886" s="2" t="s">
        <v>7917</v>
      </c>
      <c r="E1886" t="str">
        <f t="shared" si="233"/>
        <v/>
      </c>
      <c r="F1886" s="1" t="s">
        <v>4</v>
      </c>
      <c r="G1886" s="2" t="s">
        <v>7918</v>
      </c>
    </row>
    <row r="1887">
      <c r="A1887" s="1" t="s">
        <v>7923</v>
      </c>
      <c r="B1887" s="1" t="s">
        <v>7924</v>
      </c>
      <c r="C1887" s="1" t="s">
        <v>7925</v>
      </c>
      <c r="D1887" s="2" t="s">
        <v>7926</v>
      </c>
      <c r="E1887" t="str">
        <f>IMAGE("http://thankably.com/blog/wp-content/uploads/2015/02/logo-246x300.png",1)</f>
        <v/>
      </c>
      <c r="F1887" s="1" t="s">
        <v>4</v>
      </c>
      <c r="G1887" s="2" t="s">
        <v>7927</v>
      </c>
    </row>
    <row r="1888">
      <c r="A1888" s="1" t="s">
        <v>7928</v>
      </c>
      <c r="B1888" s="1" t="s">
        <v>7929</v>
      </c>
      <c r="C1888" s="1" t="s">
        <v>7930</v>
      </c>
      <c r="D1888" s="2" t="s">
        <v>7931</v>
      </c>
      <c r="E1888" t="str">
        <f t="shared" ref="E1888:E1890" si="234">IMAGE("http://ifttt.com/images/no_image_card.png",1)</f>
        <v/>
      </c>
      <c r="F1888" s="1" t="s">
        <v>4</v>
      </c>
      <c r="G1888" s="2" t="s">
        <v>7932</v>
      </c>
    </row>
    <row r="1889">
      <c r="A1889" s="1" t="s">
        <v>7933</v>
      </c>
      <c r="B1889" s="1" t="s">
        <v>7934</v>
      </c>
      <c r="C1889" s="1" t="s">
        <v>7935</v>
      </c>
      <c r="D1889" s="1" t="s">
        <v>7936</v>
      </c>
      <c r="E1889" t="str">
        <f t="shared" si="234"/>
        <v/>
      </c>
      <c r="F1889" s="1" t="s">
        <v>4</v>
      </c>
      <c r="G1889" s="2" t="s">
        <v>7937</v>
      </c>
    </row>
    <row r="1890">
      <c r="A1890" s="1" t="s">
        <v>7933</v>
      </c>
      <c r="B1890" s="1" t="s">
        <v>3306</v>
      </c>
      <c r="C1890" s="1" t="s">
        <v>7938</v>
      </c>
      <c r="D1890" s="1" t="s">
        <v>7939</v>
      </c>
      <c r="E1890" t="str">
        <f t="shared" si="234"/>
        <v/>
      </c>
      <c r="F1890" s="1" t="s">
        <v>4</v>
      </c>
      <c r="G1890" s="2" t="s">
        <v>7940</v>
      </c>
    </row>
    <row r="1891">
      <c r="A1891" s="1" t="s">
        <v>7941</v>
      </c>
      <c r="B1891" s="1" t="s">
        <v>7942</v>
      </c>
      <c r="C1891" s="1" t="s">
        <v>7943</v>
      </c>
      <c r="D1891" s="2" t="s">
        <v>7944</v>
      </c>
      <c r="E1891" t="str">
        <f>IMAGE("http://a2zlawn.com/modules/homeslider/images/sample-2.jpg",1)</f>
        <v/>
      </c>
      <c r="F1891" s="1" t="s">
        <v>4</v>
      </c>
      <c r="G1891" s="2" t="s">
        <v>7945</v>
      </c>
    </row>
    <row r="1892">
      <c r="A1892" s="1" t="s">
        <v>7946</v>
      </c>
      <c r="B1892" s="1" t="s">
        <v>7947</v>
      </c>
      <c r="C1892" s="1" t="s">
        <v>7948</v>
      </c>
      <c r="D1892" s="1" t="s">
        <v>7949</v>
      </c>
      <c r="E1892" t="str">
        <f t="shared" ref="E1892:E1898" si="235">IMAGE("http://ifttt.com/images/no_image_card.png",1)</f>
        <v/>
      </c>
      <c r="F1892" s="1" t="s">
        <v>4</v>
      </c>
      <c r="G1892" s="2" t="s">
        <v>7950</v>
      </c>
    </row>
    <row r="1893">
      <c r="A1893" s="1" t="s">
        <v>7951</v>
      </c>
      <c r="B1893" s="1" t="s">
        <v>2838</v>
      </c>
      <c r="C1893" s="1" t="s">
        <v>7952</v>
      </c>
      <c r="D1893" s="1" t="s">
        <v>7953</v>
      </c>
      <c r="E1893" t="str">
        <f t="shared" si="235"/>
        <v/>
      </c>
      <c r="F1893" s="1" t="s">
        <v>4</v>
      </c>
      <c r="G1893" s="2" t="s">
        <v>7954</v>
      </c>
    </row>
    <row r="1894">
      <c r="A1894" s="1" t="s">
        <v>7955</v>
      </c>
      <c r="B1894" s="1" t="s">
        <v>7956</v>
      </c>
      <c r="C1894" s="1" t="s">
        <v>7957</v>
      </c>
      <c r="D1894" s="1" t="s">
        <v>7958</v>
      </c>
      <c r="E1894" t="str">
        <f t="shared" si="235"/>
        <v/>
      </c>
      <c r="F1894" s="1" t="s">
        <v>4</v>
      </c>
      <c r="G1894" s="2" t="s">
        <v>7959</v>
      </c>
    </row>
    <row r="1895">
      <c r="A1895" s="1" t="s">
        <v>7955</v>
      </c>
      <c r="B1895" s="1" t="s">
        <v>7621</v>
      </c>
      <c r="C1895" s="1" t="s">
        <v>7960</v>
      </c>
      <c r="D1895" s="1" t="s">
        <v>7961</v>
      </c>
      <c r="E1895" t="str">
        <f t="shared" si="235"/>
        <v/>
      </c>
      <c r="F1895" s="1" t="s">
        <v>4</v>
      </c>
      <c r="G1895" s="2" t="s">
        <v>7962</v>
      </c>
    </row>
    <row r="1896">
      <c r="A1896" s="1" t="s">
        <v>7963</v>
      </c>
      <c r="B1896" s="1" t="s">
        <v>7336</v>
      </c>
      <c r="C1896" s="1" t="s">
        <v>7964</v>
      </c>
      <c r="D1896" s="1" t="s">
        <v>7965</v>
      </c>
      <c r="E1896" t="str">
        <f t="shared" si="235"/>
        <v/>
      </c>
      <c r="F1896" s="1" t="s">
        <v>4</v>
      </c>
      <c r="G1896" s="2" t="s">
        <v>7966</v>
      </c>
    </row>
    <row r="1897">
      <c r="A1897" s="1" t="s">
        <v>7967</v>
      </c>
      <c r="B1897" s="1" t="s">
        <v>7968</v>
      </c>
      <c r="C1897" s="1" t="s">
        <v>7969</v>
      </c>
      <c r="D1897" s="1" t="s">
        <v>7970</v>
      </c>
      <c r="E1897" t="str">
        <f t="shared" si="235"/>
        <v/>
      </c>
      <c r="F1897" s="1" t="s">
        <v>4</v>
      </c>
      <c r="G1897" s="2" t="s">
        <v>7971</v>
      </c>
    </row>
    <row r="1898">
      <c r="A1898" s="1" t="s">
        <v>7972</v>
      </c>
      <c r="B1898" s="1" t="s">
        <v>7973</v>
      </c>
      <c r="C1898" s="1" t="s">
        <v>7974</v>
      </c>
      <c r="D1898" s="1" t="s">
        <v>7975</v>
      </c>
      <c r="E1898" t="str">
        <f t="shared" si="235"/>
        <v/>
      </c>
      <c r="F1898" s="1" t="s">
        <v>4</v>
      </c>
      <c r="G1898" s="2" t="s">
        <v>7976</v>
      </c>
    </row>
    <row r="1899">
      <c r="A1899" s="1" t="s">
        <v>7977</v>
      </c>
      <c r="B1899" s="1" t="s">
        <v>7978</v>
      </c>
      <c r="C1899" s="1" t="s">
        <v>7979</v>
      </c>
      <c r="D1899" s="2" t="s">
        <v>7980</v>
      </c>
      <c r="E1899" t="str">
        <f>IMAGE("https://kodi.tv/wp-content/themes/paradise/Paradise/images/logo.png",1)</f>
        <v/>
      </c>
      <c r="F1899" s="1" t="s">
        <v>4</v>
      </c>
      <c r="G1899" s="2" t="s">
        <v>7981</v>
      </c>
    </row>
    <row r="1900">
      <c r="A1900" s="1" t="s">
        <v>7982</v>
      </c>
      <c r="B1900" s="1" t="s">
        <v>7983</v>
      </c>
      <c r="C1900" s="1" t="s">
        <v>7984</v>
      </c>
      <c r="D1900" s="1" t="s">
        <v>7985</v>
      </c>
      <c r="E1900" t="str">
        <f t="shared" ref="E1900:E1904" si="236">IMAGE("http://ifttt.com/images/no_image_card.png",1)</f>
        <v/>
      </c>
      <c r="F1900" s="1" t="s">
        <v>4</v>
      </c>
      <c r="G1900" s="2" t="s">
        <v>7986</v>
      </c>
    </row>
    <row r="1901">
      <c r="A1901" s="1" t="s">
        <v>7987</v>
      </c>
      <c r="B1901" s="1" t="s">
        <v>2829</v>
      </c>
      <c r="C1901" s="1" t="s">
        <v>7988</v>
      </c>
      <c r="D1901" s="1" t="s">
        <v>107</v>
      </c>
      <c r="E1901" t="str">
        <f t="shared" si="236"/>
        <v/>
      </c>
      <c r="F1901" s="1" t="s">
        <v>4</v>
      </c>
      <c r="G1901" s="2" t="s">
        <v>7989</v>
      </c>
    </row>
    <row r="1902">
      <c r="A1902" s="1" t="s">
        <v>7990</v>
      </c>
      <c r="B1902" s="1" t="s">
        <v>7991</v>
      </c>
      <c r="C1902" s="1" t="s">
        <v>7992</v>
      </c>
      <c r="D1902" s="1" t="s">
        <v>7993</v>
      </c>
      <c r="E1902" t="str">
        <f t="shared" si="236"/>
        <v/>
      </c>
      <c r="F1902" s="1" t="s">
        <v>4</v>
      </c>
      <c r="G1902" s="2" t="s">
        <v>7994</v>
      </c>
    </row>
    <row r="1903">
      <c r="A1903" s="1" t="s">
        <v>7990</v>
      </c>
      <c r="B1903" s="1" t="s">
        <v>4267</v>
      </c>
      <c r="C1903" s="1" t="s">
        <v>7995</v>
      </c>
      <c r="D1903" s="1" t="s">
        <v>7996</v>
      </c>
      <c r="E1903" t="str">
        <f t="shared" si="236"/>
        <v/>
      </c>
      <c r="F1903" s="1" t="s">
        <v>4</v>
      </c>
      <c r="G1903" s="2" t="s">
        <v>7997</v>
      </c>
    </row>
    <row r="1904">
      <c r="A1904" s="1" t="s">
        <v>7998</v>
      </c>
      <c r="B1904" s="1" t="s">
        <v>7999</v>
      </c>
      <c r="C1904" s="1" t="s">
        <v>8000</v>
      </c>
      <c r="D1904" s="1" t="s">
        <v>8001</v>
      </c>
      <c r="E1904" t="str">
        <f t="shared" si="236"/>
        <v/>
      </c>
      <c r="F1904" s="1" t="s">
        <v>4</v>
      </c>
      <c r="G1904" s="2" t="s">
        <v>8002</v>
      </c>
    </row>
    <row r="1905">
      <c r="A1905" s="1" t="s">
        <v>8003</v>
      </c>
      <c r="B1905" s="1" t="s">
        <v>8004</v>
      </c>
      <c r="C1905" s="1" t="s">
        <v>8005</v>
      </c>
      <c r="D1905" s="2" t="s">
        <v>8006</v>
      </c>
      <c r="E1905" t="str">
        <f>IMAGE("http://o.aolcdn.com/dims-shared/dims3/GLOB/crop/4672x3104+0+0/resize/630x419!/format/jpg/quality/85/http://hss-prod.hss.aol.com/hss/storage/adam/515a63095245ef9b5bfcca4145bfc977/143611006.jpeg",1)</f>
        <v/>
      </c>
      <c r="F1905" s="1" t="s">
        <v>4</v>
      </c>
      <c r="G1905" s="2" t="s">
        <v>8007</v>
      </c>
    </row>
    <row r="1906">
      <c r="A1906" s="1" t="s">
        <v>8008</v>
      </c>
      <c r="B1906" s="1" t="s">
        <v>8009</v>
      </c>
      <c r="C1906" s="1" t="s">
        <v>8010</v>
      </c>
      <c r="D1906" s="1" t="s">
        <v>8011</v>
      </c>
      <c r="E1906" t="str">
        <f t="shared" ref="E1906:E1907" si="237">IMAGE("http://ifttt.com/images/no_image_card.png",1)</f>
        <v/>
      </c>
      <c r="F1906" s="1" t="s">
        <v>4</v>
      </c>
      <c r="G1906" s="2" t="s">
        <v>8012</v>
      </c>
    </row>
    <row r="1907">
      <c r="A1907" s="1" t="s">
        <v>8013</v>
      </c>
      <c r="B1907" s="1" t="s">
        <v>8014</v>
      </c>
      <c r="C1907" s="1" t="s">
        <v>8015</v>
      </c>
      <c r="D1907" s="2" t="s">
        <v>8016</v>
      </c>
      <c r="E1907" t="str">
        <f t="shared" si="237"/>
        <v/>
      </c>
      <c r="F1907" s="1" t="s">
        <v>4</v>
      </c>
      <c r="G1907" s="2" t="s">
        <v>8017</v>
      </c>
    </row>
    <row r="1908">
      <c r="A1908" s="1" t="s">
        <v>8018</v>
      </c>
      <c r="B1908" s="1" t="s">
        <v>278</v>
      </c>
      <c r="C1908" s="1" t="s">
        <v>8019</v>
      </c>
      <c r="D1908" s="2" t="s">
        <v>8020</v>
      </c>
      <c r="E1908" t="str">
        <f>IMAGE("http://www.theopenledger.com/wp-content/uploads/2015/04/3464294-240x300.jpg",1)</f>
        <v/>
      </c>
      <c r="F1908" s="1" t="s">
        <v>4</v>
      </c>
      <c r="G1908" s="2" t="s">
        <v>8021</v>
      </c>
    </row>
    <row r="1909">
      <c r="A1909" s="1" t="s">
        <v>8008</v>
      </c>
      <c r="B1909" s="1" t="s">
        <v>8009</v>
      </c>
      <c r="C1909" s="1" t="s">
        <v>8010</v>
      </c>
      <c r="D1909" s="1" t="s">
        <v>8011</v>
      </c>
      <c r="E1909" t="str">
        <f t="shared" ref="E1909:E1912" si="238">IMAGE("http://ifttt.com/images/no_image_card.png",1)</f>
        <v/>
      </c>
      <c r="F1909" s="1" t="s">
        <v>4</v>
      </c>
      <c r="G1909" s="2" t="s">
        <v>8012</v>
      </c>
    </row>
    <row r="1910">
      <c r="A1910" s="1" t="s">
        <v>8022</v>
      </c>
      <c r="B1910" s="1" t="s">
        <v>1610</v>
      </c>
      <c r="C1910" s="1" t="s">
        <v>8023</v>
      </c>
      <c r="D1910" s="1" t="s">
        <v>8024</v>
      </c>
      <c r="E1910" t="str">
        <f t="shared" si="238"/>
        <v/>
      </c>
      <c r="F1910" s="1" t="s">
        <v>4</v>
      </c>
      <c r="G1910" s="2" t="s">
        <v>8025</v>
      </c>
    </row>
    <row r="1911">
      <c r="A1911" s="1" t="s">
        <v>8026</v>
      </c>
      <c r="B1911" s="1" t="s">
        <v>8027</v>
      </c>
      <c r="C1911" s="1" t="s">
        <v>8028</v>
      </c>
      <c r="D1911" s="1" t="s">
        <v>8029</v>
      </c>
      <c r="E1911" t="str">
        <f t="shared" si="238"/>
        <v/>
      </c>
      <c r="F1911" s="1" t="s">
        <v>4</v>
      </c>
      <c r="G1911" s="2" t="s">
        <v>8030</v>
      </c>
    </row>
    <row r="1912">
      <c r="A1912" s="1" t="s">
        <v>8031</v>
      </c>
      <c r="B1912" s="1" t="s">
        <v>8032</v>
      </c>
      <c r="C1912" s="1" t="s">
        <v>8033</v>
      </c>
      <c r="D1912" s="1" t="s">
        <v>8034</v>
      </c>
      <c r="E1912" t="str">
        <f t="shared" si="238"/>
        <v/>
      </c>
      <c r="F1912" s="1" t="s">
        <v>4</v>
      </c>
      <c r="G1912" s="2" t="s">
        <v>8035</v>
      </c>
    </row>
    <row r="1913">
      <c r="A1913" s="1" t="s">
        <v>8036</v>
      </c>
      <c r="B1913" s="1" t="s">
        <v>8037</v>
      </c>
      <c r="C1913" s="1" t="s">
        <v>8038</v>
      </c>
      <c r="D1913" s="2" t="s">
        <v>8039</v>
      </c>
      <c r="E1913" t="str">
        <f>IMAGE("http://static.guim.co.uk/sys-images/Guardian/Pix/pictures/2015/4/13/1428938640625/d7cd0745-eafe-4c47-a661-e004214b42cd-2060x1236.jpeg",1)</f>
        <v/>
      </c>
      <c r="F1913" s="1" t="s">
        <v>4</v>
      </c>
      <c r="G1913" s="2" t="s">
        <v>8040</v>
      </c>
    </row>
    <row r="1914">
      <c r="A1914" s="1" t="s">
        <v>8041</v>
      </c>
      <c r="B1914" s="1" t="s">
        <v>8042</v>
      </c>
      <c r="C1914" s="1" t="s">
        <v>8043</v>
      </c>
      <c r="D1914" s="1" t="s">
        <v>8044</v>
      </c>
      <c r="E1914" t="str">
        <f t="shared" ref="E1914:E1915" si="239">IMAGE("http://ifttt.com/images/no_image_card.png",1)</f>
        <v/>
      </c>
      <c r="F1914" s="1" t="s">
        <v>4</v>
      </c>
      <c r="G1914" s="2" t="s">
        <v>8045</v>
      </c>
    </row>
    <row r="1915">
      <c r="A1915" s="1" t="s">
        <v>8046</v>
      </c>
      <c r="B1915" s="1" t="s">
        <v>4299</v>
      </c>
      <c r="C1915" s="1" t="s">
        <v>8047</v>
      </c>
      <c r="D1915" s="1" t="s">
        <v>8048</v>
      </c>
      <c r="E1915" t="str">
        <f t="shared" si="239"/>
        <v/>
      </c>
      <c r="F1915" s="1" t="s">
        <v>4</v>
      </c>
      <c r="G1915" s="2" t="s">
        <v>8049</v>
      </c>
    </row>
    <row r="1916">
      <c r="A1916" s="1" t="s">
        <v>8050</v>
      </c>
      <c r="B1916" s="1" t="s">
        <v>3548</v>
      </c>
      <c r="C1916" s="1" t="s">
        <v>8051</v>
      </c>
      <c r="D1916" s="2" t="s">
        <v>8052</v>
      </c>
      <c r="E1916" t="str">
        <f>IMAGE("http://btcvestor.com/wp-content/uploads/sites/17/2015/04/Screen-Shot-2015-04-07-at-7.27.25-PM.png",1)</f>
        <v/>
      </c>
      <c r="F1916" s="1" t="s">
        <v>4</v>
      </c>
      <c r="G1916" s="2" t="s">
        <v>8053</v>
      </c>
    </row>
    <row r="1917">
      <c r="A1917" s="1" t="s">
        <v>8054</v>
      </c>
      <c r="B1917" s="1" t="s">
        <v>8055</v>
      </c>
      <c r="C1917" s="1" t="s">
        <v>8056</v>
      </c>
      <c r="D1917" s="2" t="s">
        <v>8057</v>
      </c>
      <c r="E1917" t="str">
        <f>IMAGE("https://beta.multibit.org/images/clients/MultiBitHD-logo-96x96-simple.png",1)</f>
        <v/>
      </c>
      <c r="F1917" s="1" t="s">
        <v>4</v>
      </c>
      <c r="G1917" s="2" t="s">
        <v>8058</v>
      </c>
    </row>
    <row r="1918">
      <c r="A1918" s="1" t="s">
        <v>8059</v>
      </c>
      <c r="B1918" s="1" t="s">
        <v>8060</v>
      </c>
      <c r="C1918" s="1" t="s">
        <v>8061</v>
      </c>
      <c r="D1918" s="1" t="s">
        <v>8062</v>
      </c>
      <c r="E1918" t="str">
        <f t="shared" ref="E1918:E1919" si="240">IMAGE("http://ifttt.com/images/no_image_card.png",1)</f>
        <v/>
      </c>
      <c r="F1918" s="1" t="s">
        <v>4</v>
      </c>
      <c r="G1918" s="2" t="s">
        <v>8063</v>
      </c>
    </row>
    <row r="1919">
      <c r="A1919" s="1" t="s">
        <v>8064</v>
      </c>
      <c r="B1919" s="1" t="s">
        <v>361</v>
      </c>
      <c r="C1919" s="1" t="s">
        <v>8065</v>
      </c>
      <c r="D1919" s="1" t="s">
        <v>8066</v>
      </c>
      <c r="E1919" t="str">
        <f t="shared" si="240"/>
        <v/>
      </c>
      <c r="F1919" s="1" t="s">
        <v>4</v>
      </c>
      <c r="G1919" s="2" t="s">
        <v>8067</v>
      </c>
    </row>
    <row r="1920">
      <c r="A1920" s="1" t="s">
        <v>8068</v>
      </c>
      <c r="B1920" s="1" t="s">
        <v>8069</v>
      </c>
      <c r="C1920" s="1" t="s">
        <v>8070</v>
      </c>
      <c r="D1920" s="2" t="s">
        <v>8071</v>
      </c>
      <c r="E1920" t="str">
        <f>IMAGE("https://coincheck.jp/images/ogp/coincheck2.png",1)</f>
        <v/>
      </c>
      <c r="F1920" s="1" t="s">
        <v>4</v>
      </c>
      <c r="G1920" s="2" t="s">
        <v>8072</v>
      </c>
    </row>
    <row r="1921">
      <c r="A1921" s="1" t="s">
        <v>8073</v>
      </c>
      <c r="B1921" s="1" t="s">
        <v>8074</v>
      </c>
      <c r="C1921" s="1" t="s">
        <v>8075</v>
      </c>
      <c r="D1921" s="2" t="s">
        <v>8076</v>
      </c>
      <c r="E1921" t="str">
        <f>IMAGE("https://blog.bitmex.com/wp-content/uploads/2014/10/Logo-lg.png",1)</f>
        <v/>
      </c>
      <c r="F1921" s="1" t="s">
        <v>4</v>
      </c>
      <c r="G1921" s="2" t="s">
        <v>8077</v>
      </c>
    </row>
    <row r="1922">
      <c r="A1922" s="1" t="s">
        <v>8078</v>
      </c>
      <c r="B1922" s="1" t="s">
        <v>8079</v>
      </c>
      <c r="C1922" s="1" t="s">
        <v>8080</v>
      </c>
      <c r="D1922" s="2" t="s">
        <v>8081</v>
      </c>
      <c r="E1922" t="str">
        <f>IMAGE("http://ifttt.com/images/no_image_card.png",1)</f>
        <v/>
      </c>
      <c r="F1922" s="1" t="s">
        <v>4</v>
      </c>
      <c r="G1922" s="2" t="s">
        <v>8082</v>
      </c>
    </row>
    <row r="1923">
      <c r="A1923" s="1" t="s">
        <v>8083</v>
      </c>
      <c r="B1923" s="1" t="s">
        <v>8084</v>
      </c>
      <c r="C1923" s="3" t="s">
        <v>8085</v>
      </c>
      <c r="D1923" s="2" t="s">
        <v>8086</v>
      </c>
      <c r="E1923" t="str">
        <f>IMAGE("https://www.virgin.com/sites/default/files/styles/article_item/public/Articles/Getty/Bitcoin_parts_one_1500.jpg?itok=RvOv5NRH",1)</f>
        <v/>
      </c>
      <c r="F1923" s="1" t="s">
        <v>4</v>
      </c>
      <c r="G1923" s="2" t="s">
        <v>8087</v>
      </c>
    </row>
    <row r="1924">
      <c r="A1924" s="1" t="s">
        <v>8083</v>
      </c>
      <c r="B1924" s="1" t="s">
        <v>8088</v>
      </c>
      <c r="C1924" s="1" t="s">
        <v>8089</v>
      </c>
      <c r="D1924" s="1" t="s">
        <v>8090</v>
      </c>
      <c r="E1924" t="str">
        <f>IMAGE("http://ifttt.com/images/no_image_card.png",1)</f>
        <v/>
      </c>
      <c r="F1924" s="1" t="s">
        <v>4</v>
      </c>
      <c r="G1924" s="2" t="s">
        <v>8091</v>
      </c>
    </row>
    <row r="1925">
      <c r="A1925" s="1" t="s">
        <v>8092</v>
      </c>
      <c r="B1925" s="1" t="s">
        <v>8093</v>
      </c>
      <c r="C1925" s="1" t="s">
        <v>8094</v>
      </c>
      <c r="D1925" s="2" t="s">
        <v>8095</v>
      </c>
      <c r="E1925" t="str">
        <f>IMAGE("https://i.ytimg.com/vi/gBgrf_Yf5Jw/maxresdefault.jpg",1)</f>
        <v/>
      </c>
      <c r="F1925" s="1" t="s">
        <v>4</v>
      </c>
      <c r="G1925" s="2" t="s">
        <v>8096</v>
      </c>
    </row>
    <row r="1926">
      <c r="A1926" s="1" t="s">
        <v>8073</v>
      </c>
      <c r="B1926" s="1" t="s">
        <v>8074</v>
      </c>
      <c r="C1926" s="1" t="s">
        <v>8075</v>
      </c>
      <c r="D1926" s="2" t="s">
        <v>8076</v>
      </c>
      <c r="E1926" t="str">
        <f>IMAGE("https://blog.bitmex.com/wp-content/uploads/2014/10/Logo-lg.png",1)</f>
        <v/>
      </c>
      <c r="F1926" s="1" t="s">
        <v>4</v>
      </c>
      <c r="G1926" s="2" t="s">
        <v>8077</v>
      </c>
    </row>
    <row r="1927">
      <c r="A1927" s="1" t="s">
        <v>8097</v>
      </c>
      <c r="B1927" s="1" t="s">
        <v>336</v>
      </c>
      <c r="C1927" s="1" t="s">
        <v>8098</v>
      </c>
      <c r="D1927" s="1" t="s">
        <v>8099</v>
      </c>
      <c r="E1927" t="str">
        <f t="shared" ref="E1927:E1930" si="241">IMAGE("http://ifttt.com/images/no_image_card.png",1)</f>
        <v/>
      </c>
      <c r="F1927" s="1" t="s">
        <v>4</v>
      </c>
      <c r="G1927" s="2" t="s">
        <v>8100</v>
      </c>
    </row>
    <row r="1928">
      <c r="A1928" s="1" t="s">
        <v>8101</v>
      </c>
      <c r="B1928" s="1" t="s">
        <v>8102</v>
      </c>
      <c r="C1928" s="1" t="s">
        <v>8103</v>
      </c>
      <c r="D1928" s="1" t="s">
        <v>8104</v>
      </c>
      <c r="E1928" t="str">
        <f t="shared" si="241"/>
        <v/>
      </c>
      <c r="F1928" s="1" t="s">
        <v>4</v>
      </c>
      <c r="G1928" s="2" t="s">
        <v>8105</v>
      </c>
    </row>
    <row r="1929">
      <c r="A1929" s="1" t="s">
        <v>8106</v>
      </c>
      <c r="B1929" s="1" t="s">
        <v>2404</v>
      </c>
      <c r="C1929" s="1" t="s">
        <v>8107</v>
      </c>
      <c r="D1929" s="2" t="s">
        <v>8108</v>
      </c>
      <c r="E1929" t="str">
        <f t="shared" si="241"/>
        <v/>
      </c>
      <c r="F1929" s="1" t="s">
        <v>4</v>
      </c>
      <c r="G1929" s="2" t="s">
        <v>8109</v>
      </c>
    </row>
    <row r="1930">
      <c r="A1930" s="1" t="s">
        <v>8110</v>
      </c>
      <c r="B1930" s="1" t="s">
        <v>8111</v>
      </c>
      <c r="C1930" s="1" t="s">
        <v>8112</v>
      </c>
      <c r="D1930" s="1" t="s">
        <v>8113</v>
      </c>
      <c r="E1930" t="str">
        <f t="shared" si="241"/>
        <v/>
      </c>
      <c r="F1930" s="1" t="s">
        <v>4</v>
      </c>
      <c r="G1930" s="2" t="s">
        <v>8114</v>
      </c>
    </row>
    <row r="1931">
      <c r="A1931" s="1" t="s">
        <v>8115</v>
      </c>
      <c r="B1931" s="1" t="s">
        <v>8116</v>
      </c>
      <c r="C1931" s="1" t="s">
        <v>8117</v>
      </c>
      <c r="D1931" s="2" t="s">
        <v>8118</v>
      </c>
      <c r="E1931" t="str">
        <f>IMAGE("http://media.skynews.com/media/images/generated/2014/4/25/304828/default/v1/167577081-1-1600x900.jpg",1)</f>
        <v/>
      </c>
      <c r="F1931" s="1" t="s">
        <v>4</v>
      </c>
      <c r="G1931" s="2" t="s">
        <v>8119</v>
      </c>
    </row>
    <row r="1932">
      <c r="A1932" s="1" t="s">
        <v>8120</v>
      </c>
      <c r="B1932" s="1" t="s">
        <v>2409</v>
      </c>
      <c r="C1932" s="1" t="s">
        <v>8121</v>
      </c>
      <c r="D1932" s="1" t="s">
        <v>8122</v>
      </c>
      <c r="E1932" t="str">
        <f t="shared" ref="E1932:E1933" si="242">IMAGE("http://ifttt.com/images/no_image_card.png",1)</f>
        <v/>
      </c>
      <c r="F1932" s="1" t="s">
        <v>4</v>
      </c>
      <c r="G1932" s="2" t="s">
        <v>8123</v>
      </c>
    </row>
    <row r="1933">
      <c r="A1933" s="1" t="s">
        <v>8124</v>
      </c>
      <c r="B1933" s="1" t="s">
        <v>885</v>
      </c>
      <c r="C1933" s="1" t="s">
        <v>8125</v>
      </c>
      <c r="D1933" s="1" t="s">
        <v>8126</v>
      </c>
      <c r="E1933" t="str">
        <f t="shared" si="242"/>
        <v/>
      </c>
      <c r="F1933" s="1" t="s">
        <v>4</v>
      </c>
      <c r="G1933" s="2" t="s">
        <v>8127</v>
      </c>
    </row>
    <row r="1934">
      <c r="A1934" s="1" t="s">
        <v>8128</v>
      </c>
      <c r="B1934" s="1" t="s">
        <v>124</v>
      </c>
      <c r="C1934" s="1" t="s">
        <v>7838</v>
      </c>
      <c r="D1934" s="2" t="s">
        <v>8129</v>
      </c>
      <c r="E1934" t="str">
        <f>IMAGE("https://fortunedotcom.files.wordpress.com/2013/12/131104103519-bitcoin-mining2.png?w=820&amp;amp;h=472&amp;amp;crop=1",1)</f>
        <v/>
      </c>
      <c r="F1934" s="1" t="s">
        <v>4</v>
      </c>
      <c r="G1934" s="2" t="s">
        <v>8130</v>
      </c>
    </row>
    <row r="1935">
      <c r="A1935" s="1" t="s">
        <v>8131</v>
      </c>
      <c r="B1935" s="1" t="s">
        <v>124</v>
      </c>
      <c r="C1935" s="1" t="s">
        <v>8132</v>
      </c>
      <c r="D1935" s="2" t="s">
        <v>8133</v>
      </c>
      <c r="E1935" t="str">
        <f>IMAGE("http://cdn.cfo.com/content/uploads/2015/04/marijuanamoney.jpg",1)</f>
        <v/>
      </c>
      <c r="F1935" s="1" t="s">
        <v>4</v>
      </c>
      <c r="G1935" s="2" t="s">
        <v>8134</v>
      </c>
    </row>
    <row r="1936">
      <c r="A1936" s="1" t="s">
        <v>8135</v>
      </c>
      <c r="B1936" s="1" t="s">
        <v>1269</v>
      </c>
      <c r="C1936" s="1" t="s">
        <v>8136</v>
      </c>
      <c r="D1936" s="2" t="s">
        <v>8137</v>
      </c>
      <c r="E1936" t="str">
        <f>IMAGE("http://www.lazytv.com/wp-content/uploads/2015/04/Additional-wallet-feature-1-7.png",1)</f>
        <v/>
      </c>
      <c r="F1936" s="1" t="s">
        <v>4</v>
      </c>
      <c r="G1936" s="2" t="s">
        <v>8138</v>
      </c>
    </row>
    <row r="1937">
      <c r="A1937" s="1" t="s">
        <v>8139</v>
      </c>
      <c r="B1937" s="1" t="s">
        <v>8140</v>
      </c>
      <c r="C1937" s="1" t="s">
        <v>8141</v>
      </c>
      <c r="D1937" s="1" t="s">
        <v>8142</v>
      </c>
      <c r="E1937" t="str">
        <f t="shared" ref="E1937:E1938" si="243">IMAGE("http://ifttt.com/images/no_image_card.png",1)</f>
        <v/>
      </c>
      <c r="F1937" s="1" t="s">
        <v>4</v>
      </c>
      <c r="G1937" s="2" t="s">
        <v>8143</v>
      </c>
    </row>
    <row r="1938">
      <c r="A1938" s="1" t="s">
        <v>8144</v>
      </c>
      <c r="B1938" s="1" t="s">
        <v>4676</v>
      </c>
      <c r="C1938" s="1" t="s">
        <v>8145</v>
      </c>
      <c r="D1938" s="1" t="s">
        <v>8146</v>
      </c>
      <c r="E1938" t="str">
        <f t="shared" si="243"/>
        <v/>
      </c>
      <c r="F1938" s="1" t="s">
        <v>4</v>
      </c>
      <c r="G1938" s="2" t="s">
        <v>8147</v>
      </c>
    </row>
    <row r="1939">
      <c r="A1939" s="1" t="s">
        <v>8148</v>
      </c>
      <c r="B1939" s="1" t="s">
        <v>2404</v>
      </c>
      <c r="C1939" s="1" t="s">
        <v>8149</v>
      </c>
      <c r="D1939" s="2" t="s">
        <v>8108</v>
      </c>
      <c r="E1939" t="str">
        <f>IMAGE("http://bit-post.com/wp-content/uploads/2015/04/bitcoin-future.jpg",1)</f>
        <v/>
      </c>
      <c r="F1939" s="1" t="s">
        <v>4</v>
      </c>
      <c r="G1939" s="2" t="s">
        <v>8150</v>
      </c>
    </row>
    <row r="1940">
      <c r="A1940" s="1" t="s">
        <v>8128</v>
      </c>
      <c r="B1940" s="1" t="s">
        <v>124</v>
      </c>
      <c r="C1940" s="1" t="s">
        <v>7838</v>
      </c>
      <c r="D1940" s="2" t="s">
        <v>8129</v>
      </c>
      <c r="E1940" t="str">
        <f>IMAGE("https://fortunedotcom.files.wordpress.com/2013/12/131104103519-bitcoin-mining2.png?w=820&amp;amp;h=472&amp;amp;crop=1",1)</f>
        <v/>
      </c>
      <c r="F1940" s="1" t="s">
        <v>4</v>
      </c>
      <c r="G1940" s="2" t="s">
        <v>8130</v>
      </c>
    </row>
    <row r="1941">
      <c r="A1941" s="1" t="s">
        <v>8131</v>
      </c>
      <c r="B1941" s="1" t="s">
        <v>124</v>
      </c>
      <c r="C1941" s="1" t="s">
        <v>8132</v>
      </c>
      <c r="D1941" s="2" t="s">
        <v>8133</v>
      </c>
      <c r="E1941" t="str">
        <f>IMAGE("http://cdn.cfo.com/content/uploads/2015/04/marijuanamoney.jpg",1)</f>
        <v/>
      </c>
      <c r="F1941" s="1" t="s">
        <v>4</v>
      </c>
      <c r="G1941" s="2" t="s">
        <v>8134</v>
      </c>
    </row>
    <row r="1942">
      <c r="A1942" s="1" t="s">
        <v>8151</v>
      </c>
      <c r="B1942" s="1" t="s">
        <v>8152</v>
      </c>
      <c r="C1942" s="1" t="s">
        <v>8153</v>
      </c>
      <c r="D1942" s="2" t="s">
        <v>8154</v>
      </c>
      <c r="E1942" t="str">
        <f>IMAGE("https://goponzi.co/images/logo.png",1)</f>
        <v/>
      </c>
      <c r="F1942" s="1" t="s">
        <v>4</v>
      </c>
      <c r="G1942" s="2" t="s">
        <v>8155</v>
      </c>
    </row>
    <row r="1943">
      <c r="A1943" s="1" t="s">
        <v>8156</v>
      </c>
      <c r="B1943" s="1" t="s">
        <v>1175</v>
      </c>
      <c r="C1943" s="1" t="s">
        <v>8157</v>
      </c>
      <c r="D1943" s="2" t="s">
        <v>8158</v>
      </c>
      <c r="E1943" t="str">
        <f>IMAGE("https://i.ytimg.com/vi/DSEXoP8Jz7w/maxresdefault.jpg",1)</f>
        <v/>
      </c>
      <c r="F1943" s="1" t="s">
        <v>4</v>
      </c>
      <c r="G1943" s="2" t="s">
        <v>8159</v>
      </c>
    </row>
    <row r="1944">
      <c r="A1944" s="1" t="s">
        <v>8160</v>
      </c>
      <c r="B1944" s="1" t="s">
        <v>4127</v>
      </c>
      <c r="C1944" s="1" t="s">
        <v>8161</v>
      </c>
      <c r="D1944" s="1" t="s">
        <v>8162</v>
      </c>
      <c r="E1944" t="str">
        <f>IMAGE("http://ifttt.com/images/no_image_card.png",1)</f>
        <v/>
      </c>
      <c r="F1944" s="1" t="s">
        <v>4</v>
      </c>
      <c r="G1944" s="2" t="s">
        <v>8163</v>
      </c>
    </row>
    <row r="1945">
      <c r="A1945" s="1" t="s">
        <v>8164</v>
      </c>
      <c r="B1945" s="1" t="s">
        <v>8165</v>
      </c>
      <c r="C1945" s="1" t="s">
        <v>8166</v>
      </c>
      <c r="D1945" s="2" t="s">
        <v>8167</v>
      </c>
      <c r="E1945" t="str">
        <f>IMAGE("https://blog.blocktrail.com/wp-content/uploads/2015/04/tumblr_inline_n2759ibjvh1raprkq.gif",1)</f>
        <v/>
      </c>
      <c r="F1945" s="1" t="s">
        <v>4</v>
      </c>
      <c r="G1945" s="2" t="s">
        <v>8168</v>
      </c>
    </row>
    <row r="1946">
      <c r="A1946" s="1" t="s">
        <v>8169</v>
      </c>
      <c r="B1946" s="1" t="s">
        <v>2409</v>
      </c>
      <c r="C1946" s="1" t="s">
        <v>8170</v>
      </c>
      <c r="D1946" s="2" t="s">
        <v>8171</v>
      </c>
      <c r="E1946" t="str">
        <f>IMAGE("http://www.danieldib.com/wp-content/uploads/2015/04/fd046c00f4f79a8424742476245addc3.jpg",1)</f>
        <v/>
      </c>
      <c r="F1946" s="1" t="s">
        <v>4</v>
      </c>
      <c r="G1946" s="2" t="s">
        <v>8172</v>
      </c>
    </row>
    <row r="1947">
      <c r="A1947" s="1" t="s">
        <v>8169</v>
      </c>
      <c r="B1947" s="1" t="s">
        <v>3582</v>
      </c>
      <c r="C1947" s="1" t="s">
        <v>8173</v>
      </c>
      <c r="D1947" s="1" t="s">
        <v>8174</v>
      </c>
      <c r="E1947" t="str">
        <f>IMAGE("http://ifttt.com/images/no_image_card.png",1)</f>
        <v/>
      </c>
      <c r="F1947" s="1" t="s">
        <v>4</v>
      </c>
      <c r="G1947" s="2" t="s">
        <v>8175</v>
      </c>
    </row>
    <row r="1948">
      <c r="A1948" s="1" t="s">
        <v>8176</v>
      </c>
      <c r="B1948" s="1" t="s">
        <v>3296</v>
      </c>
      <c r="C1948" s="1" t="s">
        <v>8177</v>
      </c>
      <c r="D1948" s="2" t="s">
        <v>8178</v>
      </c>
      <c r="E1948" t="str">
        <f>IMAGE("http://blog.btcxindia.com/wp-content/uploads/2015/04/index.jpg",1)</f>
        <v/>
      </c>
      <c r="F1948" s="1" t="s">
        <v>4</v>
      </c>
      <c r="G1948" s="2" t="s">
        <v>8179</v>
      </c>
    </row>
    <row r="1949">
      <c r="A1949" s="1" t="s">
        <v>8180</v>
      </c>
      <c r="B1949" s="1" t="s">
        <v>8181</v>
      </c>
      <c r="C1949" s="1" t="s">
        <v>8182</v>
      </c>
      <c r="D1949" s="1" t="s">
        <v>8183</v>
      </c>
      <c r="E1949" t="str">
        <f t="shared" ref="E1949:E1951" si="244">IMAGE("http://ifttt.com/images/no_image_card.png",1)</f>
        <v/>
      </c>
      <c r="F1949" s="1" t="s">
        <v>4</v>
      </c>
      <c r="G1949" s="2" t="s">
        <v>8184</v>
      </c>
    </row>
    <row r="1950">
      <c r="A1950" s="1" t="s">
        <v>8185</v>
      </c>
      <c r="B1950" s="1" t="s">
        <v>8186</v>
      </c>
      <c r="C1950" s="1" t="s">
        <v>8187</v>
      </c>
      <c r="D1950" s="1" t="s">
        <v>8188</v>
      </c>
      <c r="E1950" t="str">
        <f t="shared" si="244"/>
        <v/>
      </c>
      <c r="F1950" s="1" t="s">
        <v>4</v>
      </c>
      <c r="G1950" s="2" t="s">
        <v>8189</v>
      </c>
    </row>
    <row r="1951">
      <c r="A1951" s="1" t="s">
        <v>8190</v>
      </c>
      <c r="B1951" s="1" t="s">
        <v>8191</v>
      </c>
      <c r="C1951" s="1" t="s">
        <v>8192</v>
      </c>
      <c r="D1951" s="1" t="s">
        <v>8193</v>
      </c>
      <c r="E1951" t="str">
        <f t="shared" si="244"/>
        <v/>
      </c>
      <c r="F1951" s="1" t="s">
        <v>4</v>
      </c>
      <c r="G1951" s="2" t="s">
        <v>8194</v>
      </c>
    </row>
    <row r="1952">
      <c r="A1952" s="1" t="s">
        <v>8195</v>
      </c>
      <c r="B1952" s="1" t="s">
        <v>1578</v>
      </c>
      <c r="C1952" s="1" t="s">
        <v>8196</v>
      </c>
      <c r="D1952" s="2" t="s">
        <v>8197</v>
      </c>
      <c r="E1952" t="str">
        <f>IMAGE("https://pbs.twimg.com/profile_images/429792330946576384/9tndLDns_400x400.png",1)</f>
        <v/>
      </c>
      <c r="F1952" s="1" t="s">
        <v>4</v>
      </c>
      <c r="G1952" s="2" t="s">
        <v>8198</v>
      </c>
    </row>
    <row r="1953">
      <c r="A1953" s="1" t="s">
        <v>8199</v>
      </c>
      <c r="B1953" s="1" t="s">
        <v>8200</v>
      </c>
      <c r="C1953" s="1" t="s">
        <v>8201</v>
      </c>
      <c r="D1953" s="2" t="s">
        <v>8202</v>
      </c>
      <c r="E1953" t="str">
        <f>IMAGE("http://ifttt.com/images/no_image_card.png",1)</f>
        <v/>
      </c>
      <c r="F1953" s="1" t="s">
        <v>4</v>
      </c>
      <c r="G1953" s="2" t="s">
        <v>8203</v>
      </c>
    </row>
    <row r="1954">
      <c r="A1954" s="1" t="s">
        <v>8204</v>
      </c>
      <c r="B1954" s="1" t="s">
        <v>453</v>
      </c>
      <c r="C1954" s="1" t="s">
        <v>8205</v>
      </c>
      <c r="D1954" s="2" t="s">
        <v>8206</v>
      </c>
      <c r="E1954" t="str">
        <f>IMAGE("http://www.information-age.com/sites/default/files/styles/article_portrait/public/field/image/shutterstock_167010449.jpg?itok=JI1EKJ6q",1)</f>
        <v/>
      </c>
      <c r="F1954" s="1" t="s">
        <v>4</v>
      </c>
      <c r="G1954" s="2" t="s">
        <v>8207</v>
      </c>
    </row>
    <row r="1955">
      <c r="A1955" s="1" t="s">
        <v>8204</v>
      </c>
      <c r="B1955" s="1" t="s">
        <v>453</v>
      </c>
      <c r="C1955" s="1" t="s">
        <v>8208</v>
      </c>
      <c r="D1955" s="2" t="s">
        <v>8209</v>
      </c>
      <c r="E1955" t="str">
        <f>IMAGE("http://insidebitcoins.com/wp-content/uploads/2015/04/Taxes-and-Bitcoin-Bitcoinist1-640x480-150x150.jpg",1)</f>
        <v/>
      </c>
      <c r="F1955" s="1" t="s">
        <v>4</v>
      </c>
      <c r="G1955" s="2" t="s">
        <v>8210</v>
      </c>
    </row>
    <row r="1956">
      <c r="A1956" s="1" t="s">
        <v>8211</v>
      </c>
      <c r="B1956" s="1" t="s">
        <v>8212</v>
      </c>
      <c r="C1956" s="1" t="s">
        <v>8213</v>
      </c>
      <c r="D1956" s="2" t="s">
        <v>8214</v>
      </c>
      <c r="E1956" t="str">
        <f>IMAGE("https://community.coinbase.com/uploads/default/33/d749eac7dbc23e8f.png",1)</f>
        <v/>
      </c>
      <c r="F1956" s="1" t="s">
        <v>4</v>
      </c>
      <c r="G1956" s="2" t="s">
        <v>8215</v>
      </c>
    </row>
    <row r="1957">
      <c r="A1957" s="1" t="s">
        <v>8216</v>
      </c>
      <c r="B1957" s="1" t="s">
        <v>8217</v>
      </c>
      <c r="C1957" s="1" t="s">
        <v>8218</v>
      </c>
      <c r="D1957" s="1" t="s">
        <v>5690</v>
      </c>
      <c r="E1957" t="str">
        <f t="shared" ref="E1957:E1959" si="245">IMAGE("http://ifttt.com/images/no_image_card.png",1)</f>
        <v/>
      </c>
      <c r="F1957" s="1" t="s">
        <v>4</v>
      </c>
      <c r="G1957" s="2" t="s">
        <v>8219</v>
      </c>
    </row>
    <row r="1958">
      <c r="A1958" s="1" t="s">
        <v>8220</v>
      </c>
      <c r="B1958" s="1">
        <v>220090.0</v>
      </c>
      <c r="C1958" s="1" t="s">
        <v>8221</v>
      </c>
      <c r="D1958" s="1" t="s">
        <v>8222</v>
      </c>
      <c r="E1958" t="str">
        <f t="shared" si="245"/>
        <v/>
      </c>
      <c r="F1958" s="1" t="s">
        <v>4</v>
      </c>
      <c r="G1958" s="2" t="s">
        <v>8223</v>
      </c>
    </row>
    <row r="1959">
      <c r="A1959" s="1" t="s">
        <v>8224</v>
      </c>
      <c r="B1959" s="1" t="s">
        <v>8225</v>
      </c>
      <c r="C1959" s="1" t="s">
        <v>8226</v>
      </c>
      <c r="D1959" s="1" t="s">
        <v>8227</v>
      </c>
      <c r="E1959" t="str">
        <f t="shared" si="245"/>
        <v/>
      </c>
      <c r="F1959" s="1" t="s">
        <v>4</v>
      </c>
      <c r="G1959" s="2" t="s">
        <v>8228</v>
      </c>
    </row>
    <row r="1960">
      <c r="A1960" s="1" t="s">
        <v>8195</v>
      </c>
      <c r="B1960" s="1" t="s">
        <v>1578</v>
      </c>
      <c r="C1960" s="1" t="s">
        <v>8196</v>
      </c>
      <c r="D1960" s="2" t="s">
        <v>8197</v>
      </c>
      <c r="E1960" t="str">
        <f>IMAGE("https://pbs.twimg.com/profile_images/429792330946576384/9tndLDns_400x400.png",1)</f>
        <v/>
      </c>
      <c r="F1960" s="1" t="s">
        <v>4</v>
      </c>
      <c r="G1960" s="2" t="s">
        <v>8198</v>
      </c>
    </row>
    <row r="1961">
      <c r="A1961" s="1" t="s">
        <v>8199</v>
      </c>
      <c r="B1961" s="1" t="s">
        <v>8200</v>
      </c>
      <c r="C1961" s="1" t="s">
        <v>8201</v>
      </c>
      <c r="D1961" s="2" t="s">
        <v>8202</v>
      </c>
      <c r="E1961" t="str">
        <f>IMAGE("http://ifttt.com/images/no_image_card.png",1)</f>
        <v/>
      </c>
      <c r="F1961" s="1" t="s">
        <v>4</v>
      </c>
      <c r="G1961" s="2" t="s">
        <v>8203</v>
      </c>
    </row>
    <row r="1962">
      <c r="A1962" s="1" t="s">
        <v>8204</v>
      </c>
      <c r="B1962" s="1" t="s">
        <v>453</v>
      </c>
      <c r="C1962" s="1" t="s">
        <v>8205</v>
      </c>
      <c r="D1962" s="2" t="s">
        <v>8206</v>
      </c>
      <c r="E1962" t="str">
        <f>IMAGE("http://www.information-age.com/sites/default/files/styles/article_portrait/public/field/image/shutterstock_167010449.jpg?itok=JI1EKJ6q",1)</f>
        <v/>
      </c>
      <c r="F1962" s="1" t="s">
        <v>4</v>
      </c>
      <c r="G1962" s="2" t="s">
        <v>8207</v>
      </c>
    </row>
    <row r="1963">
      <c r="A1963" s="1" t="s">
        <v>8229</v>
      </c>
      <c r="B1963" s="1" t="s">
        <v>696</v>
      </c>
      <c r="C1963" s="1" t="s">
        <v>8230</v>
      </c>
      <c r="D1963" s="2" t="s">
        <v>8231</v>
      </c>
      <c r="E1963" t="str">
        <f>IMAGE("https://bitcoinmagazine.com/wp-content/uploads/2015/04/bitxatm.jpg",1)</f>
        <v/>
      </c>
      <c r="F1963" s="1" t="s">
        <v>4</v>
      </c>
      <c r="G1963" s="2" t="s">
        <v>8232</v>
      </c>
    </row>
    <row r="1964">
      <c r="A1964" s="1" t="s">
        <v>8233</v>
      </c>
      <c r="B1964" s="1" t="s">
        <v>8234</v>
      </c>
      <c r="C1964" s="1" t="s">
        <v>8235</v>
      </c>
      <c r="D1964" s="2" t="s">
        <v>8236</v>
      </c>
      <c r="E1964" t="str">
        <f>IMAGE("http://files.parsetfss.com/f4ce45fa-ab12-4c24-a33c-a100a8133f3f/tfss-23c548ec-7996-4cad-b48f-2342b5e43978-jaron_headshot.jpg",1)</f>
        <v/>
      </c>
      <c r="F1964" s="1" t="s">
        <v>4</v>
      </c>
      <c r="G1964" s="2" t="s">
        <v>8237</v>
      </c>
    </row>
    <row r="1965">
      <c r="A1965" s="1" t="s">
        <v>8238</v>
      </c>
      <c r="B1965" s="1" t="s">
        <v>8239</v>
      </c>
      <c r="C1965" s="1" t="s">
        <v>8240</v>
      </c>
      <c r="D1965" s="1" t="s">
        <v>8241</v>
      </c>
      <c r="E1965" t="str">
        <f>IMAGE("http://ifttt.com/images/no_image_card.png",1)</f>
        <v/>
      </c>
      <c r="F1965" s="1" t="s">
        <v>4</v>
      </c>
      <c r="G1965" s="2" t="s">
        <v>8242</v>
      </c>
    </row>
    <row r="1966">
      <c r="A1966" s="1" t="s">
        <v>8243</v>
      </c>
      <c r="B1966" s="1" t="s">
        <v>346</v>
      </c>
      <c r="C1966" s="1" t="s">
        <v>8244</v>
      </c>
      <c r="D1966" s="2" t="s">
        <v>8245</v>
      </c>
      <c r="E1966" t="str">
        <f>IMAGE("https://i.ytimg.com/vi/VrRBq3niQM0/maxresdefault.jpg",1)</f>
        <v/>
      </c>
      <c r="F1966" s="1" t="s">
        <v>4</v>
      </c>
      <c r="G1966" s="2" t="s">
        <v>8246</v>
      </c>
    </row>
    <row r="1967">
      <c r="A1967" s="1" t="s">
        <v>8247</v>
      </c>
      <c r="B1967" s="1" t="s">
        <v>1249</v>
      </c>
      <c r="C1967" s="1" t="s">
        <v>8248</v>
      </c>
      <c r="D1967" s="1" t="s">
        <v>8249</v>
      </c>
      <c r="E1967" t="str">
        <f>IMAGE("http://ifttt.com/images/no_image_card.png",1)</f>
        <v/>
      </c>
      <c r="F1967" s="1" t="s">
        <v>4</v>
      </c>
      <c r="G1967" s="2" t="s">
        <v>8250</v>
      </c>
    </row>
    <row r="1968">
      <c r="A1968" s="1" t="s">
        <v>8251</v>
      </c>
      <c r="B1968" s="1" t="s">
        <v>5582</v>
      </c>
      <c r="C1968" s="1" t="s">
        <v>8252</v>
      </c>
      <c r="D1968" s="2" t="s">
        <v>8253</v>
      </c>
      <c r="E1968" t="str">
        <f>IMAGE("//d.ibtimes.co.uk/en/full/1358418/bitcoin.jpg",1)</f>
        <v/>
      </c>
      <c r="F1968" s="1" t="s">
        <v>4</v>
      </c>
      <c r="G1968" s="2" t="s">
        <v>8254</v>
      </c>
    </row>
    <row r="1969">
      <c r="A1969" s="1" t="s">
        <v>8251</v>
      </c>
      <c r="B1969" s="1" t="s">
        <v>7681</v>
      </c>
      <c r="C1969" s="1" t="s">
        <v>8255</v>
      </c>
      <c r="D1969" s="2" t="s">
        <v>8256</v>
      </c>
      <c r="E1969" t="str">
        <f>IMAGE("http://i.imgur.com/zEoCDJH.jpg",1)</f>
        <v/>
      </c>
      <c r="F1969" s="1" t="s">
        <v>4</v>
      </c>
      <c r="G1969" s="2" t="s">
        <v>8257</v>
      </c>
    </row>
    <row r="1970">
      <c r="A1970" s="1" t="s">
        <v>8258</v>
      </c>
      <c r="B1970" s="1" t="s">
        <v>346</v>
      </c>
      <c r="C1970" s="1" t="s">
        <v>8259</v>
      </c>
      <c r="D1970" s="2" t="s">
        <v>8260</v>
      </c>
      <c r="E1970" t="str">
        <f>IMAGE("https://i.ytimg.com/vi/zVYE7aqJpRc/hqdefault.jpg",1)</f>
        <v/>
      </c>
      <c r="F1970" s="1" t="s">
        <v>4</v>
      </c>
      <c r="G1970" s="2" t="s">
        <v>8261</v>
      </c>
    </row>
    <row r="1971">
      <c r="A1971" s="1" t="s">
        <v>8262</v>
      </c>
      <c r="B1971" s="1" t="s">
        <v>8263</v>
      </c>
      <c r="C1971" s="1" t="s">
        <v>8264</v>
      </c>
      <c r="D1971" s="1" t="s">
        <v>8265</v>
      </c>
      <c r="E1971" t="str">
        <f>IMAGE("http://ifttt.com/images/no_image_card.png",1)</f>
        <v/>
      </c>
      <c r="F1971" s="1" t="s">
        <v>4</v>
      </c>
      <c r="G1971" s="2" t="s">
        <v>8266</v>
      </c>
    </row>
    <row r="1972">
      <c r="A1972" s="1" t="s">
        <v>8267</v>
      </c>
      <c r="B1972" s="1" t="s">
        <v>571</v>
      </c>
      <c r="C1972" s="1" t="s">
        <v>8268</v>
      </c>
      <c r="D1972" s="2" t="s">
        <v>8269</v>
      </c>
      <c r="E1972" t="str">
        <f>IMAGE("https://i.ytimg.com/vi/P3WBS23jUzE/maxresdefault.jpg",1)</f>
        <v/>
      </c>
      <c r="F1972" s="1" t="s">
        <v>4</v>
      </c>
      <c r="G1972" s="2" t="s">
        <v>8270</v>
      </c>
    </row>
    <row r="1973">
      <c r="A1973" s="1" t="s">
        <v>8271</v>
      </c>
      <c r="B1973" s="1" t="s">
        <v>457</v>
      </c>
      <c r="C1973" s="1" t="s">
        <v>8272</v>
      </c>
      <c r="D1973" s="1" t="s">
        <v>107</v>
      </c>
      <c r="E1973" t="str">
        <f t="shared" ref="E1973:E1974" si="246">IMAGE("http://ifttt.com/images/no_image_card.png",1)</f>
        <v/>
      </c>
      <c r="F1973" s="1" t="s">
        <v>4</v>
      </c>
      <c r="G1973" s="2" t="s">
        <v>8273</v>
      </c>
    </row>
    <row r="1974">
      <c r="A1974" s="1" t="s">
        <v>8274</v>
      </c>
      <c r="B1974" s="1" t="s">
        <v>8275</v>
      </c>
      <c r="C1974" s="1" t="s">
        <v>8276</v>
      </c>
      <c r="D1974" s="1" t="s">
        <v>8277</v>
      </c>
      <c r="E1974" t="str">
        <f t="shared" si="246"/>
        <v/>
      </c>
      <c r="F1974" s="1" t="s">
        <v>4</v>
      </c>
      <c r="G1974" s="2" t="s">
        <v>8278</v>
      </c>
    </row>
    <row r="1975">
      <c r="A1975" s="1" t="s">
        <v>8279</v>
      </c>
      <c r="B1975" s="1" t="s">
        <v>47</v>
      </c>
      <c r="C1975" s="1" t="s">
        <v>8280</v>
      </c>
      <c r="D1975" s="2" t="s">
        <v>8281</v>
      </c>
      <c r="E1975" t="str">
        <f>IMAGE("http://media.coindesk.com/2015/04/computer-control-room.jpg",1)</f>
        <v/>
      </c>
      <c r="F1975" s="1" t="s">
        <v>4</v>
      </c>
      <c r="G1975" s="2" t="s">
        <v>8282</v>
      </c>
    </row>
    <row r="1976">
      <c r="A1976" s="1" t="s">
        <v>8283</v>
      </c>
      <c r="B1976" s="1" t="s">
        <v>696</v>
      </c>
      <c r="C1976" s="1" t="s">
        <v>8284</v>
      </c>
      <c r="D1976" s="2" t="s">
        <v>8285</v>
      </c>
      <c r="E1976" t="str">
        <f>IMAGE("https://bitcoinmagazine.com/wp-content/uploads/2015/04/matonis-fgc.jpg",1)</f>
        <v/>
      </c>
      <c r="F1976" s="1" t="s">
        <v>4</v>
      </c>
      <c r="G1976" s="2" t="s">
        <v>8286</v>
      </c>
    </row>
    <row r="1977">
      <c r="A1977" s="1" t="s">
        <v>8287</v>
      </c>
      <c r="B1977" s="1" t="s">
        <v>8288</v>
      </c>
      <c r="C1977" s="1" t="s">
        <v>8289</v>
      </c>
      <c r="D1977" s="2" t="s">
        <v>8290</v>
      </c>
      <c r="E1977" t="str">
        <f>IMAGE("http://i.imgur.com/lHVi0GG.jpg?fb",1)</f>
        <v/>
      </c>
      <c r="F1977" s="1" t="s">
        <v>4</v>
      </c>
      <c r="G1977" s="2" t="s">
        <v>8291</v>
      </c>
    </row>
    <row r="1978">
      <c r="A1978" s="1" t="s">
        <v>8292</v>
      </c>
      <c r="B1978" s="1" t="s">
        <v>3296</v>
      </c>
      <c r="C1978" s="1" t="s">
        <v>8293</v>
      </c>
      <c r="D1978" s="2" t="s">
        <v>8294</v>
      </c>
      <c r="E1978" t="str">
        <f>IMAGE("http://i.imgur.com/yx2lj2a.png?1?fb",1)</f>
        <v/>
      </c>
      <c r="F1978" s="1" t="s">
        <v>4</v>
      </c>
      <c r="G1978" s="2" t="s">
        <v>8295</v>
      </c>
    </row>
    <row r="1979">
      <c r="A1979" s="1" t="s">
        <v>8296</v>
      </c>
      <c r="B1979" s="1" t="s">
        <v>8297</v>
      </c>
      <c r="C1979" s="1" t="s">
        <v>8298</v>
      </c>
      <c r="D1979" s="2" t="s">
        <v>8299</v>
      </c>
      <c r="E1979" t="str">
        <f>IMAGE("http://ep.yimg.com/ay/paulgraham/essays-1.gif",1)</f>
        <v/>
      </c>
      <c r="F1979" s="1" t="s">
        <v>4</v>
      </c>
      <c r="G1979" s="2" t="s">
        <v>8300</v>
      </c>
    </row>
    <row r="1980">
      <c r="A1980" s="1" t="s">
        <v>8301</v>
      </c>
      <c r="B1980" s="1" t="s">
        <v>4226</v>
      </c>
      <c r="C1980" s="1" t="s">
        <v>8302</v>
      </c>
      <c r="D1980" s="2" t="s">
        <v>8303</v>
      </c>
      <c r="E1980" t="str">
        <f>IMAGE("http://i.imgur.com/6FGzB8B.png?fb",1)</f>
        <v/>
      </c>
      <c r="F1980" s="1" t="s">
        <v>4</v>
      </c>
      <c r="G1980" s="2" t="s">
        <v>8304</v>
      </c>
    </row>
    <row r="1981">
      <c r="A1981" s="1" t="s">
        <v>8305</v>
      </c>
      <c r="B1981" s="1" t="s">
        <v>8014</v>
      </c>
      <c r="C1981" s="1" t="s">
        <v>8306</v>
      </c>
      <c r="D1981" s="1" t="s">
        <v>8307</v>
      </c>
      <c r="E1981" t="str">
        <f>IMAGE("http://ifttt.com/images/no_image_card.png",1)</f>
        <v/>
      </c>
      <c r="F1981" s="1" t="s">
        <v>4</v>
      </c>
      <c r="G1981" s="2" t="s">
        <v>8308</v>
      </c>
    </row>
    <row r="1982">
      <c r="A1982" s="1" t="s">
        <v>8309</v>
      </c>
      <c r="B1982" s="1" t="s">
        <v>518</v>
      </c>
      <c r="C1982" s="1" t="s">
        <v>8310</v>
      </c>
      <c r="D1982" s="2" t="s">
        <v>8311</v>
      </c>
      <c r="E1982" t="str">
        <f>IMAGE("https://tctechcrunch2011.files.wordpress.com/2015/04/9761565422_57ca5997e9_o.jpg?w=680",1)</f>
        <v/>
      </c>
      <c r="F1982" s="1" t="s">
        <v>4</v>
      </c>
      <c r="G1982" s="2" t="s">
        <v>8312</v>
      </c>
    </row>
    <row r="1983">
      <c r="A1983" s="1" t="s">
        <v>8313</v>
      </c>
      <c r="B1983" s="1" t="s">
        <v>8314</v>
      </c>
      <c r="C1983" s="1" t="s">
        <v>8315</v>
      </c>
      <c r="D1983" s="1" t="s">
        <v>8316</v>
      </c>
      <c r="E1983" t="str">
        <f t="shared" ref="E1983:E1987" si="247">IMAGE("http://ifttt.com/images/no_image_card.png",1)</f>
        <v/>
      </c>
      <c r="F1983" s="1" t="s">
        <v>4</v>
      </c>
      <c r="G1983" s="2" t="s">
        <v>8317</v>
      </c>
    </row>
    <row r="1984">
      <c r="A1984" s="1" t="s">
        <v>8318</v>
      </c>
      <c r="B1984" s="1" t="s">
        <v>7716</v>
      </c>
      <c r="C1984" s="1" t="s">
        <v>8319</v>
      </c>
      <c r="D1984" s="1" t="s">
        <v>8320</v>
      </c>
      <c r="E1984" t="str">
        <f t="shared" si="247"/>
        <v/>
      </c>
      <c r="F1984" s="1" t="s">
        <v>4</v>
      </c>
      <c r="G1984" s="2" t="s">
        <v>8321</v>
      </c>
    </row>
    <row r="1985">
      <c r="A1985" s="1" t="s">
        <v>8322</v>
      </c>
      <c r="B1985" s="1" t="s">
        <v>1648</v>
      </c>
      <c r="C1985" s="1" t="s">
        <v>8323</v>
      </c>
      <c r="D1985" s="1" t="s">
        <v>8324</v>
      </c>
      <c r="E1985" t="str">
        <f t="shared" si="247"/>
        <v/>
      </c>
      <c r="F1985" s="1" t="s">
        <v>4</v>
      </c>
      <c r="G1985" s="2" t="s">
        <v>8325</v>
      </c>
    </row>
    <row r="1986">
      <c r="A1986" s="1" t="s">
        <v>8326</v>
      </c>
      <c r="B1986" s="1" t="s">
        <v>42</v>
      </c>
      <c r="C1986" s="1" t="s">
        <v>8327</v>
      </c>
      <c r="D1986" s="1" t="s">
        <v>8328</v>
      </c>
      <c r="E1986" t="str">
        <f t="shared" si="247"/>
        <v/>
      </c>
      <c r="F1986" s="1" t="s">
        <v>4</v>
      </c>
      <c r="G1986" s="2" t="s">
        <v>8329</v>
      </c>
    </row>
    <row r="1987">
      <c r="A1987" s="1" t="s">
        <v>8330</v>
      </c>
      <c r="B1987" s="1" t="s">
        <v>3568</v>
      </c>
      <c r="C1987" s="1" t="s">
        <v>8331</v>
      </c>
      <c r="D1987" s="1" t="s">
        <v>8332</v>
      </c>
      <c r="E1987" t="str">
        <f t="shared" si="247"/>
        <v/>
      </c>
      <c r="F1987" s="1" t="s">
        <v>4</v>
      </c>
      <c r="G1987" s="2" t="s">
        <v>8333</v>
      </c>
    </row>
    <row r="1988">
      <c r="A1988" s="1" t="s">
        <v>8330</v>
      </c>
      <c r="B1988" s="1" t="s">
        <v>2404</v>
      </c>
      <c r="C1988" s="1" t="s">
        <v>8334</v>
      </c>
      <c r="D1988" s="2" t="s">
        <v>8335</v>
      </c>
      <c r="E1988" t="str">
        <f>IMAGE("http://bit-post.com/wp-content/uploads/2015/04/wallet.jpg",1)</f>
        <v/>
      </c>
      <c r="F1988" s="1" t="s">
        <v>4</v>
      </c>
      <c r="G1988" s="2" t="s">
        <v>8336</v>
      </c>
    </row>
    <row r="1989">
      <c r="A1989" s="1" t="s">
        <v>8337</v>
      </c>
      <c r="B1989" s="1" t="s">
        <v>8338</v>
      </c>
      <c r="C1989" s="1" t="s">
        <v>8339</v>
      </c>
      <c r="D1989" s="2" t="s">
        <v>8340</v>
      </c>
      <c r="E1989" t="str">
        <f>IMAGE("http://ifttt.com/images/no_image_card.png",1)</f>
        <v/>
      </c>
      <c r="F1989" s="1" t="s">
        <v>4</v>
      </c>
      <c r="G1989" s="2" t="s">
        <v>8341</v>
      </c>
    </row>
    <row r="1990">
      <c r="A1990" s="1" t="s">
        <v>8342</v>
      </c>
      <c r="B1990" s="1" t="s">
        <v>8343</v>
      </c>
      <c r="C1990" s="1" t="s">
        <v>8344</v>
      </c>
      <c r="D1990" s="2" t="s">
        <v>8345</v>
      </c>
      <c r="E1990" t="str">
        <f>IMAGE("http://i.imgur.com/1841HA4.png",1)</f>
        <v/>
      </c>
      <c r="F1990" s="1" t="s">
        <v>4</v>
      </c>
      <c r="G1990" s="2" t="s">
        <v>8346</v>
      </c>
    </row>
    <row r="1991">
      <c r="A1991" s="1" t="s">
        <v>8347</v>
      </c>
      <c r="B1991" s="1" t="s">
        <v>2461</v>
      </c>
      <c r="C1991" s="1" t="s">
        <v>8348</v>
      </c>
      <c r="D1991" s="1" t="s">
        <v>8349</v>
      </c>
      <c r="E1991" t="str">
        <f t="shared" ref="E1991:E1992" si="248">IMAGE("http://ifttt.com/images/no_image_card.png",1)</f>
        <v/>
      </c>
      <c r="F1991" s="1" t="s">
        <v>4</v>
      </c>
      <c r="G1991" s="2" t="s">
        <v>8350</v>
      </c>
    </row>
    <row r="1992">
      <c r="A1992" s="1" t="s">
        <v>8330</v>
      </c>
      <c r="B1992" s="1" t="s">
        <v>3568</v>
      </c>
      <c r="C1992" s="1" t="s">
        <v>8331</v>
      </c>
      <c r="D1992" s="1" t="s">
        <v>8332</v>
      </c>
      <c r="E1992" t="str">
        <f t="shared" si="248"/>
        <v/>
      </c>
      <c r="F1992" s="1" t="s">
        <v>4</v>
      </c>
      <c r="G1992" s="2" t="s">
        <v>8333</v>
      </c>
    </row>
    <row r="1993">
      <c r="A1993" s="1" t="s">
        <v>8330</v>
      </c>
      <c r="B1993" s="1" t="s">
        <v>2404</v>
      </c>
      <c r="C1993" s="1" t="s">
        <v>8334</v>
      </c>
      <c r="D1993" s="2" t="s">
        <v>8335</v>
      </c>
      <c r="E1993" t="str">
        <f>IMAGE("http://bit-post.com/wp-content/uploads/2015/04/wallet.jpg",1)</f>
        <v/>
      </c>
      <c r="F1993" s="1" t="s">
        <v>4</v>
      </c>
      <c r="G1993" s="2" t="s">
        <v>8336</v>
      </c>
    </row>
    <row r="1994">
      <c r="A1994" s="1" t="s">
        <v>8351</v>
      </c>
      <c r="B1994" s="1" t="s">
        <v>5582</v>
      </c>
      <c r="C1994" s="1" t="s">
        <v>8352</v>
      </c>
      <c r="D1994" s="2" t="s">
        <v>8353</v>
      </c>
      <c r="E1994" t="str">
        <f>IMAGE("http://i.imgur.com/RTU6yMr.jpg?fb",1)</f>
        <v/>
      </c>
      <c r="F1994" s="1" t="s">
        <v>4</v>
      </c>
      <c r="G1994" s="2" t="s">
        <v>8354</v>
      </c>
    </row>
    <row r="1995">
      <c r="A1995" s="1" t="s">
        <v>8355</v>
      </c>
      <c r="B1995" s="1" t="s">
        <v>8343</v>
      </c>
      <c r="C1995" s="1" t="s">
        <v>8356</v>
      </c>
      <c r="D1995" s="1" t="s">
        <v>8357</v>
      </c>
      <c r="E1995" t="str">
        <f t="shared" ref="E1995:E1996" si="249">IMAGE("http://ifttt.com/images/no_image_card.png",1)</f>
        <v/>
      </c>
      <c r="F1995" s="1" t="s">
        <v>4</v>
      </c>
      <c r="G1995" s="2" t="s">
        <v>8358</v>
      </c>
    </row>
    <row r="1996">
      <c r="A1996" s="1" t="s">
        <v>8359</v>
      </c>
      <c r="B1996" s="1" t="s">
        <v>8360</v>
      </c>
      <c r="C1996" s="1" t="s">
        <v>8361</v>
      </c>
      <c r="D1996" s="1" t="s">
        <v>8362</v>
      </c>
      <c r="E1996" t="str">
        <f t="shared" si="249"/>
        <v/>
      </c>
      <c r="F1996" s="1" t="s">
        <v>4</v>
      </c>
      <c r="G1996" s="2" t="s">
        <v>8363</v>
      </c>
    </row>
    <row r="1997">
      <c r="A1997" s="1" t="s">
        <v>8351</v>
      </c>
      <c r="B1997" s="1" t="s">
        <v>5582</v>
      </c>
      <c r="C1997" s="1" t="s">
        <v>8352</v>
      </c>
      <c r="D1997" s="2" t="s">
        <v>8353</v>
      </c>
      <c r="E1997" t="str">
        <f>IMAGE("http://i.imgur.com/RTU6yMr.jpg?fb",1)</f>
        <v/>
      </c>
      <c r="F1997" s="1" t="s">
        <v>4</v>
      </c>
      <c r="G1997" s="2" t="s">
        <v>8354</v>
      </c>
    </row>
    <row r="1998">
      <c r="A1998" s="1" t="s">
        <v>8355</v>
      </c>
      <c r="B1998" s="1" t="s">
        <v>8343</v>
      </c>
      <c r="C1998" s="1" t="s">
        <v>8356</v>
      </c>
      <c r="D1998" s="1" t="s">
        <v>8357</v>
      </c>
      <c r="E1998" t="str">
        <f t="shared" ref="E1998:E2000" si="250">IMAGE("http://ifttt.com/images/no_image_card.png",1)</f>
        <v/>
      </c>
      <c r="F1998" s="1" t="s">
        <v>4</v>
      </c>
      <c r="G1998" s="2" t="s">
        <v>8358</v>
      </c>
    </row>
    <row r="1999">
      <c r="A1999" s="1" t="s">
        <v>8364</v>
      </c>
      <c r="B1999" s="1" t="s">
        <v>8365</v>
      </c>
      <c r="C1999" s="1" t="s">
        <v>8366</v>
      </c>
      <c r="D1999" s="1" t="s">
        <v>107</v>
      </c>
      <c r="E1999" t="str">
        <f t="shared" si="250"/>
        <v/>
      </c>
      <c r="F1999" s="1" t="s">
        <v>4</v>
      </c>
      <c r="G1999" s="2" t="s">
        <v>8367</v>
      </c>
    </row>
    <row r="2000">
      <c r="A2000" s="1" t="s">
        <v>8368</v>
      </c>
      <c r="B2000" s="1" t="s">
        <v>8369</v>
      </c>
      <c r="C2000" s="1" t="s">
        <v>8370</v>
      </c>
      <c r="D2000" s="1" t="s">
        <v>8371</v>
      </c>
      <c r="E2000" t="str">
        <f t="shared" si="250"/>
        <v/>
      </c>
      <c r="F2000" s="1" t="s">
        <v>4</v>
      </c>
      <c r="G2000" s="2" t="s">
        <v>8372</v>
      </c>
    </row>
  </sheetData>
  <hyperlinks>
    <hyperlink r:id="rId1" ref="G1"/>
    <hyperlink r:id="rId2" ref="D2"/>
    <hyperlink r:id="rId3" ref="G2"/>
    <hyperlink r:id="rId4" ref="D3"/>
    <hyperlink r:id="rId5" ref="G3"/>
    <hyperlink r:id="rId6" ref="D4"/>
    <hyperlink r:id="rId7" ref="G4"/>
    <hyperlink r:id="rId8" ref="D5"/>
    <hyperlink r:id="rId9" ref="G5"/>
    <hyperlink r:id="rId10" ref="G6"/>
    <hyperlink r:id="rId11" ref="D7"/>
    <hyperlink r:id="rId12" ref="G7"/>
    <hyperlink r:id="rId13" ref="D8"/>
    <hyperlink r:id="rId14" ref="G8"/>
    <hyperlink r:id="rId15" ref="D9"/>
    <hyperlink r:id="rId16" ref="G9"/>
    <hyperlink r:id="rId17" ref="G10"/>
    <hyperlink r:id="rId18" ref="D11"/>
    <hyperlink r:id="rId19" ref="G11"/>
    <hyperlink r:id="rId20" ref="G12"/>
    <hyperlink r:id="rId21" ref="G13"/>
    <hyperlink r:id="rId22" ref="D14"/>
    <hyperlink r:id="rId23" ref="G14"/>
    <hyperlink r:id="rId24" ref="D15"/>
    <hyperlink r:id="rId25" ref="G15"/>
    <hyperlink r:id="rId26" ref="D16"/>
    <hyperlink r:id="rId27" ref="G16"/>
    <hyperlink r:id="rId28" ref="G17"/>
    <hyperlink r:id="rId29" ref="D18"/>
    <hyperlink r:id="rId30" ref="G18"/>
    <hyperlink r:id="rId31" ref="D19"/>
    <hyperlink r:id="rId32" ref="G19"/>
    <hyperlink r:id="rId33" ref="D20"/>
    <hyperlink r:id="rId34" ref="G20"/>
    <hyperlink r:id="rId35" ref="G21"/>
    <hyperlink r:id="rId36" ref="G22"/>
    <hyperlink r:id="rId37" ref="G23"/>
    <hyperlink r:id="rId38" ref="G24"/>
    <hyperlink r:id="rId39" ref="G25"/>
    <hyperlink r:id="rId40" ref="D26"/>
    <hyperlink r:id="rId41" ref="G26"/>
    <hyperlink r:id="rId42" ref="D27"/>
    <hyperlink r:id="rId43" ref="G27"/>
    <hyperlink r:id="rId44" ref="D28"/>
    <hyperlink r:id="rId45" ref="G28"/>
    <hyperlink r:id="rId46" ref="D29"/>
    <hyperlink r:id="rId47" ref="G29"/>
    <hyperlink r:id="rId48" ref="G30"/>
    <hyperlink r:id="rId49" ref="G31"/>
    <hyperlink r:id="rId50" ref="D32"/>
    <hyperlink r:id="rId51" ref="G32"/>
    <hyperlink r:id="rId52" ref="D33"/>
    <hyperlink r:id="rId53" ref="G33"/>
    <hyperlink r:id="rId54" ref="D34"/>
    <hyperlink r:id="rId55" ref="G34"/>
    <hyperlink r:id="rId56" ref="D35"/>
    <hyperlink r:id="rId57" ref="G35"/>
    <hyperlink r:id="rId58" ref="D36"/>
    <hyperlink r:id="rId59" ref="G36"/>
    <hyperlink r:id="rId60" ref="D37"/>
    <hyperlink r:id="rId61" ref="G37"/>
    <hyperlink r:id="rId62" ref="D38"/>
    <hyperlink r:id="rId63" ref="G38"/>
    <hyperlink r:id="rId64" ref="D39"/>
    <hyperlink r:id="rId65" ref="G39"/>
    <hyperlink r:id="rId66" ref="G40"/>
    <hyperlink r:id="rId67" ref="G41"/>
    <hyperlink r:id="rId68" ref="D42"/>
    <hyperlink r:id="rId69" ref="G42"/>
    <hyperlink r:id="rId70" ref="D43"/>
    <hyperlink r:id="rId71" ref="G43"/>
    <hyperlink r:id="rId72" ref="G44"/>
    <hyperlink r:id="rId73" ref="D45"/>
    <hyperlink r:id="rId74" ref="G45"/>
    <hyperlink r:id="rId75" ref="D46"/>
    <hyperlink r:id="rId76" ref="G46"/>
    <hyperlink r:id="rId77" ref="G47"/>
    <hyperlink r:id="rId78" ref="D48"/>
    <hyperlink r:id="rId79" ref="G48"/>
    <hyperlink r:id="rId80" ref="G49"/>
    <hyperlink r:id="rId81" ref="D50"/>
    <hyperlink r:id="rId82" ref="G50"/>
    <hyperlink r:id="rId83" ref="D51"/>
    <hyperlink r:id="rId84" ref="G51"/>
    <hyperlink r:id="rId85" ref="G52"/>
    <hyperlink r:id="rId86" ref="G53"/>
    <hyperlink r:id="rId87" ref="G54"/>
    <hyperlink r:id="rId88" ref="G55"/>
    <hyperlink r:id="rId89" ref="G56"/>
    <hyperlink r:id="rId90" ref="G57"/>
    <hyperlink r:id="rId91" ref="D58"/>
    <hyperlink r:id="rId92" ref="G58"/>
    <hyperlink r:id="rId93" ref="G59"/>
    <hyperlink r:id="rId94" ref="D60"/>
    <hyperlink r:id="rId95" ref="G60"/>
    <hyperlink r:id="rId96" ref="D61"/>
    <hyperlink r:id="rId97" ref="G61"/>
    <hyperlink r:id="rId98" ref="G62"/>
    <hyperlink r:id="rId99" ref="G63"/>
    <hyperlink r:id="rId100" ref="G64"/>
    <hyperlink r:id="rId101" ref="G65"/>
    <hyperlink r:id="rId102" ref="G66"/>
    <hyperlink r:id="rId103" ref="G67"/>
    <hyperlink r:id="rId104" ref="D68"/>
    <hyperlink r:id="rId105" ref="G68"/>
    <hyperlink r:id="rId106" ref="G69"/>
    <hyperlink r:id="rId107" ref="D70"/>
    <hyperlink r:id="rId108" ref="G70"/>
    <hyperlink r:id="rId109" ref="D71"/>
    <hyperlink r:id="rId110" ref="G71"/>
    <hyperlink r:id="rId111" ref="D72"/>
    <hyperlink r:id="rId112" ref="G72"/>
    <hyperlink r:id="rId113" ref="D73"/>
    <hyperlink r:id="rId114" ref="G73"/>
    <hyperlink r:id="rId115" ref="G74"/>
    <hyperlink r:id="rId116" ref="D75"/>
    <hyperlink r:id="rId117" ref="G75"/>
    <hyperlink r:id="rId118" ref="D76"/>
    <hyperlink r:id="rId119" ref="G76"/>
    <hyperlink r:id="rId120" ref="D77"/>
    <hyperlink r:id="rId121" ref="G77"/>
    <hyperlink r:id="rId122" ref="D78"/>
    <hyperlink r:id="rId123" ref="G78"/>
    <hyperlink r:id="rId124" ref="D79"/>
    <hyperlink r:id="rId125" ref="G79"/>
    <hyperlink r:id="rId126" ref="D80"/>
    <hyperlink r:id="rId127" ref="G80"/>
    <hyperlink r:id="rId128" ref="G81"/>
    <hyperlink r:id="rId129" ref="G82"/>
    <hyperlink r:id="rId130" ref="G83"/>
    <hyperlink r:id="rId131" ref="G84"/>
    <hyperlink r:id="rId132" ref="G85"/>
    <hyperlink r:id="rId133" ref="D86"/>
    <hyperlink r:id="rId134" ref="G86"/>
    <hyperlink r:id="rId135" ref="G87"/>
    <hyperlink r:id="rId136" ref="G88"/>
    <hyperlink r:id="rId137" ref="D89"/>
    <hyperlink r:id="rId138" ref="G89"/>
    <hyperlink r:id="rId139" ref="G90"/>
    <hyperlink r:id="rId140" ref="G91"/>
    <hyperlink r:id="rId141" ref="D92"/>
    <hyperlink r:id="rId142" ref="G92"/>
    <hyperlink r:id="rId143" ref="G93"/>
    <hyperlink r:id="rId144" ref="D94"/>
    <hyperlink r:id="rId145" ref="G94"/>
    <hyperlink r:id="rId146" ref="G95"/>
    <hyperlink r:id="rId147" ref="D96"/>
    <hyperlink r:id="rId148" ref="G96"/>
    <hyperlink r:id="rId149" ref="G97"/>
    <hyperlink r:id="rId150" ref="D98"/>
    <hyperlink r:id="rId151" ref="G98"/>
    <hyperlink r:id="rId152" ref="G99"/>
    <hyperlink r:id="rId153" ref="G100"/>
    <hyperlink r:id="rId154" ref="G101"/>
    <hyperlink r:id="rId155" ref="D102"/>
    <hyperlink r:id="rId156" ref="G102"/>
    <hyperlink r:id="rId157" ref="D103"/>
    <hyperlink r:id="rId158" ref="G103"/>
    <hyperlink r:id="rId159" ref="D104"/>
    <hyperlink r:id="rId160" ref="G104"/>
    <hyperlink r:id="rId161" ref="G105"/>
    <hyperlink r:id="rId162" ref="D106"/>
    <hyperlink r:id="rId163" ref="G106"/>
    <hyperlink r:id="rId164" ref="G107"/>
    <hyperlink r:id="rId165" ref="D108"/>
    <hyperlink r:id="rId166" ref="G108"/>
    <hyperlink r:id="rId167" ref="G109"/>
    <hyperlink r:id="rId168" ref="G110"/>
    <hyperlink r:id="rId169" ref="G111"/>
    <hyperlink r:id="rId170" ref="G112"/>
    <hyperlink r:id="rId171" ref="G113"/>
    <hyperlink r:id="rId172" ref="D114"/>
    <hyperlink r:id="rId173" ref="G114"/>
    <hyperlink r:id="rId174" ref="G115"/>
    <hyperlink r:id="rId175" ref="G116"/>
    <hyperlink r:id="rId176" ref="G117"/>
    <hyperlink r:id="rId177" ref="D118"/>
    <hyperlink r:id="rId178" ref="G118"/>
    <hyperlink r:id="rId179" ref="D119"/>
    <hyperlink r:id="rId180" ref="G119"/>
    <hyperlink r:id="rId181" ref="G120"/>
    <hyperlink r:id="rId182" ref="G121"/>
    <hyperlink r:id="rId183" ref="G122"/>
    <hyperlink r:id="rId184" ref="D123"/>
    <hyperlink r:id="rId185" ref="G123"/>
    <hyperlink r:id="rId186" ref="D124"/>
    <hyperlink r:id="rId187" ref="G124"/>
    <hyperlink r:id="rId188" ref="D125"/>
    <hyperlink r:id="rId189" ref="G125"/>
    <hyperlink r:id="rId190" ref="G126"/>
    <hyperlink r:id="rId191" ref="G127"/>
    <hyperlink r:id="rId192" ref="D128"/>
    <hyperlink r:id="rId193" ref="G128"/>
    <hyperlink r:id="rId194" ref="G129"/>
    <hyperlink r:id="rId195" ref="D130"/>
    <hyperlink r:id="rId196" ref="G130"/>
    <hyperlink r:id="rId197" ref="D131"/>
    <hyperlink r:id="rId198" ref="G131"/>
    <hyperlink r:id="rId199" ref="D132"/>
    <hyperlink r:id="rId200" ref="G132"/>
    <hyperlink r:id="rId201" ref="D133"/>
    <hyperlink r:id="rId202" ref="G133"/>
    <hyperlink r:id="rId203" ref="G134"/>
    <hyperlink r:id="rId204" ref="G135"/>
    <hyperlink r:id="rId205" ref="G136"/>
    <hyperlink r:id="rId206" ref="G137"/>
    <hyperlink r:id="rId207" ref="G138"/>
    <hyperlink r:id="rId208" ref="D139"/>
    <hyperlink r:id="rId209" ref="G139"/>
    <hyperlink r:id="rId210" ref="G140"/>
    <hyperlink r:id="rId211" ref="D141"/>
    <hyperlink r:id="rId212" ref="G141"/>
    <hyperlink r:id="rId213" ref="G142"/>
    <hyperlink r:id="rId214" ref="D143"/>
    <hyperlink r:id="rId215" ref="G143"/>
    <hyperlink r:id="rId216" ref="D144"/>
    <hyperlink r:id="rId217" ref="G144"/>
    <hyperlink r:id="rId218" ref="G145"/>
    <hyperlink r:id="rId219" ref="G146"/>
    <hyperlink r:id="rId220" ref="D147"/>
    <hyperlink r:id="rId221" ref="G147"/>
    <hyperlink r:id="rId222" ref="G148"/>
    <hyperlink r:id="rId223" ref="D149"/>
    <hyperlink r:id="rId224" ref="G149"/>
    <hyperlink r:id="rId225" ref="D150"/>
    <hyperlink r:id="rId226" ref="G150"/>
    <hyperlink r:id="rId227" ref="G151"/>
    <hyperlink r:id="rId228" ref="D152"/>
    <hyperlink r:id="rId229" ref="G152"/>
    <hyperlink r:id="rId230" ref="G153"/>
    <hyperlink r:id="rId231" ref="D154"/>
    <hyperlink r:id="rId232" ref="G154"/>
    <hyperlink r:id="rId233" ref="D155"/>
    <hyperlink r:id="rId234" ref="G155"/>
    <hyperlink r:id="rId235" ref="D156"/>
    <hyperlink r:id="rId236" ref="G156"/>
    <hyperlink r:id="rId237" ref="D157"/>
    <hyperlink r:id="rId238" ref="G157"/>
    <hyperlink r:id="rId239" ref="D158"/>
    <hyperlink r:id="rId240" ref="G158"/>
    <hyperlink r:id="rId241" ref="G159"/>
    <hyperlink r:id="rId242" ref="D160"/>
    <hyperlink r:id="rId243" ref="G160"/>
    <hyperlink r:id="rId244" ref="D161"/>
    <hyperlink r:id="rId245" ref="G161"/>
    <hyperlink r:id="rId246" ref="D162"/>
    <hyperlink r:id="rId247" ref="G162"/>
    <hyperlink r:id="rId248" ref="G163"/>
    <hyperlink r:id="rId249" ref="D164"/>
    <hyperlink r:id="rId250" ref="G164"/>
    <hyperlink r:id="rId251" ref="D165"/>
    <hyperlink r:id="rId252" ref="G165"/>
    <hyperlink r:id="rId253" ref="G166"/>
    <hyperlink r:id="rId254" ref="D167"/>
    <hyperlink r:id="rId255" ref="G167"/>
    <hyperlink r:id="rId256" ref="G168"/>
    <hyperlink r:id="rId257" ref="G169"/>
    <hyperlink r:id="rId258" location="incart_river" ref="D170"/>
    <hyperlink r:id="rId259" ref="G170"/>
    <hyperlink r:id="rId260" ref="D171"/>
    <hyperlink r:id="rId261" ref="G171"/>
    <hyperlink r:id="rId262" ref="D172"/>
    <hyperlink r:id="rId263" ref="G172"/>
    <hyperlink r:id="rId264" ref="G173"/>
    <hyperlink r:id="rId265" ref="D174"/>
    <hyperlink r:id="rId266" ref="G174"/>
    <hyperlink r:id="rId267" ref="D175"/>
    <hyperlink r:id="rId268" ref="G175"/>
    <hyperlink r:id="rId269" ref="D176"/>
    <hyperlink r:id="rId270" ref="G176"/>
    <hyperlink r:id="rId271" ref="G177"/>
    <hyperlink r:id="rId272" ref="D178"/>
    <hyperlink r:id="rId273" ref="G178"/>
    <hyperlink r:id="rId274" ref="D179"/>
    <hyperlink r:id="rId275" ref="G179"/>
    <hyperlink r:id="rId276" ref="G180"/>
    <hyperlink r:id="rId277" ref="D181"/>
    <hyperlink r:id="rId278" ref="G181"/>
    <hyperlink r:id="rId279" ref="D182"/>
    <hyperlink r:id="rId280" ref="G182"/>
    <hyperlink r:id="rId281" ref="D183"/>
    <hyperlink r:id="rId282" ref="G183"/>
    <hyperlink r:id="rId283" ref="D184"/>
    <hyperlink r:id="rId284" ref="G184"/>
    <hyperlink r:id="rId285" ref="D185"/>
    <hyperlink r:id="rId286" ref="G185"/>
    <hyperlink r:id="rId287" ref="D186"/>
    <hyperlink r:id="rId288" ref="G186"/>
    <hyperlink r:id="rId289" ref="G187"/>
    <hyperlink r:id="rId290" ref="G188"/>
    <hyperlink r:id="rId291" ref="G189"/>
    <hyperlink r:id="rId292" location="deprecation" ref="D190"/>
    <hyperlink r:id="rId293" ref="G190"/>
    <hyperlink r:id="rId294" ref="D191"/>
    <hyperlink r:id="rId295" ref="G191"/>
    <hyperlink r:id="rId296" ref="D192"/>
    <hyperlink r:id="rId297" ref="G192"/>
    <hyperlink r:id="rId298" ref="D193"/>
    <hyperlink r:id="rId299" ref="G193"/>
    <hyperlink r:id="rId300" ref="G194"/>
    <hyperlink r:id="rId301" ref="D195"/>
    <hyperlink r:id="rId302" ref="G195"/>
    <hyperlink r:id="rId303" ref="D196"/>
    <hyperlink r:id="rId304" ref="G196"/>
    <hyperlink r:id="rId305" ref="D197"/>
    <hyperlink r:id="rId306" ref="G197"/>
    <hyperlink r:id="rId307" ref="G198"/>
    <hyperlink r:id="rId308" ref="D199"/>
    <hyperlink r:id="rId309" ref="G199"/>
    <hyperlink r:id="rId310" ref="G200"/>
    <hyperlink r:id="rId311" ref="G201"/>
    <hyperlink r:id="rId312" ref="D202"/>
    <hyperlink r:id="rId313" ref="G202"/>
    <hyperlink r:id="rId314" ref="G203"/>
    <hyperlink r:id="rId315" ref="G204"/>
    <hyperlink r:id="rId316" ref="G205"/>
    <hyperlink r:id="rId317" ref="G206"/>
    <hyperlink r:id="rId318" ref="G207"/>
    <hyperlink r:id="rId319" ref="G208"/>
    <hyperlink r:id="rId320" ref="G209"/>
    <hyperlink r:id="rId321" ref="D210"/>
    <hyperlink r:id="rId322" ref="G210"/>
    <hyperlink r:id="rId323" ref="G211"/>
    <hyperlink r:id="rId324" ref="D212"/>
    <hyperlink r:id="rId325" ref="G212"/>
    <hyperlink r:id="rId326" ref="G213"/>
    <hyperlink r:id="rId327" ref="G214"/>
    <hyperlink r:id="rId328" ref="G215"/>
    <hyperlink r:id="rId329" ref="G216"/>
    <hyperlink r:id="rId330" ref="G217"/>
    <hyperlink r:id="rId331" ref="G218"/>
    <hyperlink r:id="rId332" ref="G219"/>
    <hyperlink r:id="rId333" ref="D220"/>
    <hyperlink r:id="rId334" ref="G220"/>
    <hyperlink r:id="rId335" ref="D221"/>
    <hyperlink r:id="rId336" ref="G221"/>
    <hyperlink r:id="rId337" ref="G222"/>
    <hyperlink r:id="rId338" ref="G223"/>
    <hyperlink r:id="rId339" ref="G224"/>
    <hyperlink r:id="rId340" ref="D225"/>
    <hyperlink r:id="rId341" ref="G225"/>
    <hyperlink r:id="rId342" ref="D226"/>
    <hyperlink r:id="rId343" ref="G226"/>
    <hyperlink r:id="rId344" ref="D227"/>
    <hyperlink r:id="rId345" ref="G227"/>
    <hyperlink r:id="rId346" ref="D228"/>
    <hyperlink r:id="rId347" ref="G228"/>
    <hyperlink r:id="rId348" ref="D229"/>
    <hyperlink r:id="rId349" ref="G229"/>
    <hyperlink r:id="rId350" ref="D230"/>
    <hyperlink r:id="rId351" ref="G230"/>
    <hyperlink r:id="rId352" ref="D231"/>
    <hyperlink r:id="rId353" ref="G231"/>
    <hyperlink r:id="rId354" ref="D232"/>
    <hyperlink r:id="rId355" ref="G232"/>
    <hyperlink r:id="rId356" ref="D233"/>
    <hyperlink r:id="rId357" ref="G233"/>
    <hyperlink r:id="rId358" location=".VR_JDGZFE9M" ref="D234"/>
    <hyperlink r:id="rId359" ref="G234"/>
    <hyperlink r:id="rId360" ref="D235"/>
    <hyperlink r:id="rId361" ref="G235"/>
    <hyperlink r:id="rId362" ref="G236"/>
    <hyperlink r:id="rId363" ref="D237"/>
    <hyperlink r:id="rId364" ref="G237"/>
    <hyperlink r:id="rId365" ref="G238"/>
    <hyperlink r:id="rId366" ref="G239"/>
    <hyperlink r:id="rId367" ref="D240"/>
    <hyperlink r:id="rId368" ref="G240"/>
    <hyperlink r:id="rId369" ref="D241"/>
    <hyperlink r:id="rId370" ref="G241"/>
    <hyperlink r:id="rId371" ref="D242"/>
    <hyperlink r:id="rId372" ref="G242"/>
    <hyperlink r:id="rId373" ref="G243"/>
    <hyperlink r:id="rId374" ref="D244"/>
    <hyperlink r:id="rId375" ref="G244"/>
    <hyperlink r:id="rId376" ref="G245"/>
    <hyperlink r:id="rId377" ref="G246"/>
    <hyperlink r:id="rId378" ref="G247"/>
    <hyperlink r:id="rId379" ref="D248"/>
    <hyperlink r:id="rId380" ref="G248"/>
    <hyperlink r:id="rId381" ref="G249"/>
    <hyperlink r:id="rId382" ref="G250"/>
    <hyperlink r:id="rId383" ref="D251"/>
    <hyperlink r:id="rId384" ref="G251"/>
    <hyperlink r:id="rId385" ref="D252"/>
    <hyperlink r:id="rId386" ref="G252"/>
    <hyperlink r:id="rId387" ref="G253"/>
    <hyperlink r:id="rId388" ref="D254"/>
    <hyperlink r:id="rId389" ref="G254"/>
    <hyperlink r:id="rId390" ref="G255"/>
    <hyperlink r:id="rId391" ref="G256"/>
    <hyperlink r:id="rId392" ref="D257"/>
    <hyperlink r:id="rId393" ref="G257"/>
    <hyperlink r:id="rId394" ref="G258"/>
    <hyperlink r:id="rId395" ref="D259"/>
    <hyperlink r:id="rId396" ref="G259"/>
    <hyperlink r:id="rId397" ref="G260"/>
    <hyperlink r:id="rId398" ref="G261"/>
    <hyperlink r:id="rId399" ref="G262"/>
    <hyperlink r:id="rId400" ref="G263"/>
    <hyperlink r:id="rId401" ref="D264"/>
    <hyperlink r:id="rId402" ref="G264"/>
    <hyperlink r:id="rId403" ref="G265"/>
    <hyperlink r:id="rId404" ref="D266"/>
    <hyperlink r:id="rId405" ref="G266"/>
    <hyperlink r:id="rId406" ref="D267"/>
    <hyperlink r:id="rId407" ref="G267"/>
    <hyperlink r:id="rId408" ref="G268"/>
    <hyperlink r:id="rId409" ref="G269"/>
    <hyperlink r:id="rId410" ref="D270"/>
    <hyperlink r:id="rId411" ref="G270"/>
    <hyperlink r:id="rId412" ref="D271"/>
    <hyperlink r:id="rId413" ref="G271"/>
    <hyperlink r:id="rId414" ref="G272"/>
    <hyperlink r:id="rId415" ref="G273"/>
    <hyperlink r:id="rId416" ref="G274"/>
    <hyperlink r:id="rId417" ref="D275"/>
    <hyperlink r:id="rId418" ref="G275"/>
    <hyperlink r:id="rId419" ref="G276"/>
    <hyperlink r:id="rId420" ref="D277"/>
    <hyperlink r:id="rId421" ref="G277"/>
    <hyperlink r:id="rId422" ref="D278"/>
    <hyperlink r:id="rId423" ref="G278"/>
    <hyperlink r:id="rId424" ref="D279"/>
    <hyperlink r:id="rId425" ref="G279"/>
    <hyperlink r:id="rId426" ref="G280"/>
    <hyperlink r:id="rId427" ref="D281"/>
    <hyperlink r:id="rId428" ref="G281"/>
    <hyperlink r:id="rId429" ref="D282"/>
    <hyperlink r:id="rId430" ref="G282"/>
    <hyperlink r:id="rId431" ref="D283"/>
    <hyperlink r:id="rId432" ref="G283"/>
    <hyperlink r:id="rId433" ref="G284"/>
    <hyperlink r:id="rId434" ref="G285"/>
    <hyperlink r:id="rId435" ref="D286"/>
    <hyperlink r:id="rId436" ref="G286"/>
    <hyperlink r:id="rId437" ref="G287"/>
    <hyperlink r:id="rId438" ref="G288"/>
    <hyperlink r:id="rId439" ref="G289"/>
    <hyperlink r:id="rId440" ref="G290"/>
    <hyperlink r:id="rId441" ref="G291"/>
    <hyperlink r:id="rId442" ref="D292"/>
    <hyperlink r:id="rId443" ref="G292"/>
    <hyperlink r:id="rId444" ref="G293"/>
    <hyperlink r:id="rId445" ref="D294"/>
    <hyperlink r:id="rId446" ref="G294"/>
    <hyperlink r:id="rId447" ref="D295"/>
    <hyperlink r:id="rId448" ref="G295"/>
    <hyperlink r:id="rId449" ref="D296"/>
    <hyperlink r:id="rId450" ref="G296"/>
    <hyperlink r:id="rId451" ref="D297"/>
    <hyperlink r:id="rId452" ref="G297"/>
    <hyperlink r:id="rId453" ref="G298"/>
    <hyperlink r:id="rId454" ref="D299"/>
    <hyperlink r:id="rId455" ref="G299"/>
    <hyperlink r:id="rId456" ref="G300"/>
    <hyperlink r:id="rId457" ref="D301"/>
    <hyperlink r:id="rId458" ref="G301"/>
    <hyperlink r:id="rId459" ref="D302"/>
    <hyperlink r:id="rId460" ref="G302"/>
    <hyperlink r:id="rId461" ref="G303"/>
    <hyperlink r:id="rId462" ref="D304"/>
    <hyperlink r:id="rId463" ref="G304"/>
    <hyperlink r:id="rId464" ref="D305"/>
    <hyperlink r:id="rId465" ref="G305"/>
    <hyperlink r:id="rId466" ref="G306"/>
    <hyperlink r:id="rId467" ref="G307"/>
    <hyperlink r:id="rId468" ref="D308"/>
    <hyperlink r:id="rId469" ref="G308"/>
    <hyperlink r:id="rId470" ref="G309"/>
    <hyperlink r:id="rId471" ref="G310"/>
    <hyperlink r:id="rId472" ref="G311"/>
    <hyperlink r:id="rId473" ref="D312"/>
    <hyperlink r:id="rId474" ref="G312"/>
    <hyperlink r:id="rId475" ref="D313"/>
    <hyperlink r:id="rId476" ref="G313"/>
    <hyperlink r:id="rId477" ref="D314"/>
    <hyperlink r:id="rId478" ref="G314"/>
    <hyperlink r:id="rId479" ref="D315"/>
    <hyperlink r:id="rId480" ref="G315"/>
    <hyperlink r:id="rId481" ref="D316"/>
    <hyperlink r:id="rId482" ref="G316"/>
    <hyperlink r:id="rId483" ref="G317"/>
    <hyperlink r:id="rId484" ref="D318"/>
    <hyperlink r:id="rId485" ref="G318"/>
    <hyperlink r:id="rId486" ref="G319"/>
    <hyperlink r:id="rId487" ref="D320"/>
    <hyperlink r:id="rId488" ref="G320"/>
    <hyperlink r:id="rId489" ref="D321"/>
    <hyperlink r:id="rId490" ref="G321"/>
    <hyperlink r:id="rId491" ref="G322"/>
    <hyperlink r:id="rId492" ref="G323"/>
    <hyperlink r:id="rId493" ref="D324"/>
    <hyperlink r:id="rId494" ref="G324"/>
    <hyperlink r:id="rId495" ref="G325"/>
    <hyperlink r:id="rId496" ref="D326"/>
    <hyperlink r:id="rId497" ref="G326"/>
    <hyperlink r:id="rId498" ref="G327"/>
    <hyperlink r:id="rId499" ref="D328"/>
    <hyperlink r:id="rId500" ref="G328"/>
    <hyperlink r:id="rId501" ref="D329"/>
    <hyperlink r:id="rId502" ref="G329"/>
    <hyperlink r:id="rId503" ref="D330"/>
    <hyperlink r:id="rId504" ref="G330"/>
    <hyperlink r:id="rId505" ref="D331"/>
    <hyperlink r:id="rId506" ref="G331"/>
    <hyperlink r:id="rId507" ref="G332"/>
    <hyperlink r:id="rId508" ref="G333"/>
    <hyperlink r:id="rId509" ref="D334"/>
    <hyperlink r:id="rId510" ref="G334"/>
    <hyperlink r:id="rId511" ref="D335"/>
    <hyperlink r:id="rId512" ref="G335"/>
    <hyperlink r:id="rId513" ref="D336"/>
    <hyperlink r:id="rId514" ref="G336"/>
    <hyperlink r:id="rId515" ref="D337"/>
    <hyperlink r:id="rId516" ref="G337"/>
    <hyperlink r:id="rId517" ref="G338"/>
    <hyperlink r:id="rId518" ref="G339"/>
    <hyperlink r:id="rId519" ref="D340"/>
    <hyperlink r:id="rId520" ref="G340"/>
    <hyperlink r:id="rId521" ref="D341"/>
    <hyperlink r:id="rId522" ref="G341"/>
    <hyperlink r:id="rId523" ref="D342"/>
    <hyperlink r:id="rId524" ref="G342"/>
    <hyperlink r:id="rId525" ref="G343"/>
    <hyperlink r:id="rId526" ref="G344"/>
    <hyperlink r:id="rId527" ref="D345"/>
    <hyperlink r:id="rId528" ref="G345"/>
    <hyperlink r:id="rId529" ref="D346"/>
    <hyperlink r:id="rId530" ref="G346"/>
    <hyperlink r:id="rId531" ref="G347"/>
    <hyperlink r:id="rId532" ref="G348"/>
    <hyperlink r:id="rId533" ref="D349"/>
    <hyperlink r:id="rId534" ref="G349"/>
    <hyperlink r:id="rId535" ref="D350"/>
    <hyperlink r:id="rId536" ref="G350"/>
    <hyperlink r:id="rId537" ref="D351"/>
    <hyperlink r:id="rId538" ref="G351"/>
    <hyperlink r:id="rId539" ref="G352"/>
    <hyperlink r:id="rId540" ref="D353"/>
    <hyperlink r:id="rId541" ref="G353"/>
    <hyperlink r:id="rId542" ref="G354"/>
    <hyperlink r:id="rId543" ref="G355"/>
    <hyperlink r:id="rId544" ref="G356"/>
    <hyperlink r:id="rId545" ref="G357"/>
    <hyperlink r:id="rId546" ref="D358"/>
    <hyperlink r:id="rId547" ref="G358"/>
    <hyperlink r:id="rId548" ref="D359"/>
    <hyperlink r:id="rId549" ref="G359"/>
    <hyperlink r:id="rId550" ref="G360"/>
    <hyperlink r:id="rId551" ref="G361"/>
    <hyperlink r:id="rId552" ref="G362"/>
    <hyperlink r:id="rId553" ref="D363"/>
    <hyperlink r:id="rId554" ref="G363"/>
    <hyperlink r:id="rId555" ref="G364"/>
    <hyperlink r:id="rId556" ref="D365"/>
    <hyperlink r:id="rId557" ref="G365"/>
    <hyperlink r:id="rId558" ref="D366"/>
    <hyperlink r:id="rId559" ref="G366"/>
    <hyperlink r:id="rId560" ref="D367"/>
    <hyperlink r:id="rId561" ref="G367"/>
    <hyperlink r:id="rId562" ref="D368"/>
    <hyperlink r:id="rId563" ref="G368"/>
    <hyperlink r:id="rId564" ref="D369"/>
    <hyperlink r:id="rId565" ref="G369"/>
    <hyperlink r:id="rId566" ref="D370"/>
    <hyperlink r:id="rId567" ref="G370"/>
    <hyperlink r:id="rId568" ref="D371"/>
    <hyperlink r:id="rId569" ref="G371"/>
    <hyperlink r:id="rId570" ref="D372"/>
    <hyperlink r:id="rId571" ref="G372"/>
    <hyperlink r:id="rId572" ref="D373"/>
    <hyperlink r:id="rId573" ref="G373"/>
    <hyperlink r:id="rId574" ref="D374"/>
    <hyperlink r:id="rId575" ref="G374"/>
    <hyperlink r:id="rId576" ref="G375"/>
    <hyperlink r:id="rId577" ref="D376"/>
    <hyperlink r:id="rId578" ref="G376"/>
    <hyperlink r:id="rId579" ref="G377"/>
    <hyperlink r:id="rId580" ref="D378"/>
    <hyperlink r:id="rId581" ref="G378"/>
    <hyperlink r:id="rId582" ref="G379"/>
    <hyperlink r:id="rId583" ref="G380"/>
    <hyperlink r:id="rId584" ref="G381"/>
    <hyperlink r:id="rId585" location="v=onepage&amp;q=%22The%20creators%20of%20the%20currency%2C%20Amir%20Taaki%20and%20Donald%20Norman%22&amp;f=false" ref="D382"/>
    <hyperlink r:id="rId586" ref="G382"/>
    <hyperlink r:id="rId587" ref="G383"/>
    <hyperlink r:id="rId588" ref="G384"/>
    <hyperlink r:id="rId589" ref="D385"/>
    <hyperlink r:id="rId590" ref="G385"/>
    <hyperlink r:id="rId591" ref="D386"/>
    <hyperlink r:id="rId592" ref="G386"/>
    <hyperlink r:id="rId593" ref="D387"/>
    <hyperlink r:id="rId594" ref="G387"/>
    <hyperlink r:id="rId595" ref="D388"/>
    <hyperlink r:id="rId596" ref="G388"/>
    <hyperlink r:id="rId597" ref="D389"/>
    <hyperlink r:id="rId598" ref="G389"/>
    <hyperlink r:id="rId599" ref="D390"/>
    <hyperlink r:id="rId600" ref="G390"/>
    <hyperlink r:id="rId601" ref="D391"/>
    <hyperlink r:id="rId602" ref="G391"/>
    <hyperlink r:id="rId603" ref="D392"/>
    <hyperlink r:id="rId604" ref="G392"/>
    <hyperlink r:id="rId605" ref="D393"/>
    <hyperlink r:id="rId606" ref="G393"/>
    <hyperlink r:id="rId607" ref="G394"/>
    <hyperlink r:id="rId608" ref="G395"/>
    <hyperlink r:id="rId609" ref="D396"/>
    <hyperlink r:id="rId610" ref="G396"/>
    <hyperlink r:id="rId611" ref="G397"/>
    <hyperlink r:id="rId612" ref="D398"/>
    <hyperlink r:id="rId613" ref="G398"/>
    <hyperlink r:id="rId614" ref="G399"/>
    <hyperlink r:id="rId615" ref="D400"/>
    <hyperlink r:id="rId616" ref="G400"/>
    <hyperlink r:id="rId617" ref="G401"/>
    <hyperlink r:id="rId618" ref="D402"/>
    <hyperlink r:id="rId619" ref="G402"/>
    <hyperlink r:id="rId620" ref="D403"/>
    <hyperlink r:id="rId621" ref="G403"/>
    <hyperlink r:id="rId622" ref="G404"/>
    <hyperlink r:id="rId623" ref="D405"/>
    <hyperlink r:id="rId624" ref="G405"/>
    <hyperlink r:id="rId625" ref="D406"/>
    <hyperlink r:id="rId626" ref="G406"/>
    <hyperlink r:id="rId627" ref="G407"/>
    <hyperlink r:id="rId628" ref="D408"/>
    <hyperlink r:id="rId629" ref="G408"/>
    <hyperlink r:id="rId630" ref="D409"/>
    <hyperlink r:id="rId631" ref="G409"/>
    <hyperlink r:id="rId632" ref="D410"/>
    <hyperlink r:id="rId633" ref="G410"/>
    <hyperlink r:id="rId634" ref="G411"/>
    <hyperlink r:id="rId635" ref="G412"/>
    <hyperlink r:id="rId636" ref="D413"/>
    <hyperlink r:id="rId637" ref="G413"/>
    <hyperlink r:id="rId638" ref="D414"/>
    <hyperlink r:id="rId639" ref="G414"/>
    <hyperlink r:id="rId640" ref="D415"/>
    <hyperlink r:id="rId641" ref="G415"/>
    <hyperlink r:id="rId642" ref="G416"/>
    <hyperlink r:id="rId643" ref="G417"/>
    <hyperlink r:id="rId644" ref="D418"/>
    <hyperlink r:id="rId645" ref="G418"/>
    <hyperlink r:id="rId646" ref="D419"/>
    <hyperlink r:id="rId647" ref="G419"/>
    <hyperlink r:id="rId648" ref="G420"/>
    <hyperlink r:id="rId649" ref="D421"/>
    <hyperlink r:id="rId650" ref="G421"/>
    <hyperlink r:id="rId651" ref="D422"/>
    <hyperlink r:id="rId652" ref="G422"/>
    <hyperlink r:id="rId653" ref="D423"/>
    <hyperlink r:id="rId654" ref="G423"/>
    <hyperlink r:id="rId655" ref="D424"/>
    <hyperlink r:id="rId656" ref="G424"/>
    <hyperlink r:id="rId657" ref="G425"/>
    <hyperlink r:id="rId658" ref="G426"/>
    <hyperlink r:id="rId659" ref="G427"/>
    <hyperlink r:id="rId660" ref="D428"/>
    <hyperlink r:id="rId661" ref="G428"/>
    <hyperlink r:id="rId662" ref="G429"/>
    <hyperlink r:id="rId663" ref="G430"/>
    <hyperlink r:id="rId664" ref="G431"/>
    <hyperlink r:id="rId665" ref="G432"/>
    <hyperlink r:id="rId666" ref="G433"/>
    <hyperlink r:id="rId667" ref="D434"/>
    <hyperlink r:id="rId668" ref="G434"/>
    <hyperlink r:id="rId669" ref="D435"/>
    <hyperlink r:id="rId670" ref="G435"/>
    <hyperlink r:id="rId671" ref="G436"/>
    <hyperlink r:id="rId672" ref="G437"/>
    <hyperlink r:id="rId673" ref="D438"/>
    <hyperlink r:id="rId674" ref="G438"/>
    <hyperlink r:id="rId675" ref="D439"/>
    <hyperlink r:id="rId676" ref="G439"/>
    <hyperlink r:id="rId677" ref="D440"/>
    <hyperlink r:id="rId678" ref="G440"/>
    <hyperlink r:id="rId679" ref="D441"/>
    <hyperlink r:id="rId680" ref="G441"/>
    <hyperlink r:id="rId681" ref="G442"/>
    <hyperlink r:id="rId682" ref="G443"/>
    <hyperlink r:id="rId683" ref="D444"/>
    <hyperlink r:id="rId684" ref="G444"/>
    <hyperlink r:id="rId685" ref="D445"/>
    <hyperlink r:id="rId686" ref="G445"/>
    <hyperlink r:id="rId687" ref="D446"/>
    <hyperlink r:id="rId688" ref="G446"/>
    <hyperlink r:id="rId689" ref="G447"/>
    <hyperlink r:id="rId690" ref="D448"/>
    <hyperlink r:id="rId691" ref="G448"/>
    <hyperlink r:id="rId692" ref="D449"/>
    <hyperlink r:id="rId693" ref="G449"/>
    <hyperlink r:id="rId694" ref="G450"/>
    <hyperlink r:id="rId695" ref="G451"/>
    <hyperlink r:id="rId696" ref="G452"/>
    <hyperlink r:id="rId697" ref="G453"/>
    <hyperlink r:id="rId698" ref="G454"/>
    <hyperlink r:id="rId699" ref="D455"/>
    <hyperlink r:id="rId700" ref="G455"/>
    <hyperlink r:id="rId701" ref="G456"/>
    <hyperlink r:id="rId702" ref="G457"/>
    <hyperlink r:id="rId703" ref="D458"/>
    <hyperlink r:id="rId704" ref="G458"/>
    <hyperlink r:id="rId705" ref="D459"/>
    <hyperlink r:id="rId706" ref="G459"/>
    <hyperlink r:id="rId707" ref="G460"/>
    <hyperlink r:id="rId708" ref="G461"/>
    <hyperlink r:id="rId709" ref="G462"/>
    <hyperlink r:id="rId710" ref="D463"/>
    <hyperlink r:id="rId711" ref="G463"/>
    <hyperlink r:id="rId712" ref="G464"/>
    <hyperlink r:id="rId713" ref="D465"/>
    <hyperlink r:id="rId714" ref="G465"/>
    <hyperlink r:id="rId715" ref="D466"/>
    <hyperlink r:id="rId716" ref="G466"/>
    <hyperlink r:id="rId717" ref="G467"/>
    <hyperlink r:id="rId718" ref="G468"/>
    <hyperlink r:id="rId719" ref="G469"/>
    <hyperlink r:id="rId720" ref="D470"/>
    <hyperlink r:id="rId721" ref="G470"/>
    <hyperlink r:id="rId722" location="msg10433226" ref="D471"/>
    <hyperlink r:id="rId723" ref="G471"/>
    <hyperlink r:id="rId724" ref="D472"/>
    <hyperlink r:id="rId725" ref="G472"/>
    <hyperlink r:id="rId726" ref="G473"/>
    <hyperlink r:id="rId727" ref="D474"/>
    <hyperlink r:id="rId728" ref="G474"/>
    <hyperlink r:id="rId729" ref="G475"/>
    <hyperlink r:id="rId730" ref="G476"/>
    <hyperlink r:id="rId731" ref="G477"/>
    <hyperlink r:id="rId732" ref="D478"/>
    <hyperlink r:id="rId733" ref="G478"/>
    <hyperlink r:id="rId734" ref="D479"/>
    <hyperlink r:id="rId735" ref="G479"/>
    <hyperlink r:id="rId736" ref="D480"/>
    <hyperlink r:id="rId737" ref="G480"/>
    <hyperlink r:id="rId738" ref="G481"/>
    <hyperlink r:id="rId739" ref="D482"/>
    <hyperlink r:id="rId740" ref="G482"/>
    <hyperlink r:id="rId741" ref="G483"/>
    <hyperlink r:id="rId742" ref="G484"/>
    <hyperlink r:id="rId743" ref="G485"/>
    <hyperlink r:id="rId744" location="/goodbye" ref="D486"/>
    <hyperlink r:id="rId745" ref="G486"/>
    <hyperlink r:id="rId746" ref="G487"/>
    <hyperlink r:id="rId747" ref="D488"/>
    <hyperlink r:id="rId748" ref="G488"/>
    <hyperlink r:id="rId749" ref="G489"/>
    <hyperlink r:id="rId750" ref="D490"/>
    <hyperlink r:id="rId751" ref="G490"/>
    <hyperlink r:id="rId752" ref="G491"/>
    <hyperlink r:id="rId753" ref="G492"/>
    <hyperlink r:id="rId754" ref="D493"/>
    <hyperlink r:id="rId755" ref="G493"/>
    <hyperlink r:id="rId756" ref="D494"/>
    <hyperlink r:id="rId757" ref="G494"/>
    <hyperlink r:id="rId758" ref="D495"/>
    <hyperlink r:id="rId759" ref="G495"/>
    <hyperlink r:id="rId760" ref="G496"/>
    <hyperlink r:id="rId761" ref="G497"/>
    <hyperlink r:id="rId762" location="msg1224721" ref="D498"/>
    <hyperlink r:id="rId763" ref="G498"/>
    <hyperlink r:id="rId764" ref="G499"/>
    <hyperlink r:id="rId765" ref="G500"/>
    <hyperlink r:id="rId766" ref="D501"/>
    <hyperlink r:id="rId767" ref="G501"/>
    <hyperlink r:id="rId768" ref="G502"/>
    <hyperlink r:id="rId769" ref="G503"/>
    <hyperlink r:id="rId770" ref="G504"/>
    <hyperlink r:id="rId771" ref="G505"/>
    <hyperlink r:id="rId772" ref="G506"/>
    <hyperlink r:id="rId773" ref="G507"/>
    <hyperlink r:id="rId774" ref="G508"/>
    <hyperlink r:id="rId775" ref="D509"/>
    <hyperlink r:id="rId776" ref="G509"/>
    <hyperlink r:id="rId777" ref="D510"/>
    <hyperlink r:id="rId778" ref="G510"/>
    <hyperlink r:id="rId779" ref="D511"/>
    <hyperlink r:id="rId780" ref="G511"/>
    <hyperlink r:id="rId781" ref="D512"/>
    <hyperlink r:id="rId782" ref="G512"/>
    <hyperlink r:id="rId783" ref="D513"/>
    <hyperlink r:id="rId784" ref="G513"/>
    <hyperlink r:id="rId785" ref="D514"/>
    <hyperlink r:id="rId786" ref="G514"/>
    <hyperlink r:id="rId787" ref="G515"/>
    <hyperlink r:id="rId788" ref="D516"/>
    <hyperlink r:id="rId789" ref="G516"/>
    <hyperlink r:id="rId790" ref="D517"/>
    <hyperlink r:id="rId791" ref="G517"/>
    <hyperlink r:id="rId792" ref="D518"/>
    <hyperlink r:id="rId793" ref="G518"/>
    <hyperlink r:id="rId794" ref="D519"/>
    <hyperlink r:id="rId795" ref="G519"/>
    <hyperlink r:id="rId796" ref="D520"/>
    <hyperlink r:id="rId797" ref="G520"/>
    <hyperlink r:id="rId798" ref="D521"/>
    <hyperlink r:id="rId799" ref="G521"/>
    <hyperlink r:id="rId800" ref="D522"/>
    <hyperlink r:id="rId801" ref="G522"/>
    <hyperlink r:id="rId802" ref="D523"/>
    <hyperlink r:id="rId803" ref="G523"/>
    <hyperlink r:id="rId804" ref="D524"/>
    <hyperlink r:id="rId805" ref="G524"/>
    <hyperlink r:id="rId806" ref="G525"/>
    <hyperlink r:id="rId807" ref="G526"/>
    <hyperlink r:id="rId808" ref="D527"/>
    <hyperlink r:id="rId809" ref="G527"/>
    <hyperlink r:id="rId810" ref="D528"/>
    <hyperlink r:id="rId811" ref="G528"/>
    <hyperlink r:id="rId812" ref="G529"/>
    <hyperlink r:id="rId813" ref="G530"/>
    <hyperlink r:id="rId814" ref="D531"/>
    <hyperlink r:id="rId815" ref="G531"/>
    <hyperlink r:id="rId816" ref="G532"/>
    <hyperlink r:id="rId817" ref="D533"/>
    <hyperlink r:id="rId818" ref="G533"/>
    <hyperlink r:id="rId819" ref="D534"/>
    <hyperlink r:id="rId820" ref="G534"/>
    <hyperlink r:id="rId821" ref="D535"/>
    <hyperlink r:id="rId822" ref="G535"/>
    <hyperlink r:id="rId823" ref="D536"/>
    <hyperlink r:id="rId824" ref="G536"/>
    <hyperlink r:id="rId825" ref="D537"/>
    <hyperlink r:id="rId826" ref="G537"/>
    <hyperlink r:id="rId827" ref="D538"/>
    <hyperlink r:id="rId828" ref="G538"/>
    <hyperlink r:id="rId829" ref="D539"/>
    <hyperlink r:id="rId830" ref="G539"/>
    <hyperlink r:id="rId831" ref="G540"/>
    <hyperlink r:id="rId832" ref="D541"/>
    <hyperlink r:id="rId833" ref="G541"/>
    <hyperlink r:id="rId834" ref="G542"/>
    <hyperlink r:id="rId835" ref="G543"/>
    <hyperlink r:id="rId836" ref="G544"/>
    <hyperlink r:id="rId837" ref="D545"/>
    <hyperlink r:id="rId838" ref="G545"/>
    <hyperlink r:id="rId839" ref="D546"/>
    <hyperlink r:id="rId840" ref="G546"/>
    <hyperlink r:id="rId841" ref="D547"/>
    <hyperlink r:id="rId842" ref="G547"/>
    <hyperlink r:id="rId843" ref="D548"/>
    <hyperlink r:id="rId844" ref="G548"/>
    <hyperlink r:id="rId845" ref="G549"/>
    <hyperlink r:id="rId846" ref="G550"/>
    <hyperlink r:id="rId847" ref="D551"/>
    <hyperlink r:id="rId848" ref="G551"/>
    <hyperlink r:id="rId849" ref="D552"/>
    <hyperlink r:id="rId850" ref="G552"/>
    <hyperlink r:id="rId851" ref="G553"/>
    <hyperlink r:id="rId852" ref="D554"/>
    <hyperlink r:id="rId853" ref="G554"/>
    <hyperlink r:id="rId854" ref="G555"/>
    <hyperlink r:id="rId855" location="fFU99quSJKqa287J.16" ref="D556"/>
    <hyperlink r:id="rId856" ref="G556"/>
    <hyperlink r:id="rId857" ref="G557"/>
    <hyperlink r:id="rId858" ref="D558"/>
    <hyperlink r:id="rId859" ref="G558"/>
    <hyperlink r:id="rId860" ref="G559"/>
    <hyperlink r:id="rId861" ref="D560"/>
    <hyperlink r:id="rId862" ref="G560"/>
    <hyperlink r:id="rId863" ref="D561"/>
    <hyperlink r:id="rId864" ref="G561"/>
    <hyperlink r:id="rId865" ref="D562"/>
    <hyperlink r:id="rId866" ref="G562"/>
    <hyperlink r:id="rId867" ref="D563"/>
    <hyperlink r:id="rId868" ref="G563"/>
    <hyperlink r:id="rId869" ref="D564"/>
    <hyperlink r:id="rId870" ref="G564"/>
    <hyperlink r:id="rId871" ref="G565"/>
    <hyperlink r:id="rId872" ref="D566"/>
    <hyperlink r:id="rId873" ref="G566"/>
    <hyperlink r:id="rId874" ref="D567"/>
    <hyperlink r:id="rId875" ref="G567"/>
    <hyperlink r:id="rId876" ref="G568"/>
    <hyperlink r:id="rId877" ref="G569"/>
    <hyperlink r:id="rId878" ref="G570"/>
    <hyperlink r:id="rId879" ref="G571"/>
    <hyperlink r:id="rId880" ref="D572"/>
    <hyperlink r:id="rId881" ref="G572"/>
    <hyperlink r:id="rId882" ref="D573"/>
    <hyperlink r:id="rId883" ref="G573"/>
    <hyperlink r:id="rId884" ref="D574"/>
    <hyperlink r:id="rId885" ref="G574"/>
    <hyperlink r:id="rId886" ref="D575"/>
    <hyperlink r:id="rId887" ref="G575"/>
    <hyperlink r:id="rId888" ref="D576"/>
    <hyperlink r:id="rId889" ref="G576"/>
    <hyperlink r:id="rId890" ref="D577"/>
    <hyperlink r:id="rId891" ref="G577"/>
    <hyperlink r:id="rId892" ref="D578"/>
    <hyperlink r:id="rId893" ref="G578"/>
    <hyperlink r:id="rId894" ref="G579"/>
    <hyperlink r:id="rId895" ref="D580"/>
    <hyperlink r:id="rId896" ref="G580"/>
    <hyperlink r:id="rId897" ref="D581"/>
    <hyperlink r:id="rId898" ref="G581"/>
    <hyperlink r:id="rId899" ref="D582"/>
    <hyperlink r:id="rId900" ref="G582"/>
    <hyperlink r:id="rId901" ref="G583"/>
    <hyperlink r:id="rId902" ref="G584"/>
    <hyperlink r:id="rId903" ref="G585"/>
    <hyperlink r:id="rId904" ref="G586"/>
    <hyperlink r:id="rId905" ref="D587"/>
    <hyperlink r:id="rId906" ref="G587"/>
    <hyperlink r:id="rId907" ref="D588"/>
    <hyperlink r:id="rId908" ref="G588"/>
    <hyperlink r:id="rId909" ref="G589"/>
    <hyperlink r:id="rId910" ref="G590"/>
    <hyperlink r:id="rId911" ref="D591"/>
    <hyperlink r:id="rId912" ref="G591"/>
    <hyperlink r:id="rId913" ref="G592"/>
    <hyperlink r:id="rId914" ref="D593"/>
    <hyperlink r:id="rId915" ref="G593"/>
    <hyperlink r:id="rId916" ref="G594"/>
    <hyperlink r:id="rId917" ref="G595"/>
    <hyperlink r:id="rId918" ref="G596"/>
    <hyperlink r:id="rId919" ref="D597"/>
    <hyperlink r:id="rId920" ref="G597"/>
    <hyperlink r:id="rId921" ref="G598"/>
    <hyperlink r:id="rId922" ref="G599"/>
    <hyperlink r:id="rId923" ref="G600"/>
    <hyperlink r:id="rId924" ref="G601"/>
    <hyperlink r:id="rId925" ref="D602"/>
    <hyperlink r:id="rId926" ref="G602"/>
    <hyperlink r:id="rId927" ref="G603"/>
    <hyperlink r:id="rId928" ref="G604"/>
    <hyperlink r:id="rId929" ref="D605"/>
    <hyperlink r:id="rId930" ref="G605"/>
    <hyperlink r:id="rId931" ref="G606"/>
    <hyperlink r:id="rId932" ref="G607"/>
    <hyperlink r:id="rId933" ref="G608"/>
    <hyperlink r:id="rId934" ref="G609"/>
    <hyperlink r:id="rId935" ref="G610"/>
    <hyperlink r:id="rId936" ref="D611"/>
    <hyperlink r:id="rId937" ref="G611"/>
    <hyperlink r:id="rId938" ref="D612"/>
    <hyperlink r:id="rId939" ref="G612"/>
    <hyperlink r:id="rId940" ref="D613"/>
    <hyperlink r:id="rId941" ref="G613"/>
    <hyperlink r:id="rId942" ref="D614"/>
    <hyperlink r:id="rId943" ref="G614"/>
    <hyperlink r:id="rId944" ref="G615"/>
    <hyperlink r:id="rId945" ref="G616"/>
    <hyperlink r:id="rId946" ref="D617"/>
    <hyperlink r:id="rId947" ref="G617"/>
    <hyperlink r:id="rId948" ref="D618"/>
    <hyperlink r:id="rId949" ref="G618"/>
    <hyperlink r:id="rId950" ref="G619"/>
    <hyperlink r:id="rId951" ref="D620"/>
    <hyperlink r:id="rId952" ref="G620"/>
    <hyperlink r:id="rId953" ref="D621"/>
    <hyperlink r:id="rId954" ref="G621"/>
    <hyperlink r:id="rId955" ref="G622"/>
    <hyperlink r:id="rId956" ref="D623"/>
    <hyperlink r:id="rId957" ref="G623"/>
    <hyperlink r:id="rId958" ref="D624"/>
    <hyperlink r:id="rId959" ref="G624"/>
    <hyperlink r:id="rId960" ref="G625"/>
    <hyperlink r:id="rId961" ref="G626"/>
    <hyperlink r:id="rId962" ref="G627"/>
    <hyperlink r:id="rId963" ref="D628"/>
    <hyperlink r:id="rId964" ref="G628"/>
    <hyperlink r:id="rId965" ref="G629"/>
    <hyperlink r:id="rId966" ref="G630"/>
    <hyperlink r:id="rId967" ref="D631"/>
    <hyperlink r:id="rId968" ref="G631"/>
    <hyperlink r:id="rId969" ref="G632"/>
    <hyperlink r:id="rId970" ref="G633"/>
    <hyperlink r:id="rId971" ref="D634"/>
    <hyperlink r:id="rId972" ref="G634"/>
    <hyperlink r:id="rId973" ref="G635"/>
    <hyperlink r:id="rId974" ref="D636"/>
    <hyperlink r:id="rId975" ref="G636"/>
    <hyperlink r:id="rId976" ref="D637"/>
    <hyperlink r:id="rId977" ref="G637"/>
    <hyperlink r:id="rId978" ref="D638"/>
    <hyperlink r:id="rId979" ref="G638"/>
    <hyperlink r:id="rId980" ref="G639"/>
    <hyperlink r:id="rId981" ref="G640"/>
    <hyperlink r:id="rId982" ref="G641"/>
    <hyperlink r:id="rId983" ref="G642"/>
    <hyperlink r:id="rId984" ref="G643"/>
    <hyperlink r:id="rId985" ref="D644"/>
    <hyperlink r:id="rId986" ref="G644"/>
    <hyperlink r:id="rId987" ref="D645"/>
    <hyperlink r:id="rId988" ref="G645"/>
    <hyperlink r:id="rId989" ref="D646"/>
    <hyperlink r:id="rId990" ref="G646"/>
    <hyperlink r:id="rId991" ref="D647"/>
    <hyperlink r:id="rId992" ref="G647"/>
    <hyperlink r:id="rId993" ref="D648"/>
    <hyperlink r:id="rId994" ref="G648"/>
    <hyperlink r:id="rId995" ref="D649"/>
    <hyperlink r:id="rId996" ref="G649"/>
    <hyperlink r:id="rId997" ref="G650"/>
    <hyperlink r:id="rId998" ref="D651"/>
    <hyperlink r:id="rId999" ref="G651"/>
    <hyperlink r:id="rId1000" ref="G652"/>
    <hyperlink r:id="rId1001" ref="G653"/>
    <hyperlink r:id="rId1002" ref="D654"/>
    <hyperlink r:id="rId1003" ref="G654"/>
    <hyperlink r:id="rId1004" ref="G655"/>
    <hyperlink r:id="rId1005" ref="D656"/>
    <hyperlink r:id="rId1006" ref="G656"/>
    <hyperlink r:id="rId1007" ref="D657"/>
    <hyperlink r:id="rId1008" ref="G657"/>
    <hyperlink r:id="rId1009" ref="G658"/>
    <hyperlink r:id="rId1010" ref="D659"/>
    <hyperlink r:id="rId1011" ref="G659"/>
    <hyperlink r:id="rId1012" ref="G660"/>
    <hyperlink r:id="rId1013" ref="D661"/>
    <hyperlink r:id="rId1014" ref="G661"/>
    <hyperlink r:id="rId1015" ref="D662"/>
    <hyperlink r:id="rId1016" ref="G662"/>
    <hyperlink r:id="rId1017" ref="D663"/>
    <hyperlink r:id="rId1018" ref="G663"/>
    <hyperlink r:id="rId1019" ref="G664"/>
    <hyperlink r:id="rId1020" ref="D665"/>
    <hyperlink r:id="rId1021" ref="G665"/>
    <hyperlink r:id="rId1022" ref="G666"/>
    <hyperlink r:id="rId1023" ref="G667"/>
    <hyperlink r:id="rId1024" ref="D668"/>
    <hyperlink r:id="rId1025" ref="G668"/>
    <hyperlink r:id="rId1026" ref="G669"/>
    <hyperlink r:id="rId1027" ref="G670"/>
    <hyperlink r:id="rId1028" ref="D671"/>
    <hyperlink r:id="rId1029" ref="G671"/>
    <hyperlink r:id="rId1030" ref="D672"/>
    <hyperlink r:id="rId1031" ref="G672"/>
    <hyperlink r:id="rId1032" ref="D673"/>
    <hyperlink r:id="rId1033" ref="G673"/>
    <hyperlink r:id="rId1034" ref="D674"/>
    <hyperlink r:id="rId1035" ref="G674"/>
    <hyperlink r:id="rId1036" location="msg11007521" ref="D675"/>
    <hyperlink r:id="rId1037" ref="G675"/>
    <hyperlink r:id="rId1038" ref="D676"/>
    <hyperlink r:id="rId1039" ref="G676"/>
    <hyperlink r:id="rId1040" ref="D677"/>
    <hyperlink r:id="rId1041" ref="G677"/>
    <hyperlink r:id="rId1042" ref="D678"/>
    <hyperlink r:id="rId1043" ref="G678"/>
    <hyperlink r:id="rId1044" ref="G679"/>
    <hyperlink r:id="rId1045" ref="D680"/>
    <hyperlink r:id="rId1046" ref="G680"/>
    <hyperlink r:id="rId1047" ref="D681"/>
    <hyperlink r:id="rId1048" ref="G681"/>
    <hyperlink r:id="rId1049" ref="D682"/>
    <hyperlink r:id="rId1050" ref="G682"/>
    <hyperlink r:id="rId1051" ref="D683"/>
    <hyperlink r:id="rId1052" ref="G683"/>
    <hyperlink r:id="rId1053" ref="G684"/>
    <hyperlink r:id="rId1054" ref="D685"/>
    <hyperlink r:id="rId1055" ref="G685"/>
    <hyperlink r:id="rId1056" ref="G686"/>
    <hyperlink r:id="rId1057" ref="D687"/>
    <hyperlink r:id="rId1058" ref="G687"/>
    <hyperlink r:id="rId1059" ref="D688"/>
    <hyperlink r:id="rId1060" ref="G688"/>
    <hyperlink r:id="rId1061" ref="D689"/>
    <hyperlink r:id="rId1062" ref="G689"/>
    <hyperlink r:id="rId1063" ref="D690"/>
    <hyperlink r:id="rId1064" ref="G690"/>
    <hyperlink r:id="rId1065" ref="G691"/>
    <hyperlink r:id="rId1066" ref="D692"/>
    <hyperlink r:id="rId1067" ref="G692"/>
    <hyperlink r:id="rId1068" ref="G693"/>
    <hyperlink r:id="rId1069" ref="D694"/>
    <hyperlink r:id="rId1070" ref="G694"/>
    <hyperlink r:id="rId1071" ref="D695"/>
    <hyperlink r:id="rId1072" ref="G695"/>
    <hyperlink r:id="rId1073" ref="D696"/>
    <hyperlink r:id="rId1074" ref="G696"/>
    <hyperlink r:id="rId1075" ref="D697"/>
    <hyperlink r:id="rId1076" ref="G697"/>
    <hyperlink r:id="rId1077" ref="D698"/>
    <hyperlink r:id="rId1078" ref="G698"/>
    <hyperlink r:id="rId1079" ref="D699"/>
    <hyperlink r:id="rId1080" ref="G699"/>
    <hyperlink r:id="rId1081" ref="G700"/>
    <hyperlink r:id="rId1082" ref="D701"/>
    <hyperlink r:id="rId1083" ref="G701"/>
    <hyperlink r:id="rId1084" ref="D702"/>
    <hyperlink r:id="rId1085" ref="G702"/>
    <hyperlink r:id="rId1086" ref="D703"/>
    <hyperlink r:id="rId1087" ref="G703"/>
    <hyperlink r:id="rId1088" ref="D704"/>
    <hyperlink r:id="rId1089" ref="G704"/>
    <hyperlink r:id="rId1090" ref="D705"/>
    <hyperlink r:id="rId1091" ref="G705"/>
    <hyperlink r:id="rId1092" ref="G706"/>
    <hyperlink r:id="rId1093" ref="D707"/>
    <hyperlink r:id="rId1094" ref="G707"/>
    <hyperlink r:id="rId1095" ref="G708"/>
    <hyperlink r:id="rId1096" ref="D709"/>
    <hyperlink r:id="rId1097" ref="G709"/>
    <hyperlink r:id="rId1098" ref="D710"/>
    <hyperlink r:id="rId1099" ref="G710"/>
    <hyperlink r:id="rId1100" ref="G711"/>
    <hyperlink r:id="rId1101" ref="D712"/>
    <hyperlink r:id="rId1102" ref="G712"/>
    <hyperlink r:id="rId1103" ref="G713"/>
    <hyperlink r:id="rId1104" ref="D714"/>
    <hyperlink r:id="rId1105" ref="G714"/>
    <hyperlink r:id="rId1106" ref="D715"/>
    <hyperlink r:id="rId1107" ref="G715"/>
    <hyperlink r:id="rId1108" ref="D716"/>
    <hyperlink r:id="rId1109" ref="G716"/>
    <hyperlink r:id="rId1110" ref="G717"/>
    <hyperlink r:id="rId1111" ref="D718"/>
    <hyperlink r:id="rId1112" ref="G718"/>
    <hyperlink r:id="rId1113" ref="D719"/>
    <hyperlink r:id="rId1114" ref="G719"/>
    <hyperlink r:id="rId1115" ref="D720"/>
    <hyperlink r:id="rId1116" ref="G720"/>
    <hyperlink r:id="rId1117" ref="D721"/>
    <hyperlink r:id="rId1118" ref="G721"/>
    <hyperlink r:id="rId1119" ref="G722"/>
    <hyperlink r:id="rId1120" ref="G723"/>
    <hyperlink r:id="rId1121" ref="D724"/>
    <hyperlink r:id="rId1122" ref="G724"/>
    <hyperlink r:id="rId1123" ref="D725"/>
    <hyperlink r:id="rId1124" ref="G725"/>
    <hyperlink r:id="rId1125" ref="D726"/>
    <hyperlink r:id="rId1126" ref="G726"/>
    <hyperlink r:id="rId1127" ref="G727"/>
    <hyperlink r:id="rId1128" ref="D728"/>
    <hyperlink r:id="rId1129" ref="G728"/>
    <hyperlink r:id="rId1130" ref="D729"/>
    <hyperlink r:id="rId1131" ref="G729"/>
    <hyperlink r:id="rId1132" ref="D730"/>
    <hyperlink r:id="rId1133" ref="G730"/>
    <hyperlink r:id="rId1134" ref="D731"/>
    <hyperlink r:id="rId1135" ref="G731"/>
    <hyperlink r:id="rId1136" ref="G732"/>
    <hyperlink r:id="rId1137" ref="G733"/>
    <hyperlink r:id="rId1138" ref="D734"/>
    <hyperlink r:id="rId1139" ref="G734"/>
    <hyperlink r:id="rId1140" ref="D735"/>
    <hyperlink r:id="rId1141" ref="G735"/>
    <hyperlink r:id="rId1142" ref="D736"/>
    <hyperlink r:id="rId1143" ref="G736"/>
    <hyperlink r:id="rId1144" ref="G737"/>
    <hyperlink r:id="rId1145" ref="D738"/>
    <hyperlink r:id="rId1146" ref="G738"/>
    <hyperlink r:id="rId1147" ref="D739"/>
    <hyperlink r:id="rId1148" ref="G739"/>
    <hyperlink r:id="rId1149" ref="D740"/>
    <hyperlink r:id="rId1150" ref="G740"/>
    <hyperlink r:id="rId1151" ref="D741"/>
    <hyperlink r:id="rId1152" ref="G741"/>
    <hyperlink r:id="rId1153" ref="G742"/>
    <hyperlink r:id="rId1154" ref="G743"/>
    <hyperlink r:id="rId1155" ref="D744"/>
    <hyperlink r:id="rId1156" ref="G744"/>
    <hyperlink r:id="rId1157" ref="D745"/>
    <hyperlink r:id="rId1158" ref="G745"/>
    <hyperlink r:id="rId1159" ref="D746"/>
    <hyperlink r:id="rId1160" ref="G746"/>
    <hyperlink r:id="rId1161" ref="G747"/>
    <hyperlink r:id="rId1162" ref="D748"/>
    <hyperlink r:id="rId1163" ref="G748"/>
    <hyperlink r:id="rId1164" ref="D749"/>
    <hyperlink r:id="rId1165" ref="G749"/>
    <hyperlink r:id="rId1166" ref="D750"/>
    <hyperlink r:id="rId1167" ref="G750"/>
    <hyperlink r:id="rId1168" ref="G751"/>
    <hyperlink r:id="rId1169" ref="G752"/>
    <hyperlink r:id="rId1170" ref="D753"/>
    <hyperlink r:id="rId1171" ref="G753"/>
    <hyperlink r:id="rId1172" ref="D754"/>
    <hyperlink r:id="rId1173" ref="G754"/>
    <hyperlink r:id="rId1174" ref="D755"/>
    <hyperlink r:id="rId1175" ref="G755"/>
    <hyperlink r:id="rId1176" ref="D756"/>
    <hyperlink r:id="rId1177" ref="G756"/>
    <hyperlink r:id="rId1178" ref="G757"/>
    <hyperlink r:id="rId1179" ref="G758"/>
    <hyperlink r:id="rId1180" ref="G759"/>
    <hyperlink r:id="rId1181" ref="G760"/>
    <hyperlink r:id="rId1182" ref="D761"/>
    <hyperlink r:id="rId1183" ref="G761"/>
    <hyperlink r:id="rId1184" ref="G762"/>
    <hyperlink r:id="rId1185" ref="D763"/>
    <hyperlink r:id="rId1186" ref="G763"/>
    <hyperlink r:id="rId1187" ref="G764"/>
    <hyperlink r:id="rId1188" ref="D765"/>
    <hyperlink r:id="rId1189" ref="G765"/>
    <hyperlink r:id="rId1190" ref="D766"/>
    <hyperlink r:id="rId1191" ref="G766"/>
    <hyperlink r:id="rId1192" ref="G767"/>
    <hyperlink r:id="rId1193" ref="G768"/>
    <hyperlink r:id="rId1194" ref="G769"/>
    <hyperlink r:id="rId1195" ref="D770"/>
    <hyperlink r:id="rId1196" ref="G770"/>
    <hyperlink r:id="rId1197" ref="G771"/>
    <hyperlink r:id="rId1198" ref="G772"/>
    <hyperlink r:id="rId1199" ref="D773"/>
    <hyperlink r:id="rId1200" ref="G773"/>
    <hyperlink r:id="rId1201" ref="G774"/>
    <hyperlink r:id="rId1202" ref="G775"/>
    <hyperlink r:id="rId1203" ref="G776"/>
    <hyperlink r:id="rId1204" ref="G777"/>
    <hyperlink r:id="rId1205" ref="G778"/>
    <hyperlink r:id="rId1206" ref="G779"/>
    <hyperlink r:id="rId1207" ref="G780"/>
    <hyperlink r:id="rId1208" ref="G781"/>
    <hyperlink r:id="rId1209" ref="D782"/>
    <hyperlink r:id="rId1210" ref="G782"/>
    <hyperlink r:id="rId1211" ref="G783"/>
    <hyperlink r:id="rId1212" ref="D784"/>
    <hyperlink r:id="rId1213" ref="G784"/>
    <hyperlink r:id="rId1214" ref="G785"/>
    <hyperlink r:id="rId1215" ref="G786"/>
    <hyperlink r:id="rId1216" ref="D787"/>
    <hyperlink r:id="rId1217" ref="G787"/>
    <hyperlink r:id="rId1218" ref="D788"/>
    <hyperlink r:id="rId1219" ref="G788"/>
    <hyperlink r:id="rId1220" ref="D789"/>
    <hyperlink r:id="rId1221" ref="G789"/>
    <hyperlink r:id="rId1222" ref="G790"/>
    <hyperlink r:id="rId1223" ref="D791"/>
    <hyperlink r:id="rId1224" ref="G791"/>
    <hyperlink r:id="rId1225" ref="D792"/>
    <hyperlink r:id="rId1226" ref="G792"/>
    <hyperlink r:id="rId1227" ref="G793"/>
    <hyperlink r:id="rId1228" ref="G794"/>
    <hyperlink r:id="rId1229" ref="D795"/>
    <hyperlink r:id="rId1230" ref="G795"/>
    <hyperlink r:id="rId1231" ref="G796"/>
    <hyperlink r:id="rId1232" ref="G797"/>
    <hyperlink r:id="rId1233" ref="D798"/>
    <hyperlink r:id="rId1234" ref="G798"/>
    <hyperlink r:id="rId1235" ref="G799"/>
    <hyperlink r:id="rId1236" ref="D800"/>
    <hyperlink r:id="rId1237" ref="G800"/>
    <hyperlink r:id="rId1238" ref="G801"/>
    <hyperlink r:id="rId1239" ref="D802"/>
    <hyperlink r:id="rId1240" ref="G802"/>
    <hyperlink r:id="rId1241" ref="D803"/>
    <hyperlink r:id="rId1242" ref="G803"/>
    <hyperlink r:id="rId1243" ref="D804"/>
    <hyperlink r:id="rId1244" ref="G804"/>
    <hyperlink r:id="rId1245" ref="G805"/>
    <hyperlink r:id="rId1246" ref="D806"/>
    <hyperlink r:id="rId1247" ref="G806"/>
    <hyperlink r:id="rId1248" ref="D807"/>
    <hyperlink r:id="rId1249" ref="G807"/>
    <hyperlink r:id="rId1250" ref="G808"/>
    <hyperlink r:id="rId1251" ref="G809"/>
    <hyperlink r:id="rId1252" ref="G810"/>
    <hyperlink r:id="rId1253" ref="D811"/>
    <hyperlink r:id="rId1254" ref="G811"/>
    <hyperlink r:id="rId1255" ref="G812"/>
    <hyperlink r:id="rId1256" ref="G813"/>
    <hyperlink r:id="rId1257" ref="G814"/>
    <hyperlink r:id="rId1258" ref="G815"/>
    <hyperlink r:id="rId1259" ref="G816"/>
    <hyperlink r:id="rId1260" ref="D817"/>
    <hyperlink r:id="rId1261" ref="G817"/>
    <hyperlink r:id="rId1262" ref="G818"/>
    <hyperlink r:id="rId1263" ref="D819"/>
    <hyperlink r:id="rId1264" ref="G819"/>
    <hyperlink r:id="rId1265" ref="G820"/>
    <hyperlink r:id="rId1266" ref="D821"/>
    <hyperlink r:id="rId1267" ref="G821"/>
    <hyperlink r:id="rId1268" ref="G822"/>
    <hyperlink r:id="rId1269" ref="D823"/>
    <hyperlink r:id="rId1270" ref="G823"/>
    <hyperlink r:id="rId1271" ref="G824"/>
    <hyperlink r:id="rId1272" ref="D825"/>
    <hyperlink r:id="rId1273" ref="G825"/>
    <hyperlink r:id="rId1274" ref="G826"/>
    <hyperlink r:id="rId1275" ref="G827"/>
    <hyperlink r:id="rId1276" ref="D828"/>
    <hyperlink r:id="rId1277" ref="G828"/>
    <hyperlink r:id="rId1278" ref="D829"/>
    <hyperlink r:id="rId1279" ref="G829"/>
    <hyperlink r:id="rId1280" ref="D830"/>
    <hyperlink r:id="rId1281" ref="G830"/>
    <hyperlink r:id="rId1282" ref="D831"/>
    <hyperlink r:id="rId1283" ref="G831"/>
    <hyperlink r:id="rId1284" ref="G832"/>
    <hyperlink r:id="rId1285" ref="D833"/>
    <hyperlink r:id="rId1286" ref="G833"/>
    <hyperlink r:id="rId1287" ref="G834"/>
    <hyperlink r:id="rId1288" ref="D835"/>
    <hyperlink r:id="rId1289" ref="G835"/>
    <hyperlink r:id="rId1290" ref="G836"/>
    <hyperlink r:id="rId1291" ref="D837"/>
    <hyperlink r:id="rId1292" ref="G837"/>
    <hyperlink r:id="rId1293" ref="G838"/>
    <hyperlink r:id="rId1294" ref="D839"/>
    <hyperlink r:id="rId1295" ref="G839"/>
    <hyperlink r:id="rId1296" ref="G840"/>
    <hyperlink r:id="rId1297" ref="G841"/>
    <hyperlink r:id="rId1298" ref="G842"/>
    <hyperlink r:id="rId1299" ref="D843"/>
    <hyperlink r:id="rId1300" ref="G843"/>
    <hyperlink r:id="rId1301" ref="D844"/>
    <hyperlink r:id="rId1302" ref="G844"/>
    <hyperlink r:id="rId1303" ref="D845"/>
    <hyperlink r:id="rId1304" ref="G845"/>
    <hyperlink r:id="rId1305" ref="G846"/>
    <hyperlink r:id="rId1306" ref="D847"/>
    <hyperlink r:id="rId1307" ref="G847"/>
    <hyperlink r:id="rId1308" ref="G848"/>
    <hyperlink r:id="rId1309" ref="D849"/>
    <hyperlink r:id="rId1310" ref="G849"/>
    <hyperlink r:id="rId1311" ref="G850"/>
    <hyperlink r:id="rId1312" ref="D851"/>
    <hyperlink r:id="rId1313" ref="G851"/>
    <hyperlink r:id="rId1314" ref="D852"/>
    <hyperlink r:id="rId1315" ref="G852"/>
    <hyperlink r:id="rId1316" ref="D853"/>
    <hyperlink r:id="rId1317" ref="G853"/>
    <hyperlink r:id="rId1318" ref="G854"/>
    <hyperlink r:id="rId1319" ref="G855"/>
    <hyperlink r:id="rId1320" ref="G856"/>
    <hyperlink r:id="rId1321" ref="G857"/>
    <hyperlink r:id="rId1322" ref="D858"/>
    <hyperlink r:id="rId1323" ref="G858"/>
    <hyperlink r:id="rId1324" ref="D859"/>
    <hyperlink r:id="rId1325" ref="G859"/>
    <hyperlink r:id="rId1326" ref="D860"/>
    <hyperlink r:id="rId1327" ref="G860"/>
    <hyperlink r:id="rId1328" ref="G861"/>
    <hyperlink r:id="rId1329" ref="D862"/>
    <hyperlink r:id="rId1330" ref="G862"/>
    <hyperlink r:id="rId1331" ref="G863"/>
    <hyperlink r:id="rId1332" ref="G864"/>
    <hyperlink r:id="rId1333" ref="D865"/>
    <hyperlink r:id="rId1334" ref="G865"/>
    <hyperlink r:id="rId1335" ref="D866"/>
    <hyperlink r:id="rId1336" ref="G866"/>
    <hyperlink r:id="rId1337" ref="D867"/>
    <hyperlink r:id="rId1338" ref="G867"/>
    <hyperlink r:id="rId1339" ref="G868"/>
    <hyperlink r:id="rId1340" ref="G869"/>
    <hyperlink r:id="rId1341" ref="G870"/>
    <hyperlink r:id="rId1342" ref="D871"/>
    <hyperlink r:id="rId1343" ref="G871"/>
    <hyperlink r:id="rId1344" ref="D872"/>
    <hyperlink r:id="rId1345" ref="G872"/>
    <hyperlink r:id="rId1346" ref="G873"/>
    <hyperlink r:id="rId1347" ref="G874"/>
    <hyperlink r:id="rId1348" ref="G875"/>
    <hyperlink r:id="rId1349" ref="D876"/>
    <hyperlink r:id="rId1350" ref="G876"/>
    <hyperlink r:id="rId1351" ref="G877"/>
    <hyperlink r:id="rId1352" ref="D878"/>
    <hyperlink r:id="rId1353" ref="G878"/>
    <hyperlink r:id="rId1354" ref="D879"/>
    <hyperlink r:id="rId1355" ref="G879"/>
    <hyperlink r:id="rId1356" ref="G880"/>
    <hyperlink r:id="rId1357" ref="D881"/>
    <hyperlink r:id="rId1358" ref="G881"/>
    <hyperlink r:id="rId1359" ref="D882"/>
    <hyperlink r:id="rId1360" ref="G882"/>
    <hyperlink r:id="rId1361" ref="G883"/>
    <hyperlink r:id="rId1362" ref="D884"/>
    <hyperlink r:id="rId1363" ref="G884"/>
    <hyperlink r:id="rId1364" ref="G885"/>
    <hyperlink r:id="rId1365" ref="G886"/>
    <hyperlink r:id="rId1366" ref="G887"/>
    <hyperlink r:id="rId1367" ref="D888"/>
    <hyperlink r:id="rId1368" ref="G888"/>
    <hyperlink r:id="rId1369" ref="D889"/>
    <hyperlink r:id="rId1370" ref="G889"/>
    <hyperlink r:id="rId1371" ref="D890"/>
    <hyperlink r:id="rId1372" ref="G890"/>
    <hyperlink r:id="rId1373" ref="G891"/>
    <hyperlink r:id="rId1374" ref="G892"/>
    <hyperlink r:id="rId1375" location="sthash.PzGjzq4D.dpbs" ref="D893"/>
    <hyperlink r:id="rId1376" ref="G893"/>
    <hyperlink r:id="rId1377" ref="D894"/>
    <hyperlink r:id="rId1378" ref="G894"/>
    <hyperlink r:id="rId1379" ref="G895"/>
    <hyperlink r:id="rId1380" ref="G896"/>
    <hyperlink r:id="rId1381" ref="D897"/>
    <hyperlink r:id="rId1382" ref="G897"/>
    <hyperlink r:id="rId1383" ref="D898"/>
    <hyperlink r:id="rId1384" ref="G898"/>
    <hyperlink r:id="rId1385" ref="D899"/>
    <hyperlink r:id="rId1386" ref="G899"/>
    <hyperlink r:id="rId1387" ref="G900"/>
    <hyperlink r:id="rId1388" ref="D901"/>
    <hyperlink r:id="rId1389" ref="G901"/>
    <hyperlink r:id="rId1390" ref="G902"/>
    <hyperlink r:id="rId1391" ref="D903"/>
    <hyperlink r:id="rId1392" ref="G903"/>
    <hyperlink r:id="rId1393" ref="D904"/>
    <hyperlink r:id="rId1394" ref="G904"/>
    <hyperlink r:id="rId1395" ref="G905"/>
    <hyperlink r:id="rId1396" ref="G906"/>
    <hyperlink r:id="rId1397" ref="G907"/>
    <hyperlink r:id="rId1398" ref="D908"/>
    <hyperlink r:id="rId1399" ref="G908"/>
    <hyperlink r:id="rId1400" ref="D909"/>
    <hyperlink r:id="rId1401" ref="G909"/>
    <hyperlink r:id="rId1402" ref="D910"/>
    <hyperlink r:id="rId1403" ref="G910"/>
    <hyperlink r:id="rId1404" ref="D911"/>
    <hyperlink r:id="rId1405" ref="G911"/>
    <hyperlink r:id="rId1406" ref="G912"/>
    <hyperlink r:id="rId1407" ref="G913"/>
    <hyperlink r:id="rId1408" ref="G914"/>
    <hyperlink r:id="rId1409" ref="G915"/>
    <hyperlink r:id="rId1410" ref="D916"/>
    <hyperlink r:id="rId1411" ref="G916"/>
    <hyperlink r:id="rId1412" ref="G917"/>
    <hyperlink r:id="rId1413" ref="D918"/>
    <hyperlink r:id="rId1414" ref="G918"/>
    <hyperlink r:id="rId1415" ref="D919"/>
    <hyperlink r:id="rId1416" ref="G919"/>
    <hyperlink r:id="rId1417" ref="D920"/>
    <hyperlink r:id="rId1418" ref="G920"/>
    <hyperlink r:id="rId1419" ref="G921"/>
    <hyperlink r:id="rId1420" ref="D922"/>
    <hyperlink r:id="rId1421" ref="G922"/>
    <hyperlink r:id="rId1422" ref="D923"/>
    <hyperlink r:id="rId1423" ref="G923"/>
    <hyperlink r:id="rId1424" ref="G924"/>
    <hyperlink r:id="rId1425" ref="D925"/>
    <hyperlink r:id="rId1426" ref="G925"/>
    <hyperlink r:id="rId1427" ref="D926"/>
    <hyperlink r:id="rId1428" ref="G926"/>
    <hyperlink r:id="rId1429" ref="D927"/>
    <hyperlink r:id="rId1430" ref="G927"/>
    <hyperlink r:id="rId1431" ref="D928"/>
    <hyperlink r:id="rId1432" ref="G928"/>
    <hyperlink r:id="rId1433" ref="G929"/>
    <hyperlink r:id="rId1434" ref="D930"/>
    <hyperlink r:id="rId1435" ref="G930"/>
    <hyperlink r:id="rId1436" ref="G931"/>
    <hyperlink r:id="rId1437" ref="D932"/>
    <hyperlink r:id="rId1438" ref="G932"/>
    <hyperlink r:id="rId1439" location="msg11020556" ref="D933"/>
    <hyperlink r:id="rId1440" ref="G933"/>
    <hyperlink r:id="rId1441" ref="D934"/>
    <hyperlink r:id="rId1442" ref="G934"/>
    <hyperlink r:id="rId1443" ref="D935"/>
    <hyperlink r:id="rId1444" ref="G935"/>
    <hyperlink r:id="rId1445" ref="D936"/>
    <hyperlink r:id="rId1446" ref="G936"/>
    <hyperlink r:id="rId1447" ref="D937"/>
    <hyperlink r:id="rId1448" ref="G937"/>
    <hyperlink r:id="rId1449" ref="G938"/>
    <hyperlink r:id="rId1450" ref="G939"/>
    <hyperlink r:id="rId1451" ref="G940"/>
    <hyperlink r:id="rId1452" ref="G941"/>
    <hyperlink r:id="rId1453" ref="G942"/>
    <hyperlink r:id="rId1454" ref="D943"/>
    <hyperlink r:id="rId1455" ref="G943"/>
    <hyperlink r:id="rId1456" ref="D944"/>
    <hyperlink r:id="rId1457" ref="G944"/>
    <hyperlink r:id="rId1458" ref="G945"/>
    <hyperlink r:id="rId1459" ref="D946"/>
    <hyperlink r:id="rId1460" ref="G946"/>
    <hyperlink r:id="rId1461" ref="G947"/>
    <hyperlink r:id="rId1462" ref="G948"/>
    <hyperlink r:id="rId1463" ref="G949"/>
    <hyperlink r:id="rId1464" ref="D950"/>
    <hyperlink r:id="rId1465" ref="G950"/>
    <hyperlink r:id="rId1466" ref="D951"/>
    <hyperlink r:id="rId1467" ref="G951"/>
    <hyperlink r:id="rId1468" ref="D952"/>
    <hyperlink r:id="rId1469" ref="G952"/>
    <hyperlink r:id="rId1470" ref="G953"/>
    <hyperlink r:id="rId1471" ref="G954"/>
    <hyperlink r:id="rId1472" ref="D955"/>
    <hyperlink r:id="rId1473" ref="G955"/>
    <hyperlink r:id="rId1474" ref="D956"/>
    <hyperlink r:id="rId1475" ref="G956"/>
    <hyperlink r:id="rId1476" ref="D957"/>
    <hyperlink r:id="rId1477" ref="G957"/>
    <hyperlink r:id="rId1478" ref="D958"/>
    <hyperlink r:id="rId1479" ref="G958"/>
    <hyperlink r:id="rId1480" ref="D959"/>
    <hyperlink r:id="rId1481" ref="G959"/>
    <hyperlink r:id="rId1482" ref="G960"/>
    <hyperlink r:id="rId1483" ref="G961"/>
    <hyperlink r:id="rId1484" ref="D962"/>
    <hyperlink r:id="rId1485" ref="G962"/>
    <hyperlink r:id="rId1486" ref="D963"/>
    <hyperlink r:id="rId1487" ref="G963"/>
    <hyperlink r:id="rId1488" ref="D964"/>
    <hyperlink r:id="rId1489" ref="G964"/>
    <hyperlink r:id="rId1490" ref="D965"/>
    <hyperlink r:id="rId1491" ref="G965"/>
    <hyperlink r:id="rId1492" ref="D966"/>
    <hyperlink r:id="rId1493" ref="G966"/>
    <hyperlink r:id="rId1494" ref="D967"/>
    <hyperlink r:id="rId1495" ref="G967"/>
    <hyperlink r:id="rId1496" ref="D968"/>
    <hyperlink r:id="rId1497" ref="G968"/>
    <hyperlink r:id="rId1498" ref="D969"/>
    <hyperlink r:id="rId1499" ref="G969"/>
    <hyperlink r:id="rId1500" ref="D970"/>
    <hyperlink r:id="rId1501" ref="G970"/>
    <hyperlink r:id="rId1502" ref="D971"/>
    <hyperlink r:id="rId1503" ref="G971"/>
    <hyperlink r:id="rId1504" ref="D972"/>
    <hyperlink r:id="rId1505" ref="G972"/>
    <hyperlink r:id="rId1506" ref="D973"/>
    <hyperlink r:id="rId1507" ref="G973"/>
    <hyperlink r:id="rId1508" ref="D974"/>
    <hyperlink r:id="rId1509" ref="G974"/>
    <hyperlink r:id="rId1510" ref="D975"/>
    <hyperlink r:id="rId1511" ref="G975"/>
    <hyperlink r:id="rId1512" ref="D976"/>
    <hyperlink r:id="rId1513" ref="G976"/>
    <hyperlink r:id="rId1514" ref="G977"/>
    <hyperlink r:id="rId1515" ref="D978"/>
    <hyperlink r:id="rId1516" ref="G978"/>
    <hyperlink r:id="rId1517" ref="G979"/>
    <hyperlink r:id="rId1518" ref="D980"/>
    <hyperlink r:id="rId1519" ref="G980"/>
    <hyperlink r:id="rId1520" ref="D981"/>
    <hyperlink r:id="rId1521" ref="G981"/>
    <hyperlink r:id="rId1522" ref="D982"/>
    <hyperlink r:id="rId1523" ref="G982"/>
    <hyperlink r:id="rId1524" ref="G983"/>
    <hyperlink r:id="rId1525" ref="G984"/>
    <hyperlink r:id="rId1526" ref="G985"/>
    <hyperlink r:id="rId1527" ref="G986"/>
    <hyperlink r:id="rId1528" ref="D987"/>
    <hyperlink r:id="rId1529" ref="G987"/>
    <hyperlink r:id="rId1530" ref="D988"/>
    <hyperlink r:id="rId1531" ref="G988"/>
    <hyperlink r:id="rId1532" ref="D989"/>
    <hyperlink r:id="rId1533" ref="G989"/>
    <hyperlink r:id="rId1534" ref="D990"/>
    <hyperlink r:id="rId1535" ref="G990"/>
    <hyperlink r:id="rId1536" ref="D991"/>
    <hyperlink r:id="rId1537" ref="G991"/>
    <hyperlink r:id="rId1538" ref="G992"/>
    <hyperlink r:id="rId1539" ref="G993"/>
    <hyperlink r:id="rId1540" ref="G994"/>
    <hyperlink r:id="rId1541" ref="G995"/>
    <hyperlink r:id="rId1542" ref="D996"/>
    <hyperlink r:id="rId1543" ref="G996"/>
    <hyperlink r:id="rId1544" ref="G997"/>
    <hyperlink r:id="rId1545" ref="D998"/>
    <hyperlink r:id="rId1546" ref="G998"/>
    <hyperlink r:id="rId1547" ref="D999"/>
    <hyperlink r:id="rId1548" ref="G999"/>
    <hyperlink r:id="rId1549" ref="D1000"/>
    <hyperlink r:id="rId1550" ref="G1000"/>
    <hyperlink r:id="rId1551" ref="D1001"/>
    <hyperlink r:id="rId1552" ref="G1001"/>
    <hyperlink r:id="rId1553" ref="D1002"/>
    <hyperlink r:id="rId1554" ref="G1002"/>
    <hyperlink r:id="rId1555" ref="D1003"/>
    <hyperlink r:id="rId1556" ref="G1003"/>
    <hyperlink r:id="rId1557" ref="G1004"/>
    <hyperlink r:id="rId1558" ref="D1005"/>
    <hyperlink r:id="rId1559" ref="G1005"/>
    <hyperlink r:id="rId1560" ref="D1006"/>
    <hyperlink r:id="rId1561" ref="G1006"/>
    <hyperlink r:id="rId1562" ref="G1007"/>
    <hyperlink r:id="rId1563" ref="D1008"/>
    <hyperlink r:id="rId1564" ref="G1008"/>
    <hyperlink r:id="rId1565" ref="G1009"/>
    <hyperlink r:id="rId1566" ref="D1010"/>
    <hyperlink r:id="rId1567" ref="G1010"/>
    <hyperlink r:id="rId1568" ref="G1011"/>
    <hyperlink r:id="rId1569" ref="G1012"/>
    <hyperlink r:id="rId1570" ref="D1013"/>
    <hyperlink r:id="rId1571" ref="G1013"/>
    <hyperlink r:id="rId1572" ref="G1014"/>
    <hyperlink r:id="rId1573" ref="G1015"/>
    <hyperlink r:id="rId1574" ref="D1016"/>
    <hyperlink r:id="rId1575" ref="G1016"/>
    <hyperlink r:id="rId1576" ref="D1017"/>
    <hyperlink r:id="rId1577" ref="G1017"/>
    <hyperlink r:id="rId1578" ref="G1018"/>
    <hyperlink r:id="rId1579" ref="D1019"/>
    <hyperlink r:id="rId1580" ref="G1019"/>
    <hyperlink r:id="rId1581" ref="G1020"/>
    <hyperlink r:id="rId1582" location="!blog/c1yfl" ref="D1021"/>
    <hyperlink r:id="rId1583" ref="G1021"/>
    <hyperlink r:id="rId1584" ref="D1022"/>
    <hyperlink r:id="rId1585" ref="G1022"/>
    <hyperlink r:id="rId1586" ref="G1023"/>
    <hyperlink r:id="rId1587" ref="D1024"/>
    <hyperlink r:id="rId1588" ref="G1024"/>
    <hyperlink r:id="rId1589" ref="D1025"/>
    <hyperlink r:id="rId1590" ref="G1025"/>
    <hyperlink r:id="rId1591" ref="G1026"/>
    <hyperlink r:id="rId1592" ref="D1027"/>
    <hyperlink r:id="rId1593" ref="G1027"/>
    <hyperlink r:id="rId1594" ref="D1028"/>
    <hyperlink r:id="rId1595" ref="G1028"/>
    <hyperlink r:id="rId1596" ref="G1029"/>
    <hyperlink r:id="rId1597" ref="D1030"/>
    <hyperlink r:id="rId1598" ref="G1030"/>
    <hyperlink r:id="rId1599" ref="G1031"/>
    <hyperlink r:id="rId1600" ref="G1032"/>
    <hyperlink r:id="rId1601" ref="G1033"/>
    <hyperlink r:id="rId1602" ref="G1034"/>
    <hyperlink r:id="rId1603" ref="D1035"/>
    <hyperlink r:id="rId1604" ref="G1035"/>
    <hyperlink r:id="rId1605" ref="G1036"/>
    <hyperlink r:id="rId1606" ref="D1037"/>
    <hyperlink r:id="rId1607" ref="G1037"/>
    <hyperlink r:id="rId1608" ref="G1038"/>
    <hyperlink r:id="rId1609" ref="G1039"/>
    <hyperlink r:id="rId1610" ref="G1040"/>
    <hyperlink r:id="rId1611" ref="D1041"/>
    <hyperlink r:id="rId1612" ref="G1041"/>
    <hyperlink r:id="rId1613" ref="D1042"/>
    <hyperlink r:id="rId1614" ref="G1042"/>
    <hyperlink r:id="rId1615" ref="D1043"/>
    <hyperlink r:id="rId1616" ref="G1043"/>
    <hyperlink r:id="rId1617" ref="D1044"/>
    <hyperlink r:id="rId1618" ref="G1044"/>
    <hyperlink r:id="rId1619" ref="G1045"/>
    <hyperlink r:id="rId1620" location="activity" ref="D1046"/>
    <hyperlink r:id="rId1621" ref="G1046"/>
    <hyperlink r:id="rId1622" ref="G1047"/>
    <hyperlink r:id="rId1623" ref="G1048"/>
    <hyperlink r:id="rId1624" ref="D1049"/>
    <hyperlink r:id="rId1625" ref="G1049"/>
    <hyperlink r:id="rId1626" ref="D1050"/>
    <hyperlink r:id="rId1627" ref="G1050"/>
    <hyperlink r:id="rId1628" ref="G1051"/>
    <hyperlink r:id="rId1629" ref="G1052"/>
    <hyperlink r:id="rId1630" ref="G1053"/>
    <hyperlink r:id="rId1631" ref="D1054"/>
    <hyperlink r:id="rId1632" ref="G1054"/>
    <hyperlink r:id="rId1633" ref="G1055"/>
    <hyperlink r:id="rId1634" ref="D1056"/>
    <hyperlink r:id="rId1635" ref="G1056"/>
    <hyperlink r:id="rId1636" ref="G1057"/>
    <hyperlink r:id="rId1637" ref="D1058"/>
    <hyperlink r:id="rId1638" ref="G1058"/>
    <hyperlink r:id="rId1639" ref="G1059"/>
    <hyperlink r:id="rId1640" ref="D1060"/>
    <hyperlink r:id="rId1641" ref="G1060"/>
    <hyperlink r:id="rId1642" ref="D1061"/>
    <hyperlink r:id="rId1643" ref="G1061"/>
    <hyperlink r:id="rId1644" ref="D1062"/>
    <hyperlink r:id="rId1645" ref="G1062"/>
    <hyperlink r:id="rId1646" ref="G1063"/>
    <hyperlink r:id="rId1647" ref="G1064"/>
    <hyperlink r:id="rId1648" ref="D1065"/>
    <hyperlink r:id="rId1649" ref="G1065"/>
    <hyperlink r:id="rId1650" ref="G1066"/>
    <hyperlink r:id="rId1651" ref="D1067"/>
    <hyperlink r:id="rId1652" ref="G1067"/>
    <hyperlink r:id="rId1653" ref="D1068"/>
    <hyperlink r:id="rId1654" ref="G1068"/>
    <hyperlink r:id="rId1655" ref="D1069"/>
    <hyperlink r:id="rId1656" ref="G1069"/>
    <hyperlink r:id="rId1657" ref="G1070"/>
    <hyperlink r:id="rId1658" ref="D1071"/>
    <hyperlink r:id="rId1659" ref="G1071"/>
    <hyperlink r:id="rId1660" ref="G1072"/>
    <hyperlink r:id="rId1661" ref="D1073"/>
    <hyperlink r:id="rId1662" ref="G1073"/>
    <hyperlink r:id="rId1663" ref="D1074"/>
    <hyperlink r:id="rId1664" ref="G1074"/>
    <hyperlink r:id="rId1665" ref="D1075"/>
    <hyperlink r:id="rId1666" ref="G1075"/>
    <hyperlink r:id="rId1667" ref="D1076"/>
    <hyperlink r:id="rId1668" ref="G1076"/>
    <hyperlink r:id="rId1669" ref="D1077"/>
    <hyperlink r:id="rId1670" ref="G1077"/>
    <hyperlink r:id="rId1671" ref="D1078"/>
    <hyperlink r:id="rId1672" ref="G1078"/>
    <hyperlink r:id="rId1673" ref="D1079"/>
    <hyperlink r:id="rId1674" ref="G1079"/>
    <hyperlink r:id="rId1675" ref="D1080"/>
    <hyperlink r:id="rId1676" ref="G1080"/>
    <hyperlink r:id="rId1677" ref="G1081"/>
    <hyperlink r:id="rId1678" ref="D1082"/>
    <hyperlink r:id="rId1679" ref="G1082"/>
    <hyperlink r:id="rId1680" ref="D1083"/>
    <hyperlink r:id="rId1681" ref="G1083"/>
    <hyperlink r:id="rId1682" ref="D1084"/>
    <hyperlink r:id="rId1683" ref="G1084"/>
    <hyperlink r:id="rId1684" ref="D1085"/>
    <hyperlink r:id="rId1685" ref="G1085"/>
    <hyperlink r:id="rId1686" location="the-blockchain" ref="D1086"/>
    <hyperlink r:id="rId1687" ref="G1086"/>
    <hyperlink r:id="rId1688" ref="D1087"/>
    <hyperlink r:id="rId1689" ref="G1087"/>
    <hyperlink r:id="rId1690" ref="G1088"/>
    <hyperlink r:id="rId1691" ref="D1089"/>
    <hyperlink r:id="rId1692" ref="G1089"/>
    <hyperlink r:id="rId1693" ref="G1090"/>
    <hyperlink r:id="rId1694" ref="G1091"/>
    <hyperlink r:id="rId1695" ref="G1092"/>
    <hyperlink r:id="rId1696" ref="G1093"/>
    <hyperlink r:id="rId1697" ref="G1094"/>
    <hyperlink r:id="rId1698" ref="D1095"/>
    <hyperlink r:id="rId1699" ref="G1095"/>
    <hyperlink r:id="rId1700" ref="G1096"/>
    <hyperlink r:id="rId1701" ref="G1097"/>
    <hyperlink r:id="rId1702" ref="D1098"/>
    <hyperlink r:id="rId1703" ref="G1098"/>
    <hyperlink r:id="rId1704" ref="G1099"/>
    <hyperlink r:id="rId1705" ref="D1100"/>
    <hyperlink r:id="rId1706" ref="G1100"/>
    <hyperlink r:id="rId1707" ref="D1101"/>
    <hyperlink r:id="rId1708" ref="G1101"/>
    <hyperlink r:id="rId1709" ref="D1102"/>
    <hyperlink r:id="rId1710" ref="G1102"/>
    <hyperlink r:id="rId1711" ref="G1103"/>
    <hyperlink r:id="rId1712" ref="D1104"/>
    <hyperlink r:id="rId1713" ref="G1104"/>
    <hyperlink r:id="rId1714" ref="G1105"/>
    <hyperlink r:id="rId1715" ref="G1106"/>
    <hyperlink r:id="rId1716" ref="D1107"/>
    <hyperlink r:id="rId1717" ref="G1107"/>
    <hyperlink r:id="rId1718" ref="D1108"/>
    <hyperlink r:id="rId1719" ref="G1108"/>
    <hyperlink r:id="rId1720" ref="D1109"/>
    <hyperlink r:id="rId1721" ref="G1109"/>
    <hyperlink r:id="rId1722" ref="G1110"/>
    <hyperlink r:id="rId1723" ref="G1111"/>
    <hyperlink r:id="rId1724" ref="D1112"/>
    <hyperlink r:id="rId1725" ref="G1112"/>
    <hyperlink r:id="rId1726" ref="D1113"/>
    <hyperlink r:id="rId1727" ref="G1113"/>
    <hyperlink r:id="rId1728" ref="G1114"/>
    <hyperlink r:id="rId1729" ref="G1115"/>
    <hyperlink r:id="rId1730" ref="D1116"/>
    <hyperlink r:id="rId1731" ref="G1116"/>
    <hyperlink r:id="rId1732" ref="D1117"/>
    <hyperlink r:id="rId1733" ref="G1117"/>
    <hyperlink r:id="rId1734" ref="D1118"/>
    <hyperlink r:id="rId1735" ref="G1118"/>
    <hyperlink r:id="rId1736" ref="G1119"/>
    <hyperlink r:id="rId1737" ref="G1120"/>
    <hyperlink r:id="rId1738" ref="D1121"/>
    <hyperlink r:id="rId1739" ref="G1121"/>
    <hyperlink r:id="rId1740" ref="D1122"/>
    <hyperlink r:id="rId1741" ref="G1122"/>
    <hyperlink r:id="rId1742" ref="G1123"/>
    <hyperlink r:id="rId1743" ref="D1124"/>
    <hyperlink r:id="rId1744" ref="G1124"/>
    <hyperlink r:id="rId1745" ref="D1125"/>
    <hyperlink r:id="rId1746" ref="G1125"/>
    <hyperlink r:id="rId1747" ref="G1126"/>
    <hyperlink r:id="rId1748" ref="G1127"/>
    <hyperlink r:id="rId1749" ref="D1128"/>
    <hyperlink r:id="rId1750" ref="G1128"/>
    <hyperlink r:id="rId1751" ref="D1129"/>
    <hyperlink r:id="rId1752" ref="G1129"/>
    <hyperlink r:id="rId1753" ref="G1130"/>
    <hyperlink r:id="rId1754" ref="D1131"/>
    <hyperlink r:id="rId1755" ref="G1131"/>
    <hyperlink r:id="rId1756" ref="D1132"/>
    <hyperlink r:id="rId1757" ref="G1132"/>
    <hyperlink r:id="rId1758" ref="G1133"/>
    <hyperlink r:id="rId1759" ref="D1134"/>
    <hyperlink r:id="rId1760" ref="G1134"/>
    <hyperlink r:id="rId1761" ref="G1135"/>
    <hyperlink r:id="rId1762" ref="D1136"/>
    <hyperlink r:id="rId1763" ref="G1136"/>
    <hyperlink r:id="rId1764" ref="D1137"/>
    <hyperlink r:id="rId1765" ref="G1137"/>
    <hyperlink r:id="rId1766" ref="D1138"/>
    <hyperlink r:id="rId1767" ref="G1138"/>
    <hyperlink r:id="rId1768" ref="D1139"/>
    <hyperlink r:id="rId1769" ref="G1139"/>
    <hyperlink r:id="rId1770" ref="D1140"/>
    <hyperlink r:id="rId1771" ref="G1140"/>
    <hyperlink r:id="rId1772" ref="D1141"/>
    <hyperlink r:id="rId1773" ref="G1141"/>
    <hyperlink r:id="rId1774" ref="G1142"/>
    <hyperlink r:id="rId1775" ref="G1143"/>
    <hyperlink r:id="rId1776" ref="G1144"/>
    <hyperlink r:id="rId1777" ref="D1145"/>
    <hyperlink r:id="rId1778" ref="G1145"/>
    <hyperlink r:id="rId1779" ref="D1146"/>
    <hyperlink r:id="rId1780" ref="G1146"/>
    <hyperlink r:id="rId1781" ref="D1147"/>
    <hyperlink r:id="rId1782" ref="G1147"/>
    <hyperlink r:id="rId1783" ref="D1148"/>
    <hyperlink r:id="rId1784" ref="G1148"/>
    <hyperlink r:id="rId1785" ref="G1149"/>
    <hyperlink r:id="rId1786" ref="D1150"/>
    <hyperlink r:id="rId1787" ref="G1150"/>
    <hyperlink r:id="rId1788" ref="G1151"/>
    <hyperlink r:id="rId1789" ref="D1152"/>
    <hyperlink r:id="rId1790" ref="G1152"/>
    <hyperlink r:id="rId1791" ref="G1153"/>
    <hyperlink r:id="rId1792" ref="G1154"/>
    <hyperlink r:id="rId1793" ref="D1155"/>
    <hyperlink r:id="rId1794" ref="G1155"/>
    <hyperlink r:id="rId1795" ref="D1156"/>
    <hyperlink r:id="rId1796" ref="G1156"/>
    <hyperlink r:id="rId1797" ref="D1157"/>
    <hyperlink r:id="rId1798" ref="G1157"/>
    <hyperlink r:id="rId1799" ref="D1158"/>
    <hyperlink r:id="rId1800" ref="G1158"/>
    <hyperlink r:id="rId1801" ref="G1159"/>
    <hyperlink r:id="rId1802" ref="G1160"/>
    <hyperlink r:id="rId1803" ref="D1161"/>
    <hyperlink r:id="rId1804" ref="G1161"/>
    <hyperlink r:id="rId1805" ref="D1162"/>
    <hyperlink r:id="rId1806" ref="G1162"/>
    <hyperlink r:id="rId1807" ref="G1163"/>
    <hyperlink r:id="rId1808" ref="D1164"/>
    <hyperlink r:id="rId1809" ref="G1164"/>
    <hyperlink r:id="rId1810" ref="D1165"/>
    <hyperlink r:id="rId1811" ref="G1165"/>
    <hyperlink r:id="rId1812" ref="D1166"/>
    <hyperlink r:id="rId1813" ref="G1166"/>
    <hyperlink r:id="rId1814" ref="D1167"/>
    <hyperlink r:id="rId1815" ref="G1167"/>
    <hyperlink r:id="rId1816" ref="G1168"/>
    <hyperlink r:id="rId1817" ref="D1169"/>
    <hyperlink r:id="rId1818" ref="G1169"/>
    <hyperlink r:id="rId1819" ref="D1170"/>
    <hyperlink r:id="rId1820" ref="G1170"/>
    <hyperlink r:id="rId1821" ref="D1171"/>
    <hyperlink r:id="rId1822" ref="G1171"/>
    <hyperlink r:id="rId1823" ref="D1172"/>
    <hyperlink r:id="rId1824" ref="G1172"/>
    <hyperlink r:id="rId1825" ref="G1173"/>
    <hyperlink r:id="rId1826" ref="G1174"/>
    <hyperlink r:id="rId1827" ref="D1175"/>
    <hyperlink r:id="rId1828" ref="G1175"/>
    <hyperlink r:id="rId1829" ref="D1176"/>
    <hyperlink r:id="rId1830" ref="G1176"/>
    <hyperlink r:id="rId1831" ref="G1177"/>
    <hyperlink r:id="rId1832" ref="G1178"/>
    <hyperlink r:id="rId1833" ref="D1179"/>
    <hyperlink r:id="rId1834" ref="G1179"/>
    <hyperlink r:id="rId1835" ref="G1180"/>
    <hyperlink r:id="rId1836" ref="G1181"/>
    <hyperlink r:id="rId1837" ref="G1182"/>
    <hyperlink r:id="rId1838" ref="D1183"/>
    <hyperlink r:id="rId1839" ref="G1183"/>
    <hyperlink r:id="rId1840" ref="D1184"/>
    <hyperlink r:id="rId1841" ref="G1184"/>
    <hyperlink r:id="rId1842" ref="D1185"/>
    <hyperlink r:id="rId1843" ref="G1185"/>
    <hyperlink r:id="rId1844" ref="D1186"/>
    <hyperlink r:id="rId1845" ref="G1186"/>
    <hyperlink r:id="rId1846" ref="D1187"/>
    <hyperlink r:id="rId1847" ref="G1187"/>
    <hyperlink r:id="rId1848" ref="G1188"/>
    <hyperlink r:id="rId1849" ref="D1189"/>
    <hyperlink r:id="rId1850" ref="G1189"/>
    <hyperlink r:id="rId1851" ref="D1190"/>
    <hyperlink r:id="rId1852" ref="G1190"/>
    <hyperlink r:id="rId1853" ref="D1191"/>
    <hyperlink r:id="rId1854" ref="G1191"/>
    <hyperlink r:id="rId1855" ref="D1192"/>
    <hyperlink r:id="rId1856" ref="G1192"/>
    <hyperlink r:id="rId1857" ref="G1193"/>
    <hyperlink r:id="rId1858" ref="D1194"/>
    <hyperlink r:id="rId1859" ref="G1194"/>
    <hyperlink r:id="rId1860" ref="G1195"/>
    <hyperlink r:id="rId1861" ref="G1196"/>
    <hyperlink r:id="rId1862" ref="G1197"/>
    <hyperlink r:id="rId1863" ref="D1198"/>
    <hyperlink r:id="rId1864" ref="G1198"/>
    <hyperlink r:id="rId1865" ref="G1199"/>
    <hyperlink r:id="rId1866" ref="D1200"/>
    <hyperlink r:id="rId1867" ref="G1200"/>
    <hyperlink r:id="rId1868" ref="D1201"/>
    <hyperlink r:id="rId1869" ref="G1201"/>
    <hyperlink r:id="rId1870" ref="D1202"/>
    <hyperlink r:id="rId1871" ref="G1202"/>
    <hyperlink r:id="rId1872" ref="G1203"/>
    <hyperlink r:id="rId1873" ref="D1204"/>
    <hyperlink r:id="rId1874" ref="G1204"/>
    <hyperlink r:id="rId1875" ref="D1205"/>
    <hyperlink r:id="rId1876" ref="G1205"/>
    <hyperlink r:id="rId1877" ref="D1206"/>
    <hyperlink r:id="rId1878" ref="G1206"/>
    <hyperlink r:id="rId1879" ref="D1207"/>
    <hyperlink r:id="rId1880" ref="G1207"/>
    <hyperlink r:id="rId1881" ref="G1208"/>
    <hyperlink r:id="rId1882" ref="G1209"/>
    <hyperlink r:id="rId1883" ref="D1210"/>
    <hyperlink r:id="rId1884" ref="G1210"/>
    <hyperlink r:id="rId1885" ref="G1211"/>
    <hyperlink r:id="rId1886" ref="G1212"/>
    <hyperlink r:id="rId1887" ref="D1213"/>
    <hyperlink r:id="rId1888" ref="G1213"/>
    <hyperlink r:id="rId1889" ref="D1214"/>
    <hyperlink r:id="rId1890" ref="G1214"/>
    <hyperlink r:id="rId1891" location="msg11036137" ref="D1215"/>
    <hyperlink r:id="rId1892" ref="G1215"/>
    <hyperlink r:id="rId1893" ref="D1216"/>
    <hyperlink r:id="rId1894" ref="G1216"/>
    <hyperlink r:id="rId1895" ref="G1217"/>
    <hyperlink r:id="rId1896" ref="D1218"/>
    <hyperlink r:id="rId1897" ref="G1218"/>
    <hyperlink r:id="rId1898" ref="G1219"/>
    <hyperlink r:id="rId1899" ref="D1220"/>
    <hyperlink r:id="rId1900" ref="G1220"/>
    <hyperlink r:id="rId1901" ref="D1221"/>
    <hyperlink r:id="rId1902" ref="G1221"/>
    <hyperlink r:id="rId1903" ref="D1222"/>
    <hyperlink r:id="rId1904" ref="G1222"/>
    <hyperlink r:id="rId1905" ref="D1223"/>
    <hyperlink r:id="rId1906" ref="G1223"/>
    <hyperlink r:id="rId1907" ref="D1224"/>
    <hyperlink r:id="rId1908" ref="G1224"/>
    <hyperlink r:id="rId1909" ref="D1225"/>
    <hyperlink r:id="rId1910" ref="G1225"/>
    <hyperlink r:id="rId1911" ref="G1226"/>
    <hyperlink r:id="rId1912" ref="D1227"/>
    <hyperlink r:id="rId1913" ref="G1227"/>
    <hyperlink r:id="rId1914" ref="G1228"/>
    <hyperlink r:id="rId1915" ref="G1229"/>
    <hyperlink r:id="rId1916" ref="G1230"/>
    <hyperlink r:id="rId1917" ref="D1231"/>
    <hyperlink r:id="rId1918" ref="G1231"/>
    <hyperlink r:id="rId1919" ref="G1232"/>
    <hyperlink r:id="rId1920" ref="D1233"/>
    <hyperlink r:id="rId1921" ref="G1233"/>
    <hyperlink r:id="rId1922" ref="G1234"/>
    <hyperlink r:id="rId1923" ref="G1235"/>
    <hyperlink r:id="rId1924" ref="D1236"/>
    <hyperlink r:id="rId1925" ref="G1236"/>
    <hyperlink r:id="rId1926" ref="D1237"/>
    <hyperlink r:id="rId1927" ref="G1237"/>
    <hyperlink r:id="rId1928" ref="G1238"/>
    <hyperlink r:id="rId1929" ref="D1239"/>
    <hyperlink r:id="rId1930" ref="G1239"/>
    <hyperlink r:id="rId1931" ref="G1240"/>
    <hyperlink r:id="rId1932" ref="G1241"/>
    <hyperlink r:id="rId1933" ref="D1242"/>
    <hyperlink r:id="rId1934" ref="G1242"/>
    <hyperlink r:id="rId1935" ref="G1243"/>
    <hyperlink r:id="rId1936" ref="G1244"/>
    <hyperlink r:id="rId1937" ref="D1245"/>
    <hyperlink r:id="rId1938" ref="G1245"/>
    <hyperlink r:id="rId1939" ref="D1246"/>
    <hyperlink r:id="rId1940" ref="G1246"/>
    <hyperlink r:id="rId1941" ref="D1247"/>
    <hyperlink r:id="rId1942" ref="G1247"/>
    <hyperlink r:id="rId1943" ref="D1248"/>
    <hyperlink r:id="rId1944" ref="G1248"/>
    <hyperlink r:id="rId1945" ref="D1249"/>
    <hyperlink r:id="rId1946" ref="G1249"/>
    <hyperlink r:id="rId1947" ref="G1250"/>
    <hyperlink r:id="rId1948" ref="G1251"/>
    <hyperlink r:id="rId1949" ref="G1252"/>
    <hyperlink r:id="rId1950" ref="D1253"/>
    <hyperlink r:id="rId1951" ref="G1253"/>
    <hyperlink r:id="rId1952" ref="G1254"/>
    <hyperlink r:id="rId1953" ref="G1255"/>
    <hyperlink r:id="rId1954" ref="G1256"/>
    <hyperlink r:id="rId1955" ref="D1257"/>
    <hyperlink r:id="rId1956" ref="G1257"/>
    <hyperlink r:id="rId1957" ref="D1258"/>
    <hyperlink r:id="rId1958" ref="G1258"/>
    <hyperlink r:id="rId1959" ref="D1259"/>
    <hyperlink r:id="rId1960" ref="G1259"/>
    <hyperlink r:id="rId1961" ref="D1260"/>
    <hyperlink r:id="rId1962" ref="G1260"/>
    <hyperlink r:id="rId1963" ref="D1261"/>
    <hyperlink r:id="rId1964" ref="G1261"/>
    <hyperlink r:id="rId1965" location=".VSdDumZLO1o" ref="D1262"/>
    <hyperlink r:id="rId1966" ref="G1262"/>
    <hyperlink r:id="rId1967" ref="D1263"/>
    <hyperlink r:id="rId1968" ref="G1263"/>
    <hyperlink r:id="rId1969" ref="D1264"/>
    <hyperlink r:id="rId1970" ref="G1264"/>
    <hyperlink r:id="rId1971" ref="G1265"/>
    <hyperlink r:id="rId1972" ref="D1266"/>
    <hyperlink r:id="rId1973" ref="G1266"/>
    <hyperlink r:id="rId1974" ref="D1267"/>
    <hyperlink r:id="rId1975" ref="G1267"/>
    <hyperlink r:id="rId1976" ref="D1268"/>
    <hyperlink r:id="rId1977" ref="G1268"/>
    <hyperlink r:id="rId1978" ref="D1269"/>
    <hyperlink r:id="rId1979" ref="G1269"/>
    <hyperlink r:id="rId1980" ref="G1270"/>
    <hyperlink r:id="rId1981" ref="G1271"/>
    <hyperlink r:id="rId1982" ref="D1272"/>
    <hyperlink r:id="rId1983" ref="G1272"/>
    <hyperlink r:id="rId1984" ref="D1273"/>
    <hyperlink r:id="rId1985" ref="G1273"/>
    <hyperlink r:id="rId1986" ref="D1274"/>
    <hyperlink r:id="rId1987" ref="G1274"/>
    <hyperlink r:id="rId1988" ref="D1275"/>
    <hyperlink r:id="rId1989" ref="G1275"/>
    <hyperlink r:id="rId1990" ref="G1276"/>
    <hyperlink r:id="rId1991" ref="G1277"/>
    <hyperlink r:id="rId1992" ref="D1278"/>
    <hyperlink r:id="rId1993" ref="G1278"/>
    <hyperlink r:id="rId1994" ref="D1279"/>
    <hyperlink r:id="rId1995" ref="G1279"/>
    <hyperlink r:id="rId1996" ref="G1280"/>
    <hyperlink r:id="rId1997" ref="D1281"/>
    <hyperlink r:id="rId1998" ref="G1281"/>
    <hyperlink r:id="rId1999" ref="G1282"/>
    <hyperlink r:id="rId2000" ref="G1283"/>
    <hyperlink r:id="rId2001" ref="G1284"/>
    <hyperlink r:id="rId2002" ref="G1285"/>
    <hyperlink r:id="rId2003" ref="G1286"/>
    <hyperlink r:id="rId2004" ref="G1287"/>
    <hyperlink r:id="rId2005" ref="G1288"/>
    <hyperlink r:id="rId2006" ref="G1289"/>
    <hyperlink r:id="rId2007" ref="D1290"/>
    <hyperlink r:id="rId2008" ref="G1290"/>
    <hyperlink r:id="rId2009" ref="D1291"/>
    <hyperlink r:id="rId2010" ref="G1291"/>
    <hyperlink r:id="rId2011" ref="D1292"/>
    <hyperlink r:id="rId2012" ref="G1292"/>
    <hyperlink r:id="rId2013" ref="G1293"/>
    <hyperlink r:id="rId2014" ref="D1294"/>
    <hyperlink r:id="rId2015" ref="G1294"/>
    <hyperlink r:id="rId2016" ref="D1295"/>
    <hyperlink r:id="rId2017" ref="G1295"/>
    <hyperlink r:id="rId2018" ref="G1296"/>
    <hyperlink r:id="rId2019" ref="G1297"/>
    <hyperlink r:id="rId2020" ref="G1298"/>
    <hyperlink r:id="rId2021" ref="D1299"/>
    <hyperlink r:id="rId2022" ref="G1299"/>
    <hyperlink r:id="rId2023" ref="D1300"/>
    <hyperlink r:id="rId2024" ref="G1300"/>
    <hyperlink r:id="rId2025" ref="D1301"/>
    <hyperlink r:id="rId2026" ref="G1301"/>
    <hyperlink r:id="rId2027" ref="D1302"/>
    <hyperlink r:id="rId2028" ref="G1302"/>
    <hyperlink r:id="rId2029" ref="D1303"/>
    <hyperlink r:id="rId2030" ref="G1303"/>
    <hyperlink r:id="rId2031" ref="G1304"/>
    <hyperlink r:id="rId2032" ref="D1305"/>
    <hyperlink r:id="rId2033" ref="G1305"/>
    <hyperlink r:id="rId2034" ref="D1306"/>
    <hyperlink r:id="rId2035" ref="G1306"/>
    <hyperlink r:id="rId2036" location="36862" ref="D1307"/>
    <hyperlink r:id="rId2037" ref="G1307"/>
    <hyperlink r:id="rId2038" ref="D1308"/>
    <hyperlink r:id="rId2039" ref="G1308"/>
    <hyperlink r:id="rId2040" ref="G1309"/>
    <hyperlink r:id="rId2041" ref="G1310"/>
    <hyperlink r:id="rId2042" ref="D1311"/>
    <hyperlink r:id="rId2043" ref="G1311"/>
    <hyperlink r:id="rId2044" ref="D1312"/>
    <hyperlink r:id="rId2045" ref="G1312"/>
    <hyperlink r:id="rId2046" ref="D1313"/>
    <hyperlink r:id="rId2047" ref="G1313"/>
    <hyperlink r:id="rId2048" ref="D1314"/>
    <hyperlink r:id="rId2049" ref="G1314"/>
    <hyperlink r:id="rId2050" ref="G1315"/>
    <hyperlink r:id="rId2051" ref="D1316"/>
    <hyperlink r:id="rId2052" ref="G1316"/>
    <hyperlink r:id="rId2053" ref="D1317"/>
    <hyperlink r:id="rId2054" ref="G1317"/>
    <hyperlink r:id="rId2055" ref="D1318"/>
    <hyperlink r:id="rId2056" ref="G1318"/>
    <hyperlink r:id="rId2057" ref="D1319"/>
    <hyperlink r:id="rId2058" ref="G1319"/>
    <hyperlink r:id="rId2059" ref="D1320"/>
    <hyperlink r:id="rId2060" ref="G1320"/>
    <hyperlink r:id="rId2061" ref="G1321"/>
    <hyperlink r:id="rId2062" ref="D1322"/>
    <hyperlink r:id="rId2063" ref="G1322"/>
    <hyperlink r:id="rId2064" ref="D1323"/>
    <hyperlink r:id="rId2065" ref="G1323"/>
    <hyperlink r:id="rId2066" ref="D1324"/>
    <hyperlink r:id="rId2067" ref="G1324"/>
    <hyperlink r:id="rId2068" ref="D1325"/>
    <hyperlink r:id="rId2069" ref="G1325"/>
    <hyperlink r:id="rId2070" ref="G1326"/>
    <hyperlink r:id="rId2071" ref="G1327"/>
    <hyperlink r:id="rId2072" ref="G1328"/>
    <hyperlink r:id="rId2073" ref="G1329"/>
    <hyperlink r:id="rId2074" ref="D1330"/>
    <hyperlink r:id="rId2075" ref="G1330"/>
    <hyperlink r:id="rId2076" ref="D1331"/>
    <hyperlink r:id="rId2077" ref="G1331"/>
    <hyperlink r:id="rId2078" ref="G1332"/>
    <hyperlink r:id="rId2079" ref="G1333"/>
    <hyperlink r:id="rId2080" ref="D1334"/>
    <hyperlink r:id="rId2081" ref="G1334"/>
    <hyperlink r:id="rId2082" ref="D1335"/>
    <hyperlink r:id="rId2083" ref="G1335"/>
    <hyperlink r:id="rId2084" ref="G1336"/>
    <hyperlink r:id="rId2085" ref="D1337"/>
    <hyperlink r:id="rId2086" ref="G1337"/>
    <hyperlink r:id="rId2087" ref="D1338"/>
    <hyperlink r:id="rId2088" ref="G1338"/>
    <hyperlink r:id="rId2089" ref="G1339"/>
    <hyperlink r:id="rId2090" ref="D1340"/>
    <hyperlink r:id="rId2091" ref="G1340"/>
    <hyperlink r:id="rId2092" ref="D1341"/>
    <hyperlink r:id="rId2093" ref="G1341"/>
    <hyperlink r:id="rId2094" ref="G1342"/>
    <hyperlink r:id="rId2095" ref="D1343"/>
    <hyperlink r:id="rId2096" ref="G1343"/>
    <hyperlink r:id="rId2097" ref="G1344"/>
    <hyperlink r:id="rId2098" ref="D1345"/>
    <hyperlink r:id="rId2099" ref="G1345"/>
    <hyperlink r:id="rId2100" ref="D1346"/>
    <hyperlink r:id="rId2101" ref="G1346"/>
    <hyperlink r:id="rId2102" ref="D1347"/>
    <hyperlink r:id="rId2103" ref="G1347"/>
    <hyperlink r:id="rId2104" ref="D1348"/>
    <hyperlink r:id="rId2105" ref="G1348"/>
    <hyperlink r:id="rId2106" ref="D1349"/>
    <hyperlink r:id="rId2107" ref="G1349"/>
    <hyperlink r:id="rId2108" ref="D1350"/>
    <hyperlink r:id="rId2109" ref="G1350"/>
    <hyperlink r:id="rId2110" ref="G1351"/>
    <hyperlink r:id="rId2111" ref="G1352"/>
    <hyperlink r:id="rId2112" ref="D1353"/>
    <hyperlink r:id="rId2113" ref="G1353"/>
    <hyperlink r:id="rId2114" ref="G1354"/>
    <hyperlink r:id="rId2115" ref="D1355"/>
    <hyperlink r:id="rId2116" ref="G1355"/>
    <hyperlink r:id="rId2117" ref="D1356"/>
    <hyperlink r:id="rId2118" ref="G1356"/>
    <hyperlink r:id="rId2119" ref="G1357"/>
    <hyperlink r:id="rId2120" ref="G1358"/>
    <hyperlink r:id="rId2121" ref="D1359"/>
    <hyperlink r:id="rId2122" ref="G1359"/>
    <hyperlink r:id="rId2123" ref="D1360"/>
    <hyperlink r:id="rId2124" ref="G1360"/>
    <hyperlink r:id="rId2125" ref="D1361"/>
    <hyperlink r:id="rId2126" ref="G1361"/>
    <hyperlink r:id="rId2127" ref="D1362"/>
    <hyperlink r:id="rId2128" ref="G1362"/>
    <hyperlink r:id="rId2129" ref="D1363"/>
    <hyperlink r:id="rId2130" ref="G1363"/>
    <hyperlink r:id="rId2131" ref="G1364"/>
    <hyperlink r:id="rId2132" ref="G1365"/>
    <hyperlink r:id="rId2133" ref="D1366"/>
    <hyperlink r:id="rId2134" ref="G1366"/>
    <hyperlink r:id="rId2135" ref="D1367"/>
    <hyperlink r:id="rId2136" ref="G1367"/>
    <hyperlink r:id="rId2137" ref="G1368"/>
    <hyperlink r:id="rId2138" ref="D1369"/>
    <hyperlink r:id="rId2139" ref="G1369"/>
    <hyperlink r:id="rId2140" ref="D1370"/>
    <hyperlink r:id="rId2141" ref="G1370"/>
    <hyperlink r:id="rId2142" ref="D1371"/>
    <hyperlink r:id="rId2143" ref="G1371"/>
    <hyperlink r:id="rId2144" ref="G1372"/>
    <hyperlink r:id="rId2145" ref="G1373"/>
    <hyperlink r:id="rId2146" ref="D1374"/>
    <hyperlink r:id="rId2147" ref="G1374"/>
    <hyperlink r:id="rId2148" location=".VSgjZxPF_bG" ref="D1375"/>
    <hyperlink r:id="rId2149" ref="G1375"/>
    <hyperlink r:id="rId2150" ref="G1376"/>
    <hyperlink r:id="rId2151" ref="G1377"/>
    <hyperlink r:id="rId2152" ref="G1378"/>
    <hyperlink r:id="rId2153" ref="G1379"/>
    <hyperlink r:id="rId2154" ref="D1380"/>
    <hyperlink r:id="rId2155" ref="G1380"/>
    <hyperlink r:id="rId2156" ref="G1381"/>
    <hyperlink r:id="rId2157" ref="G1382"/>
    <hyperlink r:id="rId2158" ref="G1383"/>
    <hyperlink r:id="rId2159" ref="G1384"/>
    <hyperlink r:id="rId2160" ref="G1385"/>
    <hyperlink r:id="rId2161" ref="G1386"/>
    <hyperlink r:id="rId2162" ref="D1387"/>
    <hyperlink r:id="rId2163" ref="G1387"/>
    <hyperlink r:id="rId2164" ref="G1388"/>
    <hyperlink r:id="rId2165" ref="G1389"/>
    <hyperlink r:id="rId2166" ref="D1390"/>
    <hyperlink r:id="rId2167" ref="G1390"/>
    <hyperlink r:id="rId2168" ref="G1391"/>
    <hyperlink r:id="rId2169" ref="G1392"/>
    <hyperlink r:id="rId2170" ref="D1393"/>
    <hyperlink r:id="rId2171" ref="G1393"/>
    <hyperlink r:id="rId2172" ref="D1394"/>
    <hyperlink r:id="rId2173" ref="G1394"/>
    <hyperlink r:id="rId2174" ref="D1395"/>
    <hyperlink r:id="rId2175" ref="G1395"/>
    <hyperlink r:id="rId2176" ref="G1396"/>
    <hyperlink r:id="rId2177" ref="G1397"/>
    <hyperlink r:id="rId2178" ref="G1398"/>
    <hyperlink r:id="rId2179" ref="D1399"/>
    <hyperlink r:id="rId2180" ref="G1399"/>
    <hyperlink r:id="rId2181" ref="D1400"/>
    <hyperlink r:id="rId2182" ref="G1400"/>
    <hyperlink r:id="rId2183" ref="G1401"/>
    <hyperlink r:id="rId2184" ref="D1402"/>
    <hyperlink r:id="rId2185" ref="G1402"/>
    <hyperlink r:id="rId2186" ref="G1403"/>
    <hyperlink r:id="rId2187" ref="G1404"/>
    <hyperlink r:id="rId2188" ref="G1405"/>
    <hyperlink r:id="rId2189" ref="D1406"/>
    <hyperlink r:id="rId2190" ref="G1406"/>
    <hyperlink r:id="rId2191" ref="D1407"/>
    <hyperlink r:id="rId2192" ref="G1407"/>
    <hyperlink r:id="rId2193" ref="G1408"/>
    <hyperlink r:id="rId2194" ref="D1409"/>
    <hyperlink r:id="rId2195" ref="G1409"/>
    <hyperlink r:id="rId2196" ref="D1410"/>
    <hyperlink r:id="rId2197" ref="G1410"/>
    <hyperlink r:id="rId2198" ref="D1411"/>
    <hyperlink r:id="rId2199" ref="G1411"/>
    <hyperlink r:id="rId2200" ref="G1412"/>
    <hyperlink r:id="rId2201" ref="G1413"/>
    <hyperlink r:id="rId2202" ref="G1414"/>
    <hyperlink r:id="rId2203" ref="G1415"/>
    <hyperlink r:id="rId2204" ref="D1416"/>
    <hyperlink r:id="rId2205" ref="G1416"/>
    <hyperlink r:id="rId2206" ref="G1417"/>
    <hyperlink r:id="rId2207" ref="D1418"/>
    <hyperlink r:id="rId2208" ref="G1418"/>
    <hyperlink r:id="rId2209" ref="D1419"/>
    <hyperlink r:id="rId2210" ref="G1419"/>
    <hyperlink r:id="rId2211" ref="G1420"/>
    <hyperlink r:id="rId2212" ref="G1421"/>
    <hyperlink r:id="rId2213" ref="G1422"/>
    <hyperlink r:id="rId2214" ref="G1423"/>
    <hyperlink r:id="rId2215" ref="D1424"/>
    <hyperlink r:id="rId2216" ref="G1424"/>
    <hyperlink r:id="rId2217" ref="G1425"/>
    <hyperlink r:id="rId2218" ref="G1426"/>
    <hyperlink r:id="rId2219" ref="G1427"/>
    <hyperlink r:id="rId2220" ref="G1428"/>
    <hyperlink r:id="rId2221" ref="G1429"/>
    <hyperlink r:id="rId2222" ref="G1430"/>
    <hyperlink r:id="rId2223" ref="G1431"/>
    <hyperlink r:id="rId2224" ref="G1432"/>
    <hyperlink r:id="rId2225" ref="D1433"/>
    <hyperlink r:id="rId2226" ref="G1433"/>
    <hyperlink r:id="rId2227" ref="D1434"/>
    <hyperlink r:id="rId2228" ref="G1434"/>
    <hyperlink r:id="rId2229" ref="G1435"/>
    <hyperlink r:id="rId2230" ref="D1436"/>
    <hyperlink r:id="rId2231" ref="G1436"/>
    <hyperlink r:id="rId2232" ref="G1437"/>
    <hyperlink r:id="rId2233" ref="D1438"/>
    <hyperlink r:id="rId2234" ref="G1438"/>
    <hyperlink r:id="rId2235" ref="D1439"/>
    <hyperlink r:id="rId2236" ref="G1439"/>
    <hyperlink r:id="rId2237" ref="G1440"/>
    <hyperlink r:id="rId2238" ref="G1441"/>
    <hyperlink r:id="rId2239" ref="G1442"/>
    <hyperlink r:id="rId2240" ref="D1443"/>
    <hyperlink r:id="rId2241" ref="G1443"/>
    <hyperlink r:id="rId2242" ref="D1444"/>
    <hyperlink r:id="rId2243" ref="G1444"/>
    <hyperlink r:id="rId2244" ref="D1445"/>
    <hyperlink r:id="rId2245" ref="G1445"/>
    <hyperlink r:id="rId2246" ref="G1446"/>
    <hyperlink r:id="rId2247" ref="D1447"/>
    <hyperlink r:id="rId2248" ref="G1447"/>
    <hyperlink r:id="rId2249" ref="D1448"/>
    <hyperlink r:id="rId2250" ref="G1448"/>
    <hyperlink r:id="rId2251" ref="D1449"/>
    <hyperlink r:id="rId2252" ref="G1449"/>
    <hyperlink r:id="rId2253" ref="G1450"/>
    <hyperlink r:id="rId2254" ref="G1451"/>
    <hyperlink r:id="rId2255" ref="D1452"/>
    <hyperlink r:id="rId2256" ref="G1452"/>
    <hyperlink r:id="rId2257" ref="D1453"/>
    <hyperlink r:id="rId2258" ref="G1453"/>
    <hyperlink r:id="rId2259" ref="D1454"/>
    <hyperlink r:id="rId2260" ref="G1454"/>
    <hyperlink r:id="rId2261" ref="D1455"/>
    <hyperlink r:id="rId2262" ref="G1455"/>
    <hyperlink r:id="rId2263" ref="G1456"/>
    <hyperlink r:id="rId2264" ref="D1457"/>
    <hyperlink r:id="rId2265" ref="G1457"/>
    <hyperlink r:id="rId2266" ref="D1458"/>
    <hyperlink r:id="rId2267" ref="G1458"/>
    <hyperlink r:id="rId2268" ref="G1459"/>
    <hyperlink r:id="rId2269" ref="D1460"/>
    <hyperlink r:id="rId2270" ref="G1460"/>
    <hyperlink r:id="rId2271" ref="G1461"/>
    <hyperlink r:id="rId2272" ref="G1462"/>
    <hyperlink r:id="rId2273" ref="D1463"/>
    <hyperlink r:id="rId2274" ref="G1463"/>
    <hyperlink r:id="rId2275" ref="D1464"/>
    <hyperlink r:id="rId2276" ref="G1464"/>
    <hyperlink r:id="rId2277" ref="D1465"/>
    <hyperlink r:id="rId2278" ref="G1465"/>
    <hyperlink r:id="rId2279" ref="D1466"/>
    <hyperlink r:id="rId2280" ref="G1466"/>
    <hyperlink r:id="rId2281" ref="G1467"/>
    <hyperlink r:id="rId2282" ref="G1468"/>
    <hyperlink r:id="rId2283" ref="D1469"/>
    <hyperlink r:id="rId2284" ref="G1469"/>
    <hyperlink r:id="rId2285" ref="G1470"/>
    <hyperlink r:id="rId2286" ref="G1471"/>
    <hyperlink r:id="rId2287" ref="G1472"/>
    <hyperlink r:id="rId2288" ref="G1473"/>
    <hyperlink r:id="rId2289" ref="G1474"/>
    <hyperlink r:id="rId2290" ref="D1475"/>
    <hyperlink r:id="rId2291" ref="G1475"/>
    <hyperlink r:id="rId2292" ref="D1476"/>
    <hyperlink r:id="rId2293" ref="G1476"/>
    <hyperlink r:id="rId2294" ref="D1477"/>
    <hyperlink r:id="rId2295" ref="G1477"/>
    <hyperlink r:id="rId2296" ref="G1478"/>
    <hyperlink r:id="rId2297" ref="G1479"/>
    <hyperlink r:id="rId2298" ref="G1480"/>
    <hyperlink r:id="rId2299" ref="G1481"/>
    <hyperlink r:id="rId2300" ref="D1482"/>
    <hyperlink r:id="rId2301" ref="G1482"/>
    <hyperlink r:id="rId2302" ref="D1483"/>
    <hyperlink r:id="rId2303" ref="G1483"/>
    <hyperlink r:id="rId2304" ref="D1484"/>
    <hyperlink r:id="rId2305" ref="G1484"/>
    <hyperlink r:id="rId2306" ref="G1485"/>
    <hyperlink r:id="rId2307" ref="D1486"/>
    <hyperlink r:id="rId2308" ref="G1486"/>
    <hyperlink r:id="rId2309" ref="G1487"/>
    <hyperlink r:id="rId2310" ref="G1488"/>
    <hyperlink r:id="rId2311" ref="D1489"/>
    <hyperlink r:id="rId2312" ref="G1489"/>
    <hyperlink r:id="rId2313" ref="G1490"/>
    <hyperlink r:id="rId2314" ref="G1491"/>
    <hyperlink r:id="rId2315" ref="D1492"/>
    <hyperlink r:id="rId2316" ref="G1492"/>
    <hyperlink r:id="rId2317" ref="G1493"/>
    <hyperlink r:id="rId2318" ref="D1494"/>
    <hyperlink r:id="rId2319" ref="G1494"/>
    <hyperlink r:id="rId2320" ref="G1495"/>
    <hyperlink r:id="rId2321" ref="D1496"/>
    <hyperlink r:id="rId2322" ref="G1496"/>
    <hyperlink r:id="rId2323" ref="G1497"/>
    <hyperlink r:id="rId2324" ref="G1498"/>
    <hyperlink r:id="rId2325" ref="G1499"/>
    <hyperlink r:id="rId2326" ref="G1500"/>
    <hyperlink r:id="rId2327" ref="D1501"/>
    <hyperlink r:id="rId2328" ref="G1501"/>
    <hyperlink r:id="rId2329" ref="D1502"/>
    <hyperlink r:id="rId2330" ref="G1502"/>
    <hyperlink r:id="rId2331" ref="D1503"/>
    <hyperlink r:id="rId2332" ref="G1503"/>
    <hyperlink r:id="rId2333" ref="D1504"/>
    <hyperlink r:id="rId2334" ref="G1504"/>
    <hyperlink r:id="rId2335" ref="G1505"/>
    <hyperlink r:id="rId2336" ref="G1506"/>
    <hyperlink r:id="rId2337" ref="D1507"/>
    <hyperlink r:id="rId2338" ref="G1507"/>
    <hyperlink r:id="rId2339" ref="D1508"/>
    <hyperlink r:id="rId2340" ref="G1508"/>
    <hyperlink r:id="rId2341" ref="D1509"/>
    <hyperlink r:id="rId2342" ref="G1509"/>
    <hyperlink r:id="rId2343" ref="D1510"/>
    <hyperlink r:id="rId2344" ref="G1510"/>
    <hyperlink r:id="rId2345" ref="D1511"/>
    <hyperlink r:id="rId2346" ref="G1511"/>
    <hyperlink r:id="rId2347" ref="G1512"/>
    <hyperlink r:id="rId2348" ref="D1513"/>
    <hyperlink r:id="rId2349" ref="G1513"/>
    <hyperlink r:id="rId2350" ref="G1514"/>
    <hyperlink r:id="rId2351" ref="D1515"/>
    <hyperlink r:id="rId2352" ref="G1515"/>
    <hyperlink r:id="rId2353" ref="G1516"/>
    <hyperlink r:id="rId2354" ref="D1517"/>
    <hyperlink r:id="rId2355" ref="G1517"/>
    <hyperlink r:id="rId2356" ref="D1518"/>
    <hyperlink r:id="rId2357" ref="G1518"/>
    <hyperlink r:id="rId2358" ref="G1519"/>
    <hyperlink r:id="rId2359" ref="D1520"/>
    <hyperlink r:id="rId2360" ref="G1520"/>
    <hyperlink r:id="rId2361" ref="D1521"/>
    <hyperlink r:id="rId2362" ref="G1521"/>
    <hyperlink r:id="rId2363" ref="D1522"/>
    <hyperlink r:id="rId2364" ref="G1522"/>
    <hyperlink r:id="rId2365" ref="G1523"/>
    <hyperlink r:id="rId2366" ref="G1524"/>
    <hyperlink r:id="rId2367" ref="D1525"/>
    <hyperlink r:id="rId2368" ref="G1525"/>
    <hyperlink r:id="rId2369" ref="D1526"/>
    <hyperlink r:id="rId2370" ref="G1526"/>
    <hyperlink r:id="rId2371" ref="D1527"/>
    <hyperlink r:id="rId2372" ref="G1527"/>
    <hyperlink r:id="rId2373" ref="G1528"/>
    <hyperlink r:id="rId2374" ref="D1529"/>
    <hyperlink r:id="rId2375" ref="G1529"/>
    <hyperlink r:id="rId2376" ref="G1530"/>
    <hyperlink r:id="rId2377" ref="D1531"/>
    <hyperlink r:id="rId2378" ref="G1531"/>
    <hyperlink r:id="rId2379" ref="D1532"/>
    <hyperlink r:id="rId2380" ref="G1532"/>
    <hyperlink r:id="rId2381" ref="G1533"/>
    <hyperlink r:id="rId2382" ref="D1534"/>
    <hyperlink r:id="rId2383" ref="G1534"/>
    <hyperlink r:id="rId2384" ref="D1535"/>
    <hyperlink r:id="rId2385" ref="G1535"/>
    <hyperlink r:id="rId2386" ref="G1536"/>
    <hyperlink r:id="rId2387" ref="G1537"/>
    <hyperlink r:id="rId2388" ref="G1538"/>
    <hyperlink r:id="rId2389" ref="D1539"/>
    <hyperlink r:id="rId2390" ref="G1539"/>
    <hyperlink r:id="rId2391" ref="G1540"/>
    <hyperlink r:id="rId2392" ref="D1541"/>
    <hyperlink r:id="rId2393" ref="G1541"/>
    <hyperlink r:id="rId2394" ref="G1542"/>
    <hyperlink r:id="rId2395" ref="D1543"/>
    <hyperlink r:id="rId2396" ref="G1543"/>
    <hyperlink r:id="rId2397" ref="D1544"/>
    <hyperlink r:id="rId2398" ref="G1544"/>
    <hyperlink r:id="rId2399" ref="G1545"/>
    <hyperlink r:id="rId2400" ref="G1546"/>
    <hyperlink r:id="rId2401" ref="G1547"/>
    <hyperlink r:id="rId2402" ref="G1548"/>
    <hyperlink r:id="rId2403" ref="G1549"/>
    <hyperlink r:id="rId2404" ref="D1550"/>
    <hyperlink r:id="rId2405" ref="G1550"/>
    <hyperlink r:id="rId2406" ref="D1551"/>
    <hyperlink r:id="rId2407" ref="G1551"/>
    <hyperlink r:id="rId2408" ref="G1552"/>
    <hyperlink r:id="rId2409" ref="G1553"/>
    <hyperlink r:id="rId2410" ref="D1554"/>
    <hyperlink r:id="rId2411" ref="G1554"/>
    <hyperlink r:id="rId2412" ref="D1555"/>
    <hyperlink r:id="rId2413" ref="G1555"/>
    <hyperlink r:id="rId2414" ref="D1556"/>
    <hyperlink r:id="rId2415" ref="G1556"/>
    <hyperlink r:id="rId2416" ref="D1557"/>
    <hyperlink r:id="rId2417" ref="G1557"/>
    <hyperlink r:id="rId2418" ref="D1558"/>
    <hyperlink r:id="rId2419" ref="G1558"/>
    <hyperlink r:id="rId2420" ref="D1559"/>
    <hyperlink r:id="rId2421" ref="G1559"/>
    <hyperlink r:id="rId2422" ref="D1560"/>
    <hyperlink r:id="rId2423" ref="G1560"/>
    <hyperlink r:id="rId2424" location="t=12m35s" ref="D1561"/>
    <hyperlink r:id="rId2425" ref="G1561"/>
    <hyperlink r:id="rId2426" ref="D1562"/>
    <hyperlink r:id="rId2427" ref="G1562"/>
    <hyperlink r:id="rId2428" ref="G1563"/>
    <hyperlink r:id="rId2429" ref="D1564"/>
    <hyperlink r:id="rId2430" ref="G1564"/>
    <hyperlink r:id="rId2431" ref="D1565"/>
    <hyperlink r:id="rId2432" ref="G1565"/>
    <hyperlink r:id="rId2433" ref="G1566"/>
    <hyperlink r:id="rId2434" ref="D1567"/>
    <hyperlink r:id="rId2435" ref="G1567"/>
    <hyperlink r:id="rId2436" ref="G1568"/>
    <hyperlink r:id="rId2437" ref="D1569"/>
    <hyperlink r:id="rId2438" ref="G1569"/>
    <hyperlink r:id="rId2439" ref="G1570"/>
    <hyperlink r:id="rId2440" ref="G1571"/>
    <hyperlink r:id="rId2441" ref="G1572"/>
    <hyperlink r:id="rId2442" ref="G1573"/>
    <hyperlink r:id="rId2443" ref="G1574"/>
    <hyperlink r:id="rId2444" ref="D1575"/>
    <hyperlink r:id="rId2445" ref="G1575"/>
    <hyperlink r:id="rId2446" ref="D1576"/>
    <hyperlink r:id="rId2447" ref="G1576"/>
    <hyperlink r:id="rId2448" ref="D1577"/>
    <hyperlink r:id="rId2449" ref="G1577"/>
    <hyperlink r:id="rId2450" ref="D1578"/>
    <hyperlink r:id="rId2451" ref="G1578"/>
    <hyperlink r:id="rId2452" ref="G1579"/>
    <hyperlink r:id="rId2453" ref="D1580"/>
    <hyperlink r:id="rId2454" ref="G1580"/>
    <hyperlink r:id="rId2455" ref="D1581"/>
    <hyperlink r:id="rId2456" ref="G1581"/>
    <hyperlink r:id="rId2457" ref="D1582"/>
    <hyperlink r:id="rId2458" ref="G1582"/>
    <hyperlink r:id="rId2459" ref="D1583"/>
    <hyperlink r:id="rId2460" ref="G1583"/>
    <hyperlink r:id="rId2461" ref="D1584"/>
    <hyperlink r:id="rId2462" ref="G1584"/>
    <hyperlink r:id="rId2463" ref="G1585"/>
    <hyperlink r:id="rId2464" ref="D1586"/>
    <hyperlink r:id="rId2465" ref="G1586"/>
    <hyperlink r:id="rId2466" ref="D1587"/>
    <hyperlink r:id="rId2467" ref="G1587"/>
    <hyperlink r:id="rId2468" ref="D1588"/>
    <hyperlink r:id="rId2469" ref="G1588"/>
    <hyperlink r:id="rId2470" ref="D1589"/>
    <hyperlink r:id="rId2471" ref="G1589"/>
    <hyperlink r:id="rId2472" ref="D1590"/>
    <hyperlink r:id="rId2473" ref="G1590"/>
    <hyperlink r:id="rId2474" ref="G1591"/>
    <hyperlink r:id="rId2475" ref="G1592"/>
    <hyperlink r:id="rId2476" ref="D1593"/>
    <hyperlink r:id="rId2477" ref="G1593"/>
    <hyperlink r:id="rId2478" ref="G1594"/>
    <hyperlink r:id="rId2479" ref="G1595"/>
    <hyperlink r:id="rId2480" ref="D1596"/>
    <hyperlink r:id="rId2481" ref="G1596"/>
    <hyperlink r:id="rId2482" ref="G1597"/>
    <hyperlink r:id="rId2483" ref="D1598"/>
    <hyperlink r:id="rId2484" ref="G1598"/>
    <hyperlink r:id="rId2485" ref="G1599"/>
    <hyperlink r:id="rId2486" ref="D1600"/>
    <hyperlink r:id="rId2487" ref="G1600"/>
    <hyperlink r:id="rId2488" ref="D1601"/>
    <hyperlink r:id="rId2489" ref="G1601"/>
    <hyperlink r:id="rId2490" ref="G1602"/>
    <hyperlink r:id="rId2491" ref="D1603"/>
    <hyperlink r:id="rId2492" ref="G1603"/>
    <hyperlink r:id="rId2493" ref="D1604"/>
    <hyperlink r:id="rId2494" ref="G1604"/>
    <hyperlink r:id="rId2495" ref="D1605"/>
    <hyperlink r:id="rId2496" ref="G1605"/>
    <hyperlink r:id="rId2497" ref="D1606"/>
    <hyperlink r:id="rId2498" ref="G1606"/>
    <hyperlink r:id="rId2499" ref="D1607"/>
    <hyperlink r:id="rId2500" ref="G1607"/>
    <hyperlink r:id="rId2501" ref="D1608"/>
    <hyperlink r:id="rId2502" ref="G1608"/>
    <hyperlink r:id="rId2503" ref="G1609"/>
    <hyperlink r:id="rId2504" ref="G1610"/>
    <hyperlink r:id="rId2505" ref="G1611"/>
    <hyperlink r:id="rId2506" ref="D1612"/>
    <hyperlink r:id="rId2507" ref="G1612"/>
    <hyperlink r:id="rId2508" ref="G1613"/>
    <hyperlink r:id="rId2509" ref="D1614"/>
    <hyperlink r:id="rId2510" ref="G1614"/>
    <hyperlink r:id="rId2511" ref="D1615"/>
    <hyperlink r:id="rId2512" ref="G1615"/>
    <hyperlink r:id="rId2513" ref="D1616"/>
    <hyperlink r:id="rId2514" ref="G1616"/>
    <hyperlink r:id="rId2515" ref="D1617"/>
    <hyperlink r:id="rId2516" ref="G1617"/>
    <hyperlink r:id="rId2517" ref="G1618"/>
    <hyperlink r:id="rId2518" ref="G1619"/>
    <hyperlink r:id="rId2519" ref="G1620"/>
    <hyperlink r:id="rId2520" ref="G1621"/>
    <hyperlink r:id="rId2521" ref="G1622"/>
    <hyperlink r:id="rId2522" ref="G1623"/>
    <hyperlink r:id="rId2523" ref="D1624"/>
    <hyperlink r:id="rId2524" ref="G1624"/>
    <hyperlink r:id="rId2525" ref="D1625"/>
    <hyperlink r:id="rId2526" ref="G1625"/>
    <hyperlink r:id="rId2527" ref="G1626"/>
    <hyperlink r:id="rId2528" ref="D1627"/>
    <hyperlink r:id="rId2529" ref="G1627"/>
    <hyperlink r:id="rId2530" ref="G1628"/>
    <hyperlink r:id="rId2531" ref="D1629"/>
    <hyperlink r:id="rId2532" ref="G1629"/>
    <hyperlink r:id="rId2533" ref="G1630"/>
    <hyperlink r:id="rId2534" ref="D1631"/>
    <hyperlink r:id="rId2535" ref="G1631"/>
    <hyperlink r:id="rId2536" ref="G1632"/>
    <hyperlink r:id="rId2537" ref="G1633"/>
    <hyperlink r:id="rId2538" ref="G1634"/>
    <hyperlink r:id="rId2539" ref="D1635"/>
    <hyperlink r:id="rId2540" ref="G1635"/>
    <hyperlink r:id="rId2541" ref="G1636"/>
    <hyperlink r:id="rId2542" ref="D1637"/>
    <hyperlink r:id="rId2543" ref="G1637"/>
    <hyperlink r:id="rId2544" ref="G1638"/>
    <hyperlink r:id="rId2545" ref="D1639"/>
    <hyperlink r:id="rId2546" ref="G1639"/>
    <hyperlink r:id="rId2547" ref="D1640"/>
    <hyperlink r:id="rId2548" ref="G1640"/>
    <hyperlink r:id="rId2549" ref="G1641"/>
    <hyperlink r:id="rId2550" ref="D1642"/>
    <hyperlink r:id="rId2551" ref="G1642"/>
    <hyperlink r:id="rId2552" ref="D1643"/>
    <hyperlink r:id="rId2553" ref="G1643"/>
    <hyperlink r:id="rId2554" ref="D1644"/>
    <hyperlink r:id="rId2555" ref="G1644"/>
    <hyperlink r:id="rId2556" ref="D1645"/>
    <hyperlink r:id="rId2557" ref="G1645"/>
    <hyperlink r:id="rId2558" ref="G1646"/>
    <hyperlink r:id="rId2559" ref="D1647"/>
    <hyperlink r:id="rId2560" ref="G1647"/>
    <hyperlink r:id="rId2561" ref="D1648"/>
    <hyperlink r:id="rId2562" ref="G1648"/>
    <hyperlink r:id="rId2563" ref="D1649"/>
    <hyperlink r:id="rId2564" ref="G1649"/>
    <hyperlink r:id="rId2565" ref="D1650"/>
    <hyperlink r:id="rId2566" ref="G1650"/>
    <hyperlink r:id="rId2567" ref="G1651"/>
    <hyperlink r:id="rId2568" ref="D1652"/>
    <hyperlink r:id="rId2569" ref="G1652"/>
    <hyperlink r:id="rId2570" ref="G1653"/>
    <hyperlink r:id="rId2571" ref="D1654"/>
    <hyperlink r:id="rId2572" ref="G1654"/>
    <hyperlink r:id="rId2573" ref="D1655"/>
    <hyperlink r:id="rId2574" ref="G1655"/>
    <hyperlink r:id="rId2575" ref="D1656"/>
    <hyperlink r:id="rId2576" ref="G1656"/>
    <hyperlink r:id="rId2577" ref="D1657"/>
    <hyperlink r:id="rId2578" ref="G1657"/>
    <hyperlink r:id="rId2579" ref="D1658"/>
    <hyperlink r:id="rId2580" ref="G1658"/>
    <hyperlink r:id="rId2581" ref="G1659"/>
    <hyperlink r:id="rId2582" ref="D1660"/>
    <hyperlink r:id="rId2583" ref="G1660"/>
    <hyperlink r:id="rId2584" ref="D1661"/>
    <hyperlink r:id="rId2585" ref="G1661"/>
    <hyperlink r:id="rId2586" ref="G1662"/>
    <hyperlink r:id="rId2587" ref="G1663"/>
    <hyperlink r:id="rId2588" ref="G1664"/>
    <hyperlink r:id="rId2589" ref="D1665"/>
    <hyperlink r:id="rId2590" ref="G1665"/>
    <hyperlink r:id="rId2591" ref="G1666"/>
    <hyperlink r:id="rId2592" ref="G1667"/>
    <hyperlink r:id="rId2593" ref="D1668"/>
    <hyperlink r:id="rId2594" ref="G1668"/>
    <hyperlink r:id="rId2595" ref="G1669"/>
    <hyperlink r:id="rId2596" ref="D1670"/>
    <hyperlink r:id="rId2597" ref="G1670"/>
    <hyperlink r:id="rId2598" ref="G1671"/>
    <hyperlink r:id="rId2599" ref="G1672"/>
    <hyperlink r:id="rId2600" ref="D1673"/>
    <hyperlink r:id="rId2601" ref="G1673"/>
    <hyperlink r:id="rId2602" ref="D1674"/>
    <hyperlink r:id="rId2603" ref="G1674"/>
    <hyperlink r:id="rId2604" ref="G1675"/>
    <hyperlink r:id="rId2605" ref="G1676"/>
    <hyperlink r:id="rId2606" ref="D1677"/>
    <hyperlink r:id="rId2607" ref="G1677"/>
    <hyperlink r:id="rId2608" ref="G1678"/>
    <hyperlink r:id="rId2609" ref="D1679"/>
    <hyperlink r:id="rId2610" ref="G1679"/>
    <hyperlink r:id="rId2611" ref="G1680"/>
    <hyperlink r:id="rId2612" ref="G1681"/>
    <hyperlink r:id="rId2613" ref="D1682"/>
    <hyperlink r:id="rId2614" ref="G1682"/>
    <hyperlink r:id="rId2615" ref="D1683"/>
    <hyperlink r:id="rId2616" ref="G1683"/>
    <hyperlink r:id="rId2617" ref="G1684"/>
    <hyperlink r:id="rId2618" ref="D1685"/>
    <hyperlink r:id="rId2619" ref="G1685"/>
    <hyperlink r:id="rId2620" ref="G1686"/>
    <hyperlink r:id="rId2621" ref="G1687"/>
    <hyperlink r:id="rId2622" ref="G1688"/>
    <hyperlink r:id="rId2623" ref="G1689"/>
    <hyperlink r:id="rId2624" ref="D1690"/>
    <hyperlink r:id="rId2625" ref="G1690"/>
    <hyperlink r:id="rId2626" ref="D1691"/>
    <hyperlink r:id="rId2627" ref="G1691"/>
    <hyperlink r:id="rId2628" ref="D1692"/>
    <hyperlink r:id="rId2629" ref="G1692"/>
    <hyperlink r:id="rId2630" ref="D1693"/>
    <hyperlink r:id="rId2631" ref="G1693"/>
    <hyperlink r:id="rId2632" ref="D1694"/>
    <hyperlink r:id="rId2633" ref="G1694"/>
    <hyperlink r:id="rId2634" ref="D1695"/>
    <hyperlink r:id="rId2635" ref="G1695"/>
    <hyperlink r:id="rId2636" ref="G1696"/>
    <hyperlink r:id="rId2637" ref="G1697"/>
    <hyperlink r:id="rId2638" ref="G1698"/>
    <hyperlink r:id="rId2639" ref="D1699"/>
    <hyperlink r:id="rId2640" ref="G1699"/>
    <hyperlink r:id="rId2641" ref="D1700"/>
    <hyperlink r:id="rId2642" ref="G1700"/>
    <hyperlink r:id="rId2643" ref="D1701"/>
    <hyperlink r:id="rId2644" ref="G1701"/>
    <hyperlink r:id="rId2645" ref="G1702"/>
    <hyperlink r:id="rId2646" ref="D1703"/>
    <hyperlink r:id="rId2647" ref="G1703"/>
    <hyperlink r:id="rId2648" ref="G1704"/>
    <hyperlink r:id="rId2649" ref="D1705"/>
    <hyperlink r:id="rId2650" ref="G1705"/>
    <hyperlink r:id="rId2651" ref="G1706"/>
    <hyperlink r:id="rId2652" ref="D1707"/>
    <hyperlink r:id="rId2653" ref="G1707"/>
    <hyperlink r:id="rId2654" ref="D1708"/>
    <hyperlink r:id="rId2655" ref="G1708"/>
    <hyperlink r:id="rId2656" ref="G1709"/>
    <hyperlink r:id="rId2657" ref="G1710"/>
    <hyperlink r:id="rId2658" ref="D1711"/>
    <hyperlink r:id="rId2659" ref="G1711"/>
    <hyperlink r:id="rId2660" ref="D1712"/>
    <hyperlink r:id="rId2661" ref="G1712"/>
    <hyperlink r:id="rId2662" ref="D1713"/>
    <hyperlink r:id="rId2663" ref="G1713"/>
    <hyperlink r:id="rId2664" ref="G1714"/>
    <hyperlink r:id="rId2665" ref="G1715"/>
    <hyperlink r:id="rId2666" ref="D1716"/>
    <hyperlink r:id="rId2667" ref="G1716"/>
    <hyperlink r:id="rId2668" ref="G1717"/>
    <hyperlink r:id="rId2669" ref="D1718"/>
    <hyperlink r:id="rId2670" ref="G1718"/>
    <hyperlink r:id="rId2671" ref="D1719"/>
    <hyperlink r:id="rId2672" ref="G1719"/>
    <hyperlink r:id="rId2673" ref="G1720"/>
    <hyperlink r:id="rId2674" ref="G1721"/>
    <hyperlink r:id="rId2675" ref="D1722"/>
    <hyperlink r:id="rId2676" ref="G1722"/>
    <hyperlink r:id="rId2677" ref="D1723"/>
    <hyperlink r:id="rId2678" ref="G1723"/>
    <hyperlink r:id="rId2679" ref="D1724"/>
    <hyperlink r:id="rId2680" ref="G1724"/>
    <hyperlink r:id="rId2681" ref="G1725"/>
    <hyperlink r:id="rId2682" ref="G1726"/>
    <hyperlink r:id="rId2683" ref="D1727"/>
    <hyperlink r:id="rId2684" ref="G1727"/>
    <hyperlink r:id="rId2685" ref="G1728"/>
    <hyperlink r:id="rId2686" ref="D1729"/>
    <hyperlink r:id="rId2687" ref="G1729"/>
    <hyperlink r:id="rId2688" ref="G1730"/>
    <hyperlink r:id="rId2689" ref="G1731"/>
    <hyperlink r:id="rId2690" ref="D1732"/>
    <hyperlink r:id="rId2691" ref="G1732"/>
    <hyperlink r:id="rId2692" ref="D1733"/>
    <hyperlink r:id="rId2693" ref="G1733"/>
    <hyperlink r:id="rId2694" ref="G1734"/>
    <hyperlink r:id="rId2695" ref="D1735"/>
    <hyperlink r:id="rId2696" ref="G1735"/>
    <hyperlink r:id="rId2697" ref="D1736"/>
    <hyperlink r:id="rId2698" ref="G1736"/>
    <hyperlink r:id="rId2699" ref="G1737"/>
    <hyperlink r:id="rId2700" ref="D1738"/>
    <hyperlink r:id="rId2701" ref="G1738"/>
    <hyperlink r:id="rId2702" ref="D1739"/>
    <hyperlink r:id="rId2703" ref="G1739"/>
    <hyperlink r:id="rId2704" ref="D1740"/>
    <hyperlink r:id="rId2705" ref="G1740"/>
    <hyperlink r:id="rId2706" ref="D1741"/>
    <hyperlink r:id="rId2707" ref="G1741"/>
    <hyperlink r:id="rId2708" ref="D1742"/>
    <hyperlink r:id="rId2709" ref="G1742"/>
    <hyperlink r:id="rId2710" ref="D1743"/>
    <hyperlink r:id="rId2711" ref="G1743"/>
    <hyperlink r:id="rId2712" ref="G1744"/>
    <hyperlink r:id="rId2713" ref="D1745"/>
    <hyperlink r:id="rId2714" ref="G1745"/>
    <hyperlink r:id="rId2715" ref="D1746"/>
    <hyperlink r:id="rId2716" ref="G1746"/>
    <hyperlink r:id="rId2717" ref="G1747"/>
    <hyperlink r:id="rId2718" ref="D1748"/>
    <hyperlink r:id="rId2719" ref="G1748"/>
    <hyperlink r:id="rId2720" ref="D1749"/>
    <hyperlink r:id="rId2721" ref="G1749"/>
    <hyperlink r:id="rId2722" ref="D1750"/>
    <hyperlink r:id="rId2723" ref="G1750"/>
    <hyperlink r:id="rId2724" ref="D1751"/>
    <hyperlink r:id="rId2725" ref="G1751"/>
    <hyperlink r:id="rId2726" ref="D1752"/>
    <hyperlink r:id="rId2727" ref="G1752"/>
    <hyperlink r:id="rId2728" ref="D1753"/>
    <hyperlink r:id="rId2729" ref="G1753"/>
    <hyperlink r:id="rId2730" ref="D1754"/>
    <hyperlink r:id="rId2731" ref="G1754"/>
    <hyperlink r:id="rId2732" ref="D1755"/>
    <hyperlink r:id="rId2733" ref="G1755"/>
    <hyperlink r:id="rId2734" ref="G1756"/>
    <hyperlink r:id="rId2735" ref="D1757"/>
    <hyperlink r:id="rId2736" ref="G1757"/>
    <hyperlink r:id="rId2737" ref="D1758"/>
    <hyperlink r:id="rId2738" ref="G1758"/>
    <hyperlink r:id="rId2739" ref="D1759"/>
    <hyperlink r:id="rId2740" ref="G1759"/>
    <hyperlink r:id="rId2741" ref="D1760"/>
    <hyperlink r:id="rId2742" ref="G1760"/>
    <hyperlink r:id="rId2743" ref="D1761"/>
    <hyperlink r:id="rId2744" ref="G1761"/>
    <hyperlink r:id="rId2745" ref="D1762"/>
    <hyperlink r:id="rId2746" ref="G1762"/>
    <hyperlink r:id="rId2747" ref="G1763"/>
    <hyperlink r:id="rId2748" ref="D1764"/>
    <hyperlink r:id="rId2749" ref="G1764"/>
    <hyperlink r:id="rId2750" ref="G1765"/>
    <hyperlink r:id="rId2751" ref="G1766"/>
    <hyperlink r:id="rId2752" ref="D1767"/>
    <hyperlink r:id="rId2753" ref="G1767"/>
    <hyperlink r:id="rId2754" ref="G1768"/>
    <hyperlink r:id="rId2755" ref="D1769"/>
    <hyperlink r:id="rId2756" ref="G1769"/>
    <hyperlink r:id="rId2757" ref="D1770"/>
    <hyperlink r:id="rId2758" ref="G1770"/>
    <hyperlink r:id="rId2759" ref="D1771"/>
    <hyperlink r:id="rId2760" ref="G1771"/>
    <hyperlink r:id="rId2761" ref="G1772"/>
    <hyperlink r:id="rId2762" ref="G1773"/>
    <hyperlink r:id="rId2763" ref="D1774"/>
    <hyperlink r:id="rId2764" ref="G1774"/>
    <hyperlink r:id="rId2765" ref="D1775"/>
    <hyperlink r:id="rId2766" ref="G1775"/>
    <hyperlink r:id="rId2767" ref="D1776"/>
    <hyperlink r:id="rId2768" ref="G1776"/>
    <hyperlink r:id="rId2769" ref="G1777"/>
    <hyperlink r:id="rId2770" location="/contribute?perk_amt=5000&amp;perk_id=2674208" ref="D1778"/>
    <hyperlink r:id="rId2771" ref="G1778"/>
    <hyperlink r:id="rId2772" ref="G1779"/>
    <hyperlink r:id="rId2773" ref="D1780"/>
    <hyperlink r:id="rId2774" ref="G1780"/>
    <hyperlink r:id="rId2775" ref="G1781"/>
    <hyperlink r:id="rId2776" ref="D1782"/>
    <hyperlink r:id="rId2777" ref="G1782"/>
    <hyperlink r:id="rId2778" ref="D1783"/>
    <hyperlink r:id="rId2779" ref="G1783"/>
    <hyperlink r:id="rId2780" ref="G1784"/>
    <hyperlink r:id="rId2781" ref="G1785"/>
    <hyperlink r:id="rId2782" location="/start" ref="D1786"/>
    <hyperlink r:id="rId2783" ref="G1786"/>
    <hyperlink r:id="rId2784" ref="D1787"/>
    <hyperlink r:id="rId2785" ref="G1787"/>
    <hyperlink r:id="rId2786" ref="D1788"/>
    <hyperlink r:id="rId2787" ref="G1788"/>
    <hyperlink r:id="rId2788" ref="D1789"/>
    <hyperlink r:id="rId2789" ref="G1789"/>
    <hyperlink r:id="rId2790" ref="G1790"/>
    <hyperlink r:id="rId2791" ref="D1791"/>
    <hyperlink r:id="rId2792" ref="G1791"/>
    <hyperlink r:id="rId2793" ref="G1792"/>
    <hyperlink r:id="rId2794" ref="G1793"/>
    <hyperlink r:id="rId2795" ref="G1794"/>
    <hyperlink r:id="rId2796" location="/start" ref="D1795"/>
    <hyperlink r:id="rId2797" ref="G1795"/>
    <hyperlink r:id="rId2798" ref="D1796"/>
    <hyperlink r:id="rId2799" ref="G1796"/>
    <hyperlink r:id="rId2800" ref="D1797"/>
    <hyperlink r:id="rId2801" ref="G1797"/>
    <hyperlink r:id="rId2802" ref="G1798"/>
    <hyperlink r:id="rId2803" ref="G1799"/>
    <hyperlink r:id="rId2804" ref="D1800"/>
    <hyperlink r:id="rId2805" ref="G1800"/>
    <hyperlink r:id="rId2806" ref="D1801"/>
    <hyperlink r:id="rId2807" ref="G1801"/>
    <hyperlink r:id="rId2808" ref="D1802"/>
    <hyperlink r:id="rId2809" ref="G1802"/>
    <hyperlink r:id="rId2810" ref="D1803"/>
    <hyperlink r:id="rId2811" ref="G1803"/>
    <hyperlink r:id="rId2812" ref="D1804"/>
    <hyperlink r:id="rId2813" ref="G1804"/>
    <hyperlink r:id="rId2814" ref="G1805"/>
    <hyperlink r:id="rId2815" ref="D1806"/>
    <hyperlink r:id="rId2816" ref="G1806"/>
    <hyperlink r:id="rId2817" ref="G1807"/>
    <hyperlink r:id="rId2818" ref="D1808"/>
    <hyperlink r:id="rId2819" ref="G1808"/>
    <hyperlink r:id="rId2820" ref="G1809"/>
    <hyperlink r:id="rId2821" ref="G1810"/>
    <hyperlink r:id="rId2822" ref="D1811"/>
    <hyperlink r:id="rId2823" ref="G1811"/>
    <hyperlink r:id="rId2824" ref="G1812"/>
    <hyperlink r:id="rId2825" ref="D1813"/>
    <hyperlink r:id="rId2826" ref="G1813"/>
    <hyperlink r:id="rId2827" ref="D1814"/>
    <hyperlink r:id="rId2828" ref="G1814"/>
    <hyperlink r:id="rId2829" ref="G1815"/>
    <hyperlink r:id="rId2830" ref="D1816"/>
    <hyperlink r:id="rId2831" ref="G1816"/>
    <hyperlink r:id="rId2832" ref="D1817"/>
    <hyperlink r:id="rId2833" ref="G1817"/>
    <hyperlink r:id="rId2834" ref="G1818"/>
    <hyperlink r:id="rId2835" ref="D1819"/>
    <hyperlink r:id="rId2836" ref="G1819"/>
    <hyperlink r:id="rId2837" ref="G1820"/>
    <hyperlink r:id="rId2838" ref="G1821"/>
    <hyperlink r:id="rId2839" ref="D1822"/>
    <hyperlink r:id="rId2840" ref="G1822"/>
    <hyperlink r:id="rId2841" ref="G1823"/>
    <hyperlink r:id="rId2842" ref="D1824"/>
    <hyperlink r:id="rId2843" ref="G1824"/>
    <hyperlink r:id="rId2844" ref="D1825"/>
    <hyperlink r:id="rId2845" ref="G1825"/>
    <hyperlink r:id="rId2846" ref="D1826"/>
    <hyperlink r:id="rId2847" ref="G1826"/>
    <hyperlink r:id="rId2848" ref="G1827"/>
    <hyperlink r:id="rId2849" ref="D1828"/>
    <hyperlink r:id="rId2850" ref="G1828"/>
    <hyperlink r:id="rId2851" ref="G1829"/>
    <hyperlink r:id="rId2852" ref="D1830"/>
    <hyperlink r:id="rId2853" ref="G1830"/>
    <hyperlink r:id="rId2854" ref="G1831"/>
    <hyperlink r:id="rId2855" ref="G1832"/>
    <hyperlink r:id="rId2856" ref="G1833"/>
    <hyperlink r:id="rId2857" ref="G1834"/>
    <hyperlink r:id="rId2858" ref="G1835"/>
    <hyperlink r:id="rId2859" ref="G1836"/>
    <hyperlink r:id="rId2860" ref="D1837"/>
    <hyperlink r:id="rId2861" ref="G1837"/>
    <hyperlink r:id="rId2862" ref="G1838"/>
    <hyperlink r:id="rId2863" ref="G1839"/>
    <hyperlink r:id="rId2864" ref="D1840"/>
    <hyperlink r:id="rId2865" ref="G1840"/>
    <hyperlink r:id="rId2866" ref="D1841"/>
    <hyperlink r:id="rId2867" ref="G1841"/>
    <hyperlink r:id="rId2868" ref="G1842"/>
    <hyperlink r:id="rId2869" ref="D1843"/>
    <hyperlink r:id="rId2870" ref="G1843"/>
    <hyperlink r:id="rId2871" ref="G1844"/>
    <hyperlink r:id="rId2872" ref="G1845"/>
    <hyperlink r:id="rId2873" ref="G1846"/>
    <hyperlink r:id="rId2874" ref="D1847"/>
    <hyperlink r:id="rId2875" ref="G1847"/>
    <hyperlink r:id="rId2876" ref="D1848"/>
    <hyperlink r:id="rId2877" ref="G1848"/>
    <hyperlink r:id="rId2878" ref="D1849"/>
    <hyperlink r:id="rId2879" ref="G1849"/>
    <hyperlink r:id="rId2880" ref="D1850"/>
    <hyperlink r:id="rId2881" ref="G1850"/>
    <hyperlink r:id="rId2882" ref="D1851"/>
    <hyperlink r:id="rId2883" ref="G1851"/>
    <hyperlink r:id="rId2884" ref="G1852"/>
    <hyperlink r:id="rId2885" ref="D1853"/>
    <hyperlink r:id="rId2886" ref="G1853"/>
    <hyperlink r:id="rId2887" ref="D1854"/>
    <hyperlink r:id="rId2888" ref="G1854"/>
    <hyperlink r:id="rId2889" ref="G1855"/>
    <hyperlink r:id="rId2890" ref="D1856"/>
    <hyperlink r:id="rId2891" ref="G1856"/>
    <hyperlink r:id="rId2892" ref="D1857"/>
    <hyperlink r:id="rId2893" ref="G1857"/>
    <hyperlink r:id="rId2894" ref="D1858"/>
    <hyperlink r:id="rId2895" ref="G1858"/>
    <hyperlink r:id="rId2896" ref="G1859"/>
    <hyperlink r:id="rId2897" ref="D1860"/>
    <hyperlink r:id="rId2898" ref="G1860"/>
    <hyperlink r:id="rId2899" ref="G1861"/>
    <hyperlink r:id="rId2900" ref="G1862"/>
    <hyperlink r:id="rId2901" ref="D1863"/>
    <hyperlink r:id="rId2902" ref="G1863"/>
    <hyperlink r:id="rId2903" ref="D1864"/>
    <hyperlink r:id="rId2904" ref="G1864"/>
    <hyperlink r:id="rId2905" ref="D1865"/>
    <hyperlink r:id="rId2906" ref="G1865"/>
    <hyperlink r:id="rId2907" ref="G1866"/>
    <hyperlink r:id="rId2908" ref="G1867"/>
    <hyperlink r:id="rId2909" ref="G1868"/>
    <hyperlink r:id="rId2910" ref="G1869"/>
    <hyperlink r:id="rId2911" ref="D1870"/>
    <hyperlink r:id="rId2912" ref="G1870"/>
    <hyperlink r:id="rId2913" ref="D1871"/>
    <hyperlink r:id="rId2914" ref="G1871"/>
    <hyperlink r:id="rId2915" ref="G1872"/>
    <hyperlink r:id="rId2916" ref="D1873"/>
    <hyperlink r:id="rId2917" ref="G1873"/>
    <hyperlink r:id="rId2918" ref="G1874"/>
    <hyperlink r:id="rId2919" ref="G1875"/>
    <hyperlink r:id="rId2920" ref="D1876"/>
    <hyperlink r:id="rId2921" ref="G1876"/>
    <hyperlink r:id="rId2922" ref="G1877"/>
    <hyperlink r:id="rId2923" ref="D1878"/>
    <hyperlink r:id="rId2924" ref="G1878"/>
    <hyperlink r:id="rId2925" ref="G1879"/>
    <hyperlink r:id="rId2926" ref="D1880"/>
    <hyperlink r:id="rId2927" ref="G1880"/>
    <hyperlink r:id="rId2928" ref="D1881"/>
    <hyperlink r:id="rId2929" ref="G1881"/>
    <hyperlink r:id="rId2930" ref="G1882"/>
    <hyperlink r:id="rId2931" location="welcome" ref="D1883"/>
    <hyperlink r:id="rId2932" ref="G1883"/>
    <hyperlink r:id="rId2933" ref="D1884"/>
    <hyperlink r:id="rId2934" ref="G1884"/>
    <hyperlink r:id="rId2935" ref="G1885"/>
    <hyperlink r:id="rId2936" location="welcome" ref="D1886"/>
    <hyperlink r:id="rId2937" ref="G1886"/>
    <hyperlink r:id="rId2938" ref="D1887"/>
    <hyperlink r:id="rId2939" ref="G1887"/>
    <hyperlink r:id="rId2940" ref="D1888"/>
    <hyperlink r:id="rId2941" ref="G1888"/>
    <hyperlink r:id="rId2942" ref="G1889"/>
    <hyperlink r:id="rId2943" ref="G1890"/>
    <hyperlink r:id="rId2944" ref="D1891"/>
    <hyperlink r:id="rId2945" ref="G1891"/>
    <hyperlink r:id="rId2946" ref="G1892"/>
    <hyperlink r:id="rId2947" ref="G1893"/>
    <hyperlink r:id="rId2948" ref="G1894"/>
    <hyperlink r:id="rId2949" ref="G1895"/>
    <hyperlink r:id="rId2950" ref="G1896"/>
    <hyperlink r:id="rId2951" ref="G1897"/>
    <hyperlink r:id="rId2952" ref="G1898"/>
    <hyperlink r:id="rId2953" ref="D1899"/>
    <hyperlink r:id="rId2954" ref="G1899"/>
    <hyperlink r:id="rId2955" ref="G1900"/>
    <hyperlink r:id="rId2956" ref="G1901"/>
    <hyperlink r:id="rId2957" ref="G1902"/>
    <hyperlink r:id="rId2958" ref="G1903"/>
    <hyperlink r:id="rId2959" ref="G1904"/>
    <hyperlink r:id="rId2960" ref="D1905"/>
    <hyperlink r:id="rId2961" ref="G1905"/>
    <hyperlink r:id="rId2962" ref="G1906"/>
    <hyperlink r:id="rId2963" ref="D1907"/>
    <hyperlink r:id="rId2964" ref="G1907"/>
    <hyperlink r:id="rId2965" ref="D1908"/>
    <hyperlink r:id="rId2966" ref="G1908"/>
    <hyperlink r:id="rId2967" ref="G1909"/>
    <hyperlink r:id="rId2968" ref="G1910"/>
    <hyperlink r:id="rId2969" ref="G1911"/>
    <hyperlink r:id="rId2970" ref="G1912"/>
    <hyperlink r:id="rId2971" ref="D1913"/>
    <hyperlink r:id="rId2972" ref="G1913"/>
    <hyperlink r:id="rId2973" ref="G1914"/>
    <hyperlink r:id="rId2974" ref="G1915"/>
    <hyperlink r:id="rId2975" ref="D1916"/>
    <hyperlink r:id="rId2976" ref="G1916"/>
    <hyperlink r:id="rId2977" ref="D1917"/>
    <hyperlink r:id="rId2978" ref="G1917"/>
    <hyperlink r:id="rId2979" ref="G1918"/>
    <hyperlink r:id="rId2980" ref="G1919"/>
    <hyperlink r:id="rId2981" ref="D1920"/>
    <hyperlink r:id="rId2982" ref="G1920"/>
    <hyperlink r:id="rId2983" ref="D1921"/>
    <hyperlink r:id="rId2984" ref="G1921"/>
    <hyperlink r:id="rId2985" ref="D1922"/>
    <hyperlink r:id="rId2986" ref="G1922"/>
    <hyperlink r:id="rId2987" ref="D1923"/>
    <hyperlink r:id="rId2988" ref="G1923"/>
    <hyperlink r:id="rId2989" ref="G1924"/>
    <hyperlink r:id="rId2990" ref="D1925"/>
    <hyperlink r:id="rId2991" ref="G1925"/>
    <hyperlink r:id="rId2992" ref="D1926"/>
    <hyperlink r:id="rId2993" ref="G1926"/>
    <hyperlink r:id="rId2994" ref="G1927"/>
    <hyperlink r:id="rId2995" ref="G1928"/>
    <hyperlink r:id="rId2996" ref="D1929"/>
    <hyperlink r:id="rId2997" ref="G1929"/>
    <hyperlink r:id="rId2998" ref="G1930"/>
    <hyperlink r:id="rId2999" ref="D1931"/>
    <hyperlink r:id="rId3000" ref="G1931"/>
    <hyperlink r:id="rId3001" ref="G1932"/>
    <hyperlink r:id="rId3002" ref="G1933"/>
    <hyperlink r:id="rId3003" ref="D1934"/>
    <hyperlink r:id="rId3004" ref="G1934"/>
    <hyperlink r:id="rId3005" ref="D1935"/>
    <hyperlink r:id="rId3006" ref="G1935"/>
    <hyperlink r:id="rId3007" ref="D1936"/>
    <hyperlink r:id="rId3008" ref="G1936"/>
    <hyperlink r:id="rId3009" ref="G1937"/>
    <hyperlink r:id="rId3010" ref="G1938"/>
    <hyperlink r:id="rId3011" ref="D1939"/>
    <hyperlink r:id="rId3012" ref="G1939"/>
    <hyperlink r:id="rId3013" ref="D1940"/>
    <hyperlink r:id="rId3014" ref="G1940"/>
    <hyperlink r:id="rId3015" ref="D1941"/>
    <hyperlink r:id="rId3016" ref="G1941"/>
    <hyperlink r:id="rId3017" ref="D1942"/>
    <hyperlink r:id="rId3018" ref="G1942"/>
    <hyperlink r:id="rId3019" ref="D1943"/>
    <hyperlink r:id="rId3020" ref="G1943"/>
    <hyperlink r:id="rId3021" ref="G1944"/>
    <hyperlink r:id="rId3022" ref="D1945"/>
    <hyperlink r:id="rId3023" ref="G1945"/>
    <hyperlink r:id="rId3024" ref="D1946"/>
    <hyperlink r:id="rId3025" ref="G1946"/>
    <hyperlink r:id="rId3026" ref="G1947"/>
    <hyperlink r:id="rId3027" ref="D1948"/>
    <hyperlink r:id="rId3028" ref="G1948"/>
    <hyperlink r:id="rId3029" ref="G1949"/>
    <hyperlink r:id="rId3030" ref="G1950"/>
    <hyperlink r:id="rId3031" ref="G1951"/>
    <hyperlink r:id="rId3032" ref="D1952"/>
    <hyperlink r:id="rId3033" ref="G1952"/>
    <hyperlink r:id="rId3034" ref="D1953"/>
    <hyperlink r:id="rId3035" ref="G1953"/>
    <hyperlink r:id="rId3036" ref="D1954"/>
    <hyperlink r:id="rId3037" ref="G1954"/>
    <hyperlink r:id="rId3038" ref="D1955"/>
    <hyperlink r:id="rId3039" ref="G1955"/>
    <hyperlink r:id="rId3040" ref="D1956"/>
    <hyperlink r:id="rId3041" ref="G1956"/>
    <hyperlink r:id="rId3042" ref="G1957"/>
    <hyperlink r:id="rId3043" ref="G1958"/>
    <hyperlink r:id="rId3044" ref="G1959"/>
    <hyperlink r:id="rId3045" ref="D1960"/>
    <hyperlink r:id="rId3046" ref="G1960"/>
    <hyperlink r:id="rId3047" ref="D1961"/>
    <hyperlink r:id="rId3048" ref="G1961"/>
    <hyperlink r:id="rId3049" ref="D1962"/>
    <hyperlink r:id="rId3050" ref="G1962"/>
    <hyperlink r:id="rId3051" ref="D1963"/>
    <hyperlink r:id="rId3052" ref="G1963"/>
    <hyperlink r:id="rId3053" ref="D1964"/>
    <hyperlink r:id="rId3054" ref="G1964"/>
    <hyperlink r:id="rId3055" ref="G1965"/>
    <hyperlink r:id="rId3056" ref="D1966"/>
    <hyperlink r:id="rId3057" ref="G1966"/>
    <hyperlink r:id="rId3058" ref="G1967"/>
    <hyperlink r:id="rId3059" ref="D1968"/>
    <hyperlink r:id="rId3060" ref="G1968"/>
    <hyperlink r:id="rId3061" ref="D1969"/>
    <hyperlink r:id="rId3062" ref="G1969"/>
    <hyperlink r:id="rId3063" ref="D1970"/>
    <hyperlink r:id="rId3064" ref="G1970"/>
    <hyperlink r:id="rId3065" ref="G1971"/>
    <hyperlink r:id="rId3066" ref="D1972"/>
    <hyperlink r:id="rId3067" ref="G1972"/>
    <hyperlink r:id="rId3068" ref="G1973"/>
    <hyperlink r:id="rId3069" ref="G1974"/>
    <hyperlink r:id="rId3070" ref="D1975"/>
    <hyperlink r:id="rId3071" ref="G1975"/>
    <hyperlink r:id="rId3072" ref="D1976"/>
    <hyperlink r:id="rId3073" ref="G1976"/>
    <hyperlink r:id="rId3074" ref="D1977"/>
    <hyperlink r:id="rId3075" ref="G1977"/>
    <hyperlink r:id="rId3076" ref="D1978"/>
    <hyperlink r:id="rId3077" ref="G1978"/>
    <hyperlink r:id="rId3078" ref="D1979"/>
    <hyperlink r:id="rId3079" ref="G1979"/>
    <hyperlink r:id="rId3080" ref="D1980"/>
    <hyperlink r:id="rId3081" ref="G1980"/>
    <hyperlink r:id="rId3082" ref="G1981"/>
    <hyperlink r:id="rId3083" ref="D1982"/>
    <hyperlink r:id="rId3084" ref="G1982"/>
    <hyperlink r:id="rId3085" ref="G1983"/>
    <hyperlink r:id="rId3086" ref="G1984"/>
    <hyperlink r:id="rId3087" ref="G1985"/>
    <hyperlink r:id="rId3088" ref="G1986"/>
    <hyperlink r:id="rId3089" ref="G1987"/>
    <hyperlink r:id="rId3090" ref="D1988"/>
    <hyperlink r:id="rId3091" ref="G1988"/>
    <hyperlink r:id="rId3092" ref="D1989"/>
    <hyperlink r:id="rId3093" ref="G1989"/>
    <hyperlink r:id="rId3094" ref="D1990"/>
    <hyperlink r:id="rId3095" ref="G1990"/>
    <hyperlink r:id="rId3096" ref="G1991"/>
    <hyperlink r:id="rId3097" ref="G1992"/>
    <hyperlink r:id="rId3098" ref="D1993"/>
    <hyperlink r:id="rId3099" ref="G1993"/>
    <hyperlink r:id="rId3100" ref="D1994"/>
    <hyperlink r:id="rId3101" ref="G1994"/>
    <hyperlink r:id="rId3102" ref="G1995"/>
    <hyperlink r:id="rId3103" ref="G1996"/>
    <hyperlink r:id="rId3104" ref="D1997"/>
    <hyperlink r:id="rId3105" ref="G1997"/>
    <hyperlink r:id="rId3106" ref="G1998"/>
    <hyperlink r:id="rId3107" ref="G1999"/>
    <hyperlink r:id="rId3108" ref="G2000"/>
  </hyperlinks>
  <drawing r:id="rId3109"/>
</worksheet>
</file>