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<sst xmlns="http://schemas.openxmlformats.org/spreadsheetml/2006/main" count="12000" uniqueCount="8472">
  <si>
    <t>April 15, 2015 at 02:51AM</t>
  </si>
  <si>
    <t>billylongshot</t>
  </si>
  <si>
    <t>Best exchange site?</t>
  </si>
  <si>
    <t>Just got into all this and need a reliable site that will give btc for usd</t>
  </si>
  <si>
    <t>/r/Bitcoin</t>
  </si>
  <si>
    <t>http://www.reddit.com/r/Bitcoin/comments/32lmq9/best_exchange_site/</t>
  </si>
  <si>
    <t>akiddlleativytoo</t>
  </si>
  <si>
    <t>Anybody know where I can get an off-line blockchain explorer program with decent GUI + graphing?</t>
  </si>
  <si>
    <t>Has to be for off-line. Anything program like this available?</t>
  </si>
  <si>
    <t>http://www.reddit.com/r/Bitcoin/comments/32lmpr/anybody_know_where_i_can_get_an_offline/</t>
  </si>
  <si>
    <t>April 15, 2015 at 02:48AM</t>
  </si>
  <si>
    <t>AliBongo88</t>
  </si>
  <si>
    <t>Bitcoin Price: More Decline Coming</t>
  </si>
  <si>
    <t>https://www.cryptocoinsnews.com/bitcoin-price-decline-coming/</t>
  </si>
  <si>
    <t>http://www.reddit.com/r/Bitcoin/comments/32lm9n/bitcoin_price_more_decline_coming/</t>
  </si>
  <si>
    <t>jesse_only</t>
  </si>
  <si>
    <t>Coming back to Bitcoin and would love some recommendations</t>
  </si>
  <si>
    <t>I have been out of the game for a bit, but I finally have the time and money to invest into Bitcoin, especially since the price is right around what I believe it should be at. What exchanges seem to be the best these days? I was one of unfortunate people that lost everything to mtgox. I realize keeping your funds at an exchange is always risky, and that keeping them in a wallet is much more secure, but I buy and sell frequently, so I'd prefer to keep them at an exchange.</t>
  </si>
  <si>
    <t>http://www.reddit.com/r/Bitcoin/comments/32lm8b/coming_back_to_bitcoin_and_would_love_some/</t>
  </si>
  <si>
    <t>April 15, 2015 at 02:44AM</t>
  </si>
  <si>
    <t>binghamtonbitcoin</t>
  </si>
  <si>
    <t>Government, Mr Benjamin Lawsky, If you really want to help Bitcoin.</t>
  </si>
  <si>
    <t>You should focus on compelling all exchanges/so called 3rd party wallets services to take BOTH email code AND 2FA/sms code as REQUIRED for any withdrawal, or they will be illegal, or they will have to repay anything stolen like money in fiat Banks.The phishing attempts / thefts in the past years are shocking. For example, at least 500,000 blockchain.info wallets were comprised due to phishing, half of them are new-accept-bitcoin merchants, Blockchain.info does not care in fact.I never heard any other money services, but crypto services, allow people to withdraw their large value money so insecurely.In history, without Government's force, most banks/other financial services would not take so strict methods to fight against theft. It's Government's obligation to force them to do so. Obligation.If you really care, if you really want to help Bitcoin, for any goodness.New York became the center of world economy, one reason is stringent law, not let bad guys do evil things under the lies of free market. There is no pure free market, only pure scam.</t>
  </si>
  <si>
    <t>http://www.reddit.com/r/Bitcoin/comments/32llpc/government_mr_benjamin_lawsky_if_you_really_want/</t>
  </si>
  <si>
    <t>April 15, 2015 at 03:25AM</t>
  </si>
  <si>
    <t>Hungry4Werms</t>
  </si>
  <si>
    <t>Is there a good reason why difficulty doesn't adjust more frequently</t>
  </si>
  <si>
    <t>From what I can understand, difficulty adjusts every 2016 blocks (about two weeks) and there is a real threat that a price drop could make mining unprofitable, reduce the hashrate, and then push bitcoin into a scenario where a difficulty adjustment is far away and block creation is very slow. Wouldn't more frequent difficulty adjustment mitigate this risk? Is there a downside to more frequent difficulty adjustment? Is my understanding of this possible scenario incorrect?</t>
  </si>
  <si>
    <t>http://www.reddit.com/r/Bitcoin/comments/32lrhk/is_there_a_good_reason_why_difficulty_doesnt/</t>
  </si>
  <si>
    <t>April 15, 2015 at 03:03AM</t>
  </si>
  <si>
    <t>moh85</t>
  </si>
  <si>
    <t>bitcoin company XAPO Partners with Online Gaming Company CEVO; Holds $21,000 Giveaway</t>
  </si>
  <si>
    <t>https://bitcoinmagazine.com/19958/xapo-partners-online-gaming-company-cevo-holds-21000-giveaway/</t>
  </si>
  <si>
    <t>http://www.reddit.com/r/Bitcoin/comments/32lof1/bitcoin_company_xapo_partners_with_online_gaming/</t>
  </si>
  <si>
    <t>April 15, 2015 at 02:58AM</t>
  </si>
  <si>
    <t>tkron31</t>
  </si>
  <si>
    <t>Smart Contracts For Freelancers</t>
  </si>
  <si>
    <t>http://ablogaboutnothinginparticular.com/?p=3765</t>
  </si>
  <si>
    <t>http://www.reddit.com/r/Bitcoin/comments/32lnnw/smart_contracts_for_freelancers/</t>
  </si>
  <si>
    <t>April 15, 2015 at 03:38AM</t>
  </si>
  <si>
    <t>sirkent</t>
  </si>
  <si>
    <t>Age of Cryptocurrency' authors will be signing books at San Francisco in 2 days! (Also FREE BEER)</t>
  </si>
  <si>
    <t>Time: Thursday, April 16, 5PM - 8PM (PDT)Location:20 Mission 2415 Mission St. San Francisco, CA, 94110 More: After party upstairs after.More info and RSVP at Facebook and EventBrite.</t>
  </si>
  <si>
    <t>http://www.reddit.com/r/Bitcoin/comments/32lt5h/age_of_cryptocurrency_authors_will_be_signing/</t>
  </si>
  <si>
    <t>April 15, 2015 at 03:37AM</t>
  </si>
  <si>
    <t>Riiume</t>
  </si>
  <si>
    <t>Chinese investors selling BTC and/or buying BitCNY</t>
  </si>
  <si>
    <t>My hunch is that the main driver of downward momentum has been (and will continue to be) Chinese speculators and Chinese high net worth individual tax evaders divesting themselves from the market. They were perhaps hoping that BTC would fulfill the role of a money shelter and assist in capital flight; I think it is now filtering into their awarenesses, however, that Bitcoin is traceable to an extent, and the obfuscating their trails would require too much extra effort.If we want to support the price, we must find a way to service Chinese high net worth individuals-- the perfection of Dark Wallet, along with (hopefully) future decentralized, near-anonymous fiat &lt;-&gt; crypto exchanges is what they want.Someone critique my assertions, please.Edit: My point is, cute apps that appeal to American consumers are great and all, but they are not going to form the foundation for Bitcoin's value. Bitcoin needs to do what Bitcoin does best-- enable uncontrollable capital flows, protect identities, disintermediate finance. If it neuters itself for the sake of appealing to "big Wall Street money" it will end up with neither Wall Street money nor Chinese money.</t>
  </si>
  <si>
    <t>http://www.reddit.com/r/Bitcoin/comments/32lt31/chinese_investors_selling_btc_andor_buying_bitcny/</t>
  </si>
  <si>
    <t>April 15, 2015 at 04:01AM</t>
  </si>
  <si>
    <t>bitcoinexperto</t>
  </si>
  <si>
    <t>Reality check... (Response to under $220 front page post)</t>
  </si>
  <si>
    <t>Let's start with some numbers and facts: - Today, more than 2/3 of the total Bitcoins EVER have been already mined. - There's just a few million btc addresses with some balance. As most users use multiple addresses, it is safe to say there's mostly 5 million or less BTC users worldwide as of today. - World population is currently over 7 Billion people - Many (most?) of the world's population has struggled to get access to technology and communications, but that is quickly improving in many parts of the world. - Bitcoin was invented just 6 years ago. - Bitcoin as a new and unprecedented asset (currency? commodity?) started at value $0 - Bitcoin is now worth &gt;$200 USD a piece - In spite of the really minuscule overall ecosystem, some of the most important companies and individuals in the world have started to pay attention (Microsoft, Dell, Nasdaq, NYSE, etc.) - Bitcoin has properties of currency, commodity, store of value, communication protocol, trust protocol, etc. Maybe the first thing ever to have all this together.With all that said, several things are evident for me:1) Bitcoin giganormous upside potential (in the mid-long term) 2) Most of the people who bought in at ATH and is now desperate because of the price decline thought Bitcoin was a Get-Rich-Quick scheme. 3) There's a lot of road ahead for Bitcoin to be truly successfulAnd most importantly...4) NOBODY yet knows what "success" will mean for Bitcoin: is it wide usage as a currency for everyday transactions? is it usage behind the scenes by big institutions? is it a super high priced store of value? is it all of the above?Be real guys, today we have top minds behind several multi-million dollars startups developing the infrastructure that will support the ecosystem. We have an inflation rate that is going to halve in the next 14 months. We have several financial institutions creating new financial instruments based on bitcoin. We have several governments analyzing ways to encourage bitcoin development and growth in their jurisdictions.Don't you think it's a bit narrow sighted to think bitcoin is in trouble just because price has been declining? (following a massive bubble that has signals of manipulation -e.g. willy?)The explanations is and has always been simple. The REAL price of bitcoin was never so high yet, and it's is better for everyone to have a properly priced asset and not an over inflated bubble. Maybe current correct price is under $200, like it or not, but that alone doesn't remove the huge potential for bitcoin.If you think you can see the writing on the wall (for good or bad) you can take advantage buying or selling. Only time will tell if you were in the correct side of the story.</t>
  </si>
  <si>
    <t>http://www.reddit.com/r/Bitcoin/comments/32lwfb/reality_check_response_to_under_220_front_page/</t>
  </si>
  <si>
    <t>April 15, 2015 at 03:53AM</t>
  </si>
  <si>
    <t>gmajoulet</t>
  </si>
  <si>
    <t>Brawker shuts down</t>
  </si>
  <si>
    <t>http://blog.brawker.com/post/116408675050/brawker-shuts-down</t>
  </si>
  <si>
    <t>http://www.reddit.com/r/Bitcoin/comments/32lv91/brawker_shuts_down/</t>
  </si>
  <si>
    <t>April 15, 2015 at 03:50AM</t>
  </si>
  <si>
    <t>coinculture</t>
  </si>
  <si>
    <t>Meetups done right</t>
  </si>
  <si>
    <t>https://twitter.com/coinculture/status/588072121210920962</t>
  </si>
  <si>
    <t>http://www.reddit.com/r/Bitcoin/comments/32luwx/meetups_done_right/</t>
  </si>
  <si>
    <t>April 15, 2015 at 03:49AM</t>
  </si>
  <si>
    <t>thisislawrence</t>
  </si>
  <si>
    <t>NeuCoin Announces Pre-Sale of 100 million coins</t>
  </si>
  <si>
    <t>http://cointelegraph.com/news/113956/neucoin-announces-pre-sale-of-100-million-neu</t>
  </si>
  <si>
    <t>http://www.reddit.com/r/Bitcoin/comments/32lupn/neucoin_announces_presale_of_100_million_coins/</t>
  </si>
  <si>
    <t>April 15, 2015 at 04:08AM</t>
  </si>
  <si>
    <t>Satelite_of_Love</t>
  </si>
  <si>
    <t>Very noonish question</t>
  </si>
  <si>
    <t>What's the best long term storage solution?I plan to keep 1-2 BC online for use but I'd like a long term storage solution I could dump into as I go. Not necessarily online.</t>
  </si>
  <si>
    <t>http://www.reddit.com/r/Bitcoin/comments/32lxf1/very_noonish_question/</t>
  </si>
  <si>
    <t>April 15, 2015 at 04:04AM</t>
  </si>
  <si>
    <t>Logical007</t>
  </si>
  <si>
    <t>I just want to remind everyone that you can buy Gas with Bitcoin at Gamestop. I've been doing it for months (Gyft&amp;gt;Gamestop&amp;gt;ShellCard)</t>
  </si>
  <si>
    <t>Works everytime, and a 3% discount!</t>
  </si>
  <si>
    <t>http://www.reddit.com/r/Bitcoin/comments/32lwu7/i_just_want_to_remind_everyone_that_you_can_buy/</t>
  </si>
  <si>
    <t>April 15, 2015 at 04:03AM</t>
  </si>
  <si>
    <t>bitcoinik</t>
  </si>
  <si>
    <t>“If it does not, bitcoin will have failed.” -Will We Ever See Bitcoin At $1,000 Again?</t>
  </si>
  <si>
    <t>https://medium.com/zapchain-magazine/will-we-ever-see-bitcoin-at-1-000-again-54a43a154812</t>
  </si>
  <si>
    <t>http://www.reddit.com/r/Bitcoin/comments/32lwq2/if_it_does_not_bitcoin_will_have_failed_will_we/</t>
  </si>
  <si>
    <t>Apnean</t>
  </si>
  <si>
    <t>Courier Mail - links bitcoin to pedophiles</t>
  </si>
  <si>
    <t>http://www.couriermail.com.au/news/breaking-news/pedophiles-trading-in-bitcoins/story-fnihsg6t-1227303119319?nk=74d906a23f5d5bcd7a56717ecb449547</t>
  </si>
  <si>
    <t>http://www.reddit.com/r/Bitcoin/comments/32lwht/courier_mail_links_bitcoin_to_pedophiles/</t>
  </si>
  <si>
    <t>April 15, 2015 at 04:33AM</t>
  </si>
  <si>
    <t>South Korea's First Multisig Bitcoin Wallet Launches</t>
  </si>
  <si>
    <t>http://www.coindesk.com/coinone-launches-south-koreas-bitcoin-multi-sig-wallet/</t>
  </si>
  <si>
    <t>http://www.reddit.com/r/Bitcoin/comments/32m0sh/south_koreas_first_multisig_bitcoin_wallet/</t>
  </si>
  <si>
    <t>April 15, 2015 at 04:25AM</t>
  </si>
  <si>
    <t>SometimesItsIntense</t>
  </si>
  <si>
    <t>Sometimes its good to remind people that bitcoin can also be an investment.</t>
  </si>
  <si>
    <t>http://i.imgur.com/gnb6a7w.png</t>
  </si>
  <si>
    <t>http://www.reddit.com/r/Bitcoin/comments/32lzps/sometimes_its_good_to_remind_people_that_bitcoin/</t>
  </si>
  <si>
    <t>April 15, 2015 at 04:20AM</t>
  </si>
  <si>
    <t>benkitty</t>
  </si>
  <si>
    <t>What are the best offchain wallets with instant confirmations?</t>
  </si>
  <si>
    <t>I know centralized wallets are against the spirit of bitcoin, but I'm looking for something to use in a classroom. Students will send money back and forth before cashing out to true wallet (associated with an actual private/public key). The 10 minute average block time (and even 1 minute for some altcoins) is too long some mini lessons.Changetip comes to my mind first, but it forces you to login through a social account. It would be best if an email (or even no private information) were all that's required.</t>
  </si>
  <si>
    <t>http://www.reddit.com/r/Bitcoin/comments/32lyzl/what_are_the_best_offchain_wallets_with_instant/</t>
  </si>
  <si>
    <t>April 15, 2015 at 04:18AM</t>
  </si>
  <si>
    <t>cutiepie-z</t>
  </si>
  <si>
    <t>Price drop got you down? Enjoy some sushi.</t>
  </si>
  <si>
    <t>http://imgur.com/8l90sVO</t>
  </si>
  <si>
    <t>http://www.reddit.com/r/Bitcoin/comments/32lyv3/price_drop_got_you_down_enjoy_some_sushi/</t>
  </si>
  <si>
    <t>April 15, 2015 at 05:02AM</t>
  </si>
  <si>
    <t>RealJohnKennedyToole</t>
  </si>
  <si>
    <t>Bitcoin briefly displayed and mentioned during an Ashens video.</t>
  </si>
  <si>
    <t>https://www.youtube.com/watch?v=v0SmwVPorJ8&amp;t=3m55s</t>
  </si>
  <si>
    <t>http://www.reddit.com/r/Bitcoin/comments/32m4ly/bitcoin_briefly_displayed_and_mentioned_during_an/</t>
  </si>
  <si>
    <t>April 15, 2015 at 04:48AM</t>
  </si>
  <si>
    <t>btcdrak</t>
  </si>
  <si>
    <t>“Coyote WallStreet CEO Patrick ‘PK’ McDonnell Dies In Tragic NYC Car Crash, Other Fatalities”</t>
  </si>
  <si>
    <t>https://bitcoinmagazinenews.wordpress.com/2015/04/14/coyote-wallstreet-ceo-patrick-pk-mcdonnell-dies-in-tragic-nyc-car-crash-other-fatalities/</t>
  </si>
  <si>
    <t>http://www.reddit.com/r/Bitcoin/comments/32m2rx/coyote_wallstreet_ceo_patrick_pk_mcdonnell_dies/</t>
  </si>
  <si>
    <t>April 15, 2015 at 04:43AM</t>
  </si>
  <si>
    <t>thouliha</t>
  </si>
  <si>
    <t>Testnet3 has been down all day.</t>
  </si>
  <si>
    <t>What is going on? I'm stalled on a portion of my dev work because of it.https://www.biteasy.com/testnet/blocks</t>
  </si>
  <si>
    <t>http://www.reddit.com/r/Bitcoin/comments/32m21a/testnet3_has_been_down_all_day/</t>
  </si>
  <si>
    <t>April 15, 2015 at 04:42AM</t>
  </si>
  <si>
    <t>Bitcoin Marketplace Brawker to Shut Down</t>
  </si>
  <si>
    <t>http://www.coindesk.com/bitcoin-brawker-shut-down/</t>
  </si>
  <si>
    <t>http://www.reddit.com/r/Bitcoin/comments/32m1xc/bitcoin_marketplace_brawker_to_shut_down/</t>
  </si>
  <si>
    <t>April 15, 2015 at 04:34AM</t>
  </si>
  <si>
    <t>istsehrgut</t>
  </si>
  <si>
    <t>How to distance myself from Coinbase tracking</t>
  </si>
  <si>
    <t>I have a decent chunk of BTC that has originated from Coinbase. I have also seen a lot of chatter about Coinbase being very clingy in regards to watching their outgoing supply; whether that is a good or bad thing is open for debate.My question is, how can I obscure, or break that link between what is sitting in my wallet currently and Coinbase? Is there a method to safely do so?</t>
  </si>
  <si>
    <t>http://www.reddit.com/r/Bitcoin/comments/32m0yw/how_to_distance_myself_from_coinbase_tracking/</t>
  </si>
  <si>
    <t>April 15, 2015 at 05:12AM</t>
  </si>
  <si>
    <t>JordanHiser</t>
  </si>
  <si>
    <t>Money &amp;amp; Tech: {Rand Paul Begins Accepting Campaign Donations in Bitcoin) Watch Full Video at MoneyandTech.com</t>
  </si>
  <si>
    <t>https://youtu.be/mONYKPeT6cM</t>
  </si>
  <si>
    <t>http://www.reddit.com/r/Bitcoin/comments/32m60o/money_tech_rand_paul_begins_accepting_campaign/</t>
  </si>
  <si>
    <t>April 15, 2015 at 05:33AM</t>
  </si>
  <si>
    <t>networthsigns</t>
  </si>
  <si>
    <t>Fear: I lose value of my last earned coins before converting to fiat.</t>
  </si>
  <si>
    <t>But, Wish to rush to get more coins as much as I can. Time for buy and hold, I think.</t>
  </si>
  <si>
    <t>http://www.reddit.com/r/Bitcoin/comments/32m8o8/fear_i_lose_value_of_my_last_earned_coins_before/</t>
  </si>
  <si>
    <t>April 15, 2015 at 05:22AM</t>
  </si>
  <si>
    <t>CassandraRules</t>
  </si>
  <si>
    <t>US Cops Pay Bitcoin Ransom to Liberate Files Held by Hackers</t>
  </si>
  <si>
    <t>http://sputniknews.com/news/20150414/1020897597.html</t>
  </si>
  <si>
    <t>http://www.reddit.com/r/Bitcoin/comments/32m7az/us_cops_pay_bitcoin_ransom_to_liberate_files_held/</t>
  </si>
  <si>
    <t>April 15, 2015 at 05:43AM</t>
  </si>
  <si>
    <t>dirtyboots77</t>
  </si>
  <si>
    <t>Circle</t>
  </si>
  <si>
    <t>I see a lot of posts complaining about Coinbase's privacy policy...but my personal info is pretty lite at Circle. Is that service not available to everyone or is there issues that I'm unaware of with them that would prevent more people from using them?From my usage experience, Circle is super fast and mobile friendly...so just curious</t>
  </si>
  <si>
    <t>http://www.reddit.com/r/Bitcoin/comments/32m9um/circle/</t>
  </si>
  <si>
    <t>April 15, 2015 at 06:04AM</t>
  </si>
  <si>
    <t>AdamBLevine</t>
  </si>
  <si>
    <t>Olivier Janssens talks about what he found inside the Bitcoin Foundation and what to replace it with on Let's Talk Bitcoin Episode 204</t>
  </si>
  <si>
    <t>https://letstalkbitcoin.com/blog/post/lets-talk-bitcoin-204-tectonic-reflections</t>
  </si>
  <si>
    <t>http://www.reddit.com/r/Bitcoin/comments/32mcg3/olivier_janssens_talks_about_what_he_found_inside/</t>
  </si>
  <si>
    <t>tothemoonsands</t>
  </si>
  <si>
    <t>Why ZapChain might re-spark the Bitcoin community</t>
  </si>
  <si>
    <t>Don't get me wrong, I am a fan of /r/Bitcoin, however, it is certainly not perfect. Seemingly good posts get deleted all the time, meanwhile a lot of spam and negative posts get through.Many others on here have commented on this more eloquently and it made me come to the realization that they are correct.Why does Coinbase's CEO dislike r/Bitcoin? Why do many bitcoin community leaders choose to have low-profiles on this sub-reddit? Why did the new Bitcoin Foundation Executive Director choose to conduct an AMA on ZapChain over /r/Bitcoin?I believe that ZapChain provides more utility for everyone, from novice to expert, at the current moment.Until /r/Bitcoin gains back its grace, it is hard to imagine it thriving. No metric like subscriber count captures the real utility of the information.tl;dr Step your game up /r/Bitcoin</t>
  </si>
  <si>
    <t>http://www.reddit.com/r/Bitcoin/comments/32mcf0/why_zapchain_might_respark_the_bitcoin_community/</t>
  </si>
  <si>
    <t>April 15, 2015 at 05:58AM</t>
  </si>
  <si>
    <t>bobthesponge1</t>
  </si>
  <si>
    <t>Price-adjusted hashrate</t>
  </si>
  <si>
    <t>I would be very interested to see if there is a strong correlation between the growth of hashing power, and the growth of price.Has anyone made a graph of price-adjusted hashrate?</t>
  </si>
  <si>
    <t>http://www.reddit.com/r/Bitcoin/comments/32mbra/priceadjusted_hashrate/</t>
  </si>
  <si>
    <t>btcde</t>
  </si>
  <si>
    <t>New Tool Helps Victims Fight Bitcoin Ransomware</t>
  </si>
  <si>
    <t>http://www.coindesk.com/new-tool-helps-victims-fight-bitcoin-ransomware/</t>
  </si>
  <si>
    <t>http://www.reddit.com/r/Bitcoin/comments/32mbp0/new_tool_helps_victims_fight_bitcoin_ransomware/</t>
  </si>
  <si>
    <t>April 15, 2015 at 06:34AM</t>
  </si>
  <si>
    <t>ste7e</t>
  </si>
  <si>
    <t>Thanks to Bitcoin digital art becomes collectable and tradable</t>
  </si>
  <si>
    <t>With the help of Bitcoin a new kind of license transforms the usage rights to copyright protected digital artworks into limited and tradable virtual properties.In order to be successful on the international art market digital art is lacking an essential quality: scarcity. Artists try to circumvent this shortcoming by creating limited edition prints. However at the same time this destroys the digital character of the art form. Therefore the entrepreneur and artist Stephan Vogler and the art law experts of dtb rechtsanwälte in Berlin teamed up to create a license, which uses the Bitcoin technology to transform digital artworks into technically and legally limited and tradable virtual properties."For the first time, digital art becomes collectable and tradable without printing or materializing it." explains Stephan Vogler, who publishes his artworks under the new license. "In this way digital artworks are turned into virtual properties which are superior to material artworks in many respects: Their acquisition comes with more usage rights and their ownership can be easily proven. Furthermore they can be securely transferred worldwide with minimal transaction costs and - if paid with Bitcoins - securely sold without the need for an escrow service."All owners of usage rights are recorded in the Bitcoin blockchain. The usage rights to a certain artwork are assigned to exactly one Bitcoin transaction output at all times. Moreover the granting of the right to transfer the usage rights is exclusive. As consequence the resulting virtual property is technically and legally limited to a single instance. With distributed contracts the property can be securely traded for Bitcoins. Distributed contracts minimize the trust necessary between the contractual partners.About Stephan VoglerStephan Vogler was born 1976 in Regensburg in Germany. In 2001 he graduated in Management Information Systems from the University Regensburg. In the same year he founded the company CipSoft GmbH together with friends. Stephan Vogler is to this day one of the company’s managing directors. His long-standing interest in questions about information theory, art, law and economy led him to create his own works on these topics.More information: www.stephanvogler.com</t>
  </si>
  <si>
    <t>http://www.reddit.com/r/Bitcoin/comments/32mg6o/thanks_to_bitcoin_digital_art_becomes_collectable/</t>
  </si>
  <si>
    <t>April 15, 2015 at 06:31AM</t>
  </si>
  <si>
    <t>natttynate</t>
  </si>
  <si>
    <t>What other crypto currencies are you invested in and why?</t>
  </si>
  <si>
    <t>No text found</t>
  </si>
  <si>
    <t>http://www.reddit.com/r/Bitcoin/comments/32mftj/what_other_crypto_currencies_are_you_invested_in/</t>
  </si>
  <si>
    <t>April 15, 2015 at 06:27AM</t>
  </si>
  <si>
    <t>bravenewcoin</t>
  </si>
  <si>
    <t>Infosys Explores Blockchain Technology</t>
  </si>
  <si>
    <t>http://bravenewcoin.com/news/infosys-explores-blockchain-technology/</t>
  </si>
  <si>
    <t>http://www.reddit.com/r/Bitcoin/comments/32mfaq/infosys_explores_blockchain_technology/</t>
  </si>
  <si>
    <t>April 15, 2015 at 06:17AM</t>
  </si>
  <si>
    <t>Chakra_Scientist</t>
  </si>
  <si>
    <t>Multisig with no third parties/trusted entities?</t>
  </si>
  <si>
    <t>Hi,I am experimenting with multisig. Can someone explain the most secure way to generate a multisig address (2 of 3) and how signing a transaction works?I do not want to use a trusted third party.</t>
  </si>
  <si>
    <t>http://www.reddit.com/r/Bitcoin/comments/32me1c/multisig_with_no_third_partiestrusted_entities/</t>
  </si>
  <si>
    <t>April 15, 2015 at 06:13AM</t>
  </si>
  <si>
    <t>Published in: Bitcoin Trading Alert Important Action in Bitcoin</t>
  </si>
  <si>
    <t>http://www.fxstreet.com/analysis/bitcoin-trading-alert/2015/04/14/</t>
  </si>
  <si>
    <t>http://www.reddit.com/r/Bitcoin/comments/32mdn7/published_in_bitcoin_trading_alert_important/</t>
  </si>
  <si>
    <t>April 15, 2015 at 06:55AM</t>
  </si>
  <si>
    <t>Almost a year ago, a Bitcoin Fundation member "channeling" Satoshi predicts its current downfall including the reasons and the timing: "I give your organization less than 18 months before its own irrelevance and infighting consumes itself."</t>
  </si>
  <si>
    <t>NOTE: I already posted this to /r/Bitcoin once before but for some reason it was almost instantly deleted. No idea why...The link to the Bitcoin Foundation forum post:https://bitcoinfoundation.org/forum/index.php?/topic/960-evolution-of-the-bitcoin-foundation-to-software-protocol/#entry11203Here's the text:Bitcoin Foundation Forum Posted 28 May 2014 - 10:46 PMSatoshi: "I did not ask for nor give permission to be included in the Foundation's "Founding Members" roll. Please remove me.Foundation: "Satoshi, it was done to honour the fact that your singular contribution to our collective well being is the very reason for the Foundation's existence. It was meant to acknowledge your work.Satoshi: "No, it was meant by you to imbue your organization with legitimacy by association. Please remove my name.Foundation: "But...... we're carrying on your work! We're promoting Bitcoin."Satoshi: "No, you're not. The subtext of the Bitcoin protocol is that heirchial organizations like yours were the problem, addressed to some degree by my solution. Others can now deploy similar approaches for different problems. You are simply promoting yourselves and your own personal ambitions. Please remove my name.Foundation: "We're funding the maintenance and progression of your core protocol. Bitcoin needs us!"Satoshi: "It does not need you. Bitcoin is my child, not yours. You do not understand. It will live or die as an idea. I cast my child into a violent and unforgiving world. That was necessary. I bet the life of my child against the killing powers of constructs like yours. I am proud of my child so far. I give your organization less than 18 months before its own irrelevance and infighting consumes itself. That is the inflexible hallmark of your reality. Please remove my name."Foundation: "What? I don't understand."Satoshi: "I know. Please remove my name".</t>
  </si>
  <si>
    <t>http://www.reddit.com/r/Bitcoin/comments/32milw/almost_a_year_ago_a_bitcoin_fundation_member/</t>
  </si>
  <si>
    <t>April 15, 2015 at 07:18AM</t>
  </si>
  <si>
    <t>rp990</t>
  </si>
  <si>
    <t>I have never met someone who owns bitcoins.</t>
  </si>
  <si>
    <t>It's crazy. My friends, family, Co workers. I play lots of sports so interact with a lot of people. I like bringing it up a lot too just in hope someone knows and can relate. No one. And when they ask I explain and the chuckle and dismiss it. Isolating really.</t>
  </si>
  <si>
    <t>http://www.reddit.com/r/Bitcoin/comments/32mlih/i_have_never_met_someone_who_owns_bitcoins/</t>
  </si>
  <si>
    <t>April 15, 2015 at 07:10AM</t>
  </si>
  <si>
    <t>ihavebad80hd</t>
  </si>
  <si>
    <t>Can I use shapeshift.io as an alternative to coin mixing?</t>
  </si>
  <si>
    <t>Just learned about shapeshift.ioWould going from bitcoin ----&gt; altcoin ----&gt; bitcoin do the trick do the trick if for one reason or another I wanted to switch my original coins out with some different ones?</t>
  </si>
  <si>
    <t>http://www.reddit.com/r/Bitcoin/comments/32mkk2/can_i_use_shapeshiftio_as_an_alternative_to_coin/</t>
  </si>
  <si>
    <t>April 15, 2015 at 07:06AM</t>
  </si>
  <si>
    <t>ShatosiMakanoto</t>
  </si>
  <si>
    <t>How many bitcoin addresses have a balance in them? Another post says a few million.</t>
  </si>
  <si>
    <t>On another post, the OP said:There's just a few million btc addresses with some balance. As most users use multiple addresses, it is safe to say there's mostly 5 million or less BTC users worldwide as of today.Does anyone have a breakdown of the number of addresses that have any bitcoin at all? How about at least, say 0.1 BTC? 1 BTC? etc.A histogram would be great.</t>
  </si>
  <si>
    <t>http://www.reddit.com/r/Bitcoin/comments/32mk0n/how_many_bitcoin_addresses_have_a_balance_in_them/</t>
  </si>
  <si>
    <t>April 15, 2015 at 07:05AM</t>
  </si>
  <si>
    <t>itscrazybro</t>
  </si>
  <si>
    <t>Redeem air miles for bitcoin?</t>
  </si>
  <si>
    <t>Is there a service that allows you to redeem air miles for bitcoin? Something like purse.io? If not then someone should get onto this.</t>
  </si>
  <si>
    <t>http://www.reddit.com/r/Bitcoin/comments/32mjvc/redeem_air_miles_for_bitcoin/</t>
  </si>
  <si>
    <t>April 15, 2015 at 08:11AM</t>
  </si>
  <si>
    <t>GlitchHippy</t>
  </si>
  <si>
    <t>Neucoin. What the hell is it? It seems dubious. What are your thoughts. . .</t>
  </si>
  <si>
    <t>Forgive me if this gets harped on every single day/constantly, I tried to search but reddit's search is pretty awful and it only turned up a downvoted article from 5 hours ago.It seems like something that would come up quite often in a place like this, as someone like me turned up here wondering.Is this just total bullshit? is this like the biggest cyber heist ever attempted on such a huge scale? Maybe I'm just a conspiracy theorist, but should I implicitly trust this? Greed says "go for it nerd" and the logical part says "Well not so fast..."</t>
  </si>
  <si>
    <t>http://www.reddit.com/r/Bitcoin/comments/32ms0f/neucoin_what_the_hell_is_it_it_seems_dubious_what/</t>
  </si>
  <si>
    <t>April 15, 2015 at 08:09AM</t>
  </si>
  <si>
    <t>Meg4Freedom</t>
  </si>
  <si>
    <t>How is there not a price ticker on r/bitcoin yet?</t>
  </si>
  <si>
    <t>Is ad blocker plus keeping me from seeing it? I imagine there must be a way to get a widget on the sidebar. I'm lazy and I only want to come here for my Bitcoin news! haha</t>
  </si>
  <si>
    <t>http://www.reddit.com/r/Bitcoin/comments/32mrqy/how_is_there_not_a_price_ticker_on_rbitcoin_yet/</t>
  </si>
  <si>
    <t>April 15, 2015 at 08:04AM</t>
  </si>
  <si>
    <t>kysarkoin</t>
  </si>
  <si>
    <t>Kaspersky Defeats Bitcoin Ransomware</t>
  </si>
  <si>
    <t>http://bravenewcoin.com/news/kaspersky-defeats-bitcoin-ransomware/</t>
  </si>
  <si>
    <t>http://www.reddit.com/r/Bitcoin/comments/32mr5w/kaspersky_defeats_bitcoin_ransomware/</t>
  </si>
  <si>
    <t>bestbtcdude</t>
  </si>
  <si>
    <t>Aussie banks dump Bitcoin traders</t>
  </si>
  <si>
    <t>http://www.itnews.com.au/News/402458,aussie-banks-dump-bitcoin-traders.aspx</t>
  </si>
  <si>
    <t>http://www.reddit.com/r/Bitcoin/comments/32mr5a/aussie_banks_dump_bitcoin_traders/</t>
  </si>
  <si>
    <t>April 15, 2015 at 07:52AM</t>
  </si>
  <si>
    <t>keepcalmson</t>
  </si>
  <si>
    <t>If someone was to give you 1000 bitcoin suddenly how would you store them?</t>
  </si>
  <si>
    <t>http://www.reddit.com/r/Bitcoin/comments/32mppp/if_someone_was_to_give_you_1000_bitcoin_suddenly/</t>
  </si>
  <si>
    <t>April 15, 2015 at 08:41AM</t>
  </si>
  <si>
    <t>libratax</t>
  </si>
  <si>
    <t>A tax lawyers insights on how bitcoin is taxed</t>
  </si>
  <si>
    <t>https://coincenter.org/2015/04/how-is-bitcoin-taxed/#ftnt1</t>
  </si>
  <si>
    <t>http://www.reddit.com/r/Bitcoin/comments/32mvqe/a_tax_lawyers_insights_on_how_bitcoin_is_taxed/</t>
  </si>
  <si>
    <t>April 15, 2015 at 08:29AM</t>
  </si>
  <si>
    <t>factorfive</t>
  </si>
  <si>
    <t>Bill Gates Blog - Two Challenges to Help Two Billion Reach Financial Security</t>
  </si>
  <si>
    <t>http://www.impatientoptimists.org/Posts/2015/03/Two-Challenges-to-Help-Two-Billion-Reach-Financial-Security</t>
  </si>
  <si>
    <t>http://www.reddit.com/r/Bitcoin/comments/32mu74/bill_gates_blog_two_challenges_to_help_two/</t>
  </si>
  <si>
    <t>April 15, 2015 at 08:21AM</t>
  </si>
  <si>
    <t>After weeks of searching, I've finally found the perfect case for my Trezor.</t>
  </si>
  <si>
    <t>http://imgur.com/a/XinZM</t>
  </si>
  <si>
    <t>http://www.reddit.com/r/Bitcoin/comments/32mt9i/after_weeks_of_searching_ive_finally_found_the/</t>
  </si>
  <si>
    <t>April 15, 2015 at 08:54AM</t>
  </si>
  <si>
    <t>DyslexicStoner240</t>
  </si>
  <si>
    <t>What am I doing wrong?!</t>
  </si>
  <si>
    <t>Import seed into offline electrum walletCreate transaction on watch-only electrumSave unsigned transaction to usb driveImport saved transaction into offline electrumTransaction is wrong. It reads something like 500 BTCI've done this numerous times before and I do not know what is going wrong.</t>
  </si>
  <si>
    <t>http://www.reddit.com/r/Bitcoin/comments/32mxbf/what_am_i_doing_wrong/</t>
  </si>
  <si>
    <t>April 15, 2015 at 09:33AM</t>
  </si>
  <si>
    <t>ThePenultimateOne</t>
  </si>
  <si>
    <t>How can I help develop bitcoin core?</t>
  </si>
  <si>
    <t>Background: I'm a CS student quickly approaching his research project, and I'd like to do something meaningful with it.Essentially, I'd like to know what issues someone up for their bachelor's degree might actually be able to help on, and where I can start. Obviously I'm not going to be able to just dive into a 6-year-running project without some prior research, so I'm looking for a start.What are some current things that are lacking in Bitcoin core? Or am I better off making something else for the ecosystem?</t>
  </si>
  <si>
    <t>http://www.reddit.com/r/Bitcoin/comments/32n22d/how_can_i_help_develop_bitcoin_core/</t>
  </si>
  <si>
    <t>April 15, 2015 at 09:21AM</t>
  </si>
  <si>
    <t>mitgib</t>
  </si>
  <si>
    <t>Hostigation now offering 10% account credit for BTC payments</t>
  </si>
  <si>
    <t>https://twitter.com/hostigation/status/588114458792349696</t>
  </si>
  <si>
    <t>http://www.reddit.com/r/Bitcoin/comments/32n0io/hostigation_now_offering_10_account_credit_for/</t>
  </si>
  <si>
    <t>April 15, 2015 at 10:04AM</t>
  </si>
  <si>
    <t>Savag3Coiner</t>
  </si>
  <si>
    <t>Bitcoin embedded in music</t>
  </si>
  <si>
    <t>Someone should find out how to embed Bitcoin in music so when a certain sequence of notes and beats are played Bitcoin can be transferred from wallet to wallet. Not only would it be fun to have a soundtrack to transactions but "making it rain" will take on a whole new life once a DJ plays a certain track and everyone's smart phone lights up with a bitcoin transfer.Edit: What sounds or song clips would you want for certain bill payments or purchases?</t>
  </si>
  <si>
    <t>http://www.reddit.com/r/Bitcoin/comments/32n5nj/bitcoin_embedded_in_music/</t>
  </si>
  <si>
    <t>April 15, 2015 at 09:47AM</t>
  </si>
  <si>
    <t>hietheiy</t>
  </si>
  <si>
    <t>Req: img w/ circle CEO quote</t>
  </si>
  <si>
    <t>Is someone willing to make an image with this quote from Jeremy Allaire (between 42 and 43 minutes). It was quite well said and I think it should be good to emphasis as a meme.https://www.youtube.com/watch?v=a-ZTSao8HPk</t>
  </si>
  <si>
    <t>http://www.reddit.com/r/Bitcoin/comments/32n3rq/req_img_w_circle_ceo_quote/</t>
  </si>
  <si>
    <t>April 15, 2015 at 09:46AM</t>
  </si>
  <si>
    <t>BasketDragon</t>
  </si>
  <si>
    <t>Ya'll ready for the price spike after tax day tomorrow?</t>
  </si>
  <si>
    <t>http://www.reddit.com/r/Bitcoin/comments/32n3mx/yall_ready_for_the_price_spike_after_tax_day/</t>
  </si>
  <si>
    <t>April 15, 2015 at 09:38AM</t>
  </si>
  <si>
    <t>Netizen_Cookie</t>
  </si>
  <si>
    <t>Just wondering -- is it feasible to change Bitcoin from proof-of-work to proof-of-stake? Could this remove the high entry barrier to mining, and therefore interest more people in mining/using/saving bitcoins?</t>
  </si>
  <si>
    <t>http://www.reddit.com/r/Bitcoin/comments/32n2ox/just_wondering_is_it_feasible_to_change_bitcoin/</t>
  </si>
  <si>
    <t>April 15, 2015 at 10:13AM</t>
  </si>
  <si>
    <t>BitBeat: Blockchains Without Coins Stir Tensions in Bitcoin Community</t>
  </si>
  <si>
    <t>http://blogs.wsj.com/moneybeat/2015/04/14/bitbeat-blockchains-without-coins-stir-tensions-in-bitcoin-community/</t>
  </si>
  <si>
    <t>http://www.reddit.com/r/Bitcoin/comments/32n6p3/bitbeat_blockchains_without_coins_stir_tensions/</t>
  </si>
  <si>
    <t>April 15, 2015 at 11:01AM</t>
  </si>
  <si>
    <t>Block time probability calculator?</t>
  </si>
  <si>
    <t>Without having to manually write a Poisson CDF calculator or simulator, how would I compute, say, the probability of 2 hours having less than 2 blocks? Is there already such a tool out there?</t>
  </si>
  <si>
    <t>http://www.reddit.com/r/Bitcoin/comments/32nbvf/block_time_probability_calculator/</t>
  </si>
  <si>
    <t>April 15, 2015 at 10:51AM</t>
  </si>
  <si>
    <t>madkaratemans</t>
  </si>
  <si>
    <t>Good power supplies to run 2 ant miners s1</t>
  </si>
  <si>
    <t>Alright, so I want to start mining and I'm stuck on the power supplies. The recommended ones were around 200 dollars. Any good power supplies or supply that would work with it?http://www.amazon.com/Bitmain-Antminer-S1-Blade-Bitcoin/dp/B00HL4MEG6/ref=pd_cp_pc_0</t>
  </si>
  <si>
    <t>http://www.reddit.com/r/Bitcoin/comments/32nayi/good_power_supplies_to_run_2_ant_miners_s1/</t>
  </si>
  <si>
    <t>April 15, 2015 at 10:48AM</t>
  </si>
  <si>
    <t>icdawg</t>
  </si>
  <si>
    <t>Cloudhashing gives final middle-finger</t>
  </si>
  <si>
    <t>Received this email today:Dear customer,On 2/8/2015, Cloudhashing posted on its website a notification of change in Management Fees applicable to all customers. Please pay the invoice below on or before April 30 2015 by contacting our accounting team at payment12779@cloudhashing.com. Payment can be remitted by bank transfer or bitcoin.Account: XXXX@XXXX.com Total Contract: X.XX Gh/s Months: 2 Total Due: $2.XX USD Due Date: On or before April 30 2015If payment is not received on or before April 30st 2015, all unpaid accounts will be terminated and any remaining bitcoins returned to the wallet address we have on file for your account.Kind regards, Cloudhashing.com</t>
  </si>
  <si>
    <t>http://www.reddit.com/r/Bitcoin/comments/32nakq/cloudhashing_gives_final_middlefinger/</t>
  </si>
  <si>
    <t>April 15, 2015 at 10:36AM</t>
  </si>
  <si>
    <t>coinmr</t>
  </si>
  <si>
    <t>How to start your own Bitcoin store.</t>
  </si>
  <si>
    <t>https://medium.com/@Nakamotos/the-first-bitcoin-store-d2b792d5cb45</t>
  </si>
  <si>
    <t>http://www.reddit.com/r/Bitcoin/comments/32n998/how_to_start_your_own_bitcoin_store/</t>
  </si>
  <si>
    <t>April 15, 2015 at 11:29AM</t>
  </si>
  <si>
    <t>khanmonster</t>
  </si>
  <si>
    <t>2 new bitcoin songs: 80s rock "What Is Bitcoin (For Bangers)" and electronica "Dance Each Time My Coins Go Up"</t>
  </si>
  <si>
    <t>http://www.bitpop.org/</t>
  </si>
  <si>
    <t>http://www.reddit.com/r/Bitcoin/comments/32neuo/2_new_bitcoin_songs_80s_rock_what_is_bitcoin_for/</t>
  </si>
  <si>
    <t>April 15, 2015 at 11:27AM</t>
  </si>
  <si>
    <t>slvbtc</t>
  </si>
  <si>
    <t>Bitcoin is the only viable tool to reduce the growth of government, and move away from the trajectory towards socialism and back towards true uncorrupt free market capitalism.. Milton Friedman predicts Bitcoin</t>
  </si>
  <si>
    <t>http://youtu.be/6MnQJFEVY7s</t>
  </si>
  <si>
    <t>http://www.reddit.com/r/Bitcoin/comments/32nen9/bitcoin_is_the_only_viable_tool_to_reduce_the/</t>
  </si>
  <si>
    <t>April 15, 2015 at 11:18AM</t>
  </si>
  <si>
    <t>RubberFanny</t>
  </si>
  <si>
    <t>Technical Explanation r.e. M of N transactions please</t>
  </si>
  <si>
    <t>Hiya, I understand how a single pay to address hash transaction works, but how does a pay to script hash involving multiple addresses and signatures work?Specifically, I can understand how a script is formed that says bitcoin will go from A to B, however when is that script put onto the blockchain and how does each signer get their signature onto the transaction from different locations? Does the transaction need to be formed with all the signatures before being processd into the blockchain or what? :)</t>
  </si>
  <si>
    <t>http://www.reddit.com/r/Bitcoin/comments/32nds9/technical_explanation_re_m_of_n_transactions/</t>
  </si>
  <si>
    <t>April 15, 2015 at 11:13AM</t>
  </si>
  <si>
    <t>punkrampant</t>
  </si>
  <si>
    <t>Phase 1 of Mike Hearn's "Hourglass" app is 95% funded by pledges. Hourglass would enable you to "easily pay someone else on a rolling, per second basis using Bitcoin micropayment channels"</t>
  </si>
  <si>
    <t>https://www.vinumeris.com/projects/apps#hourglass-design</t>
  </si>
  <si>
    <t>http://www.reddit.com/r/Bitcoin/comments/32ndae/phase_1_of_mike_hearns_hourglass_app_is_95_funded/</t>
  </si>
  <si>
    <t>April 15, 2015 at 11:12AM</t>
  </si>
  <si>
    <t>targetpro</t>
  </si>
  <si>
    <t>Ripple to begin requiring ID to use its network. (No longer the Ripple network, it's now called a "compliant Ripple network")</t>
  </si>
  <si>
    <t>http://imgur.com/cFk2pQM</t>
  </si>
  <si>
    <t>http://www.reddit.com/r/Bitcoin/comments/32nd5v/ripple_to_begin_requiring_id_to_use_its_network/</t>
  </si>
  <si>
    <t>April 15, 2015 at 12:11PM</t>
  </si>
  <si>
    <t>GrounBEEFtaxi</t>
  </si>
  <si>
    <t>Bitcoin IS a blockchain....but not THE blockchain. Let's not be absurd people.</t>
  </si>
  <si>
    <t>http://www.reddit.com/r/Bitcoin/comments/32niv7/bitcoin_is_a_blockchainbut_not_the_blockchain/</t>
  </si>
  <si>
    <t>April 15, 2015 at 12:10PM</t>
  </si>
  <si>
    <t>Bitcoins Price: Weekly Analysis</t>
  </si>
  <si>
    <t>http://bravenewcoin.com/news/bitcoins-price-weekly-analysis/</t>
  </si>
  <si>
    <t>http://www.reddit.com/r/Bitcoin/comments/32niql/bitcoins_price_weekly_analysis/</t>
  </si>
  <si>
    <t>April 15, 2015 at 11:57AM</t>
  </si>
  <si>
    <t>dasii</t>
  </si>
  <si>
    <t>How much in transaction fees would I have to pay in order to embed 1GB of data in the blockchain?</t>
  </si>
  <si>
    <t>http://www.reddit.com/r/Bitcoin/comments/32nhjz/how_much_in_transaction_fees_would_i_have_to_pay/</t>
  </si>
  <si>
    <t>April 15, 2015 at 11:53AM</t>
  </si>
  <si>
    <t>nopara73</t>
  </si>
  <si>
    <t>I want to see strong anonimity in the Bitcoin core... and I think I am not alone</t>
  </si>
  <si>
    <t>First of all if you think privacy doesn't matter read this: http://redd.it/2vofl9Good, now you know privacy matter, but you might still think it might be better to leave bitcoin as it is now, because this way we can get along better with governments and regulators, so we can get rich quicker.Well, you have a point there.But I think there are a lot of people out there who want to see strong anonimity in core level. I just want to ask why there are no conversation happening about it when the demand is so huge?</t>
  </si>
  <si>
    <t>http://www.reddit.com/r/Bitcoin/comments/32nh81/i_want_to_see_strong_anonimity_in_the_bitcoin/</t>
  </si>
  <si>
    <t>April 15, 2015 at 11:45AM</t>
  </si>
  <si>
    <t>vlarocca</t>
  </si>
  <si>
    <t>It's not about Bitcoin, it's the blockchain stupid</t>
  </si>
  <si>
    <t>http://diginomica.com/2015/04/13/its-not-about-bitcoin-its-the-blockchain-stupid/</t>
  </si>
  <si>
    <t>http://www.reddit.com/r/Bitcoin/comments/32nget/its_not_about_bitcoin_its_the_blockchain_stupid/</t>
  </si>
  <si>
    <t>April 15, 2015 at 11:42AM</t>
  </si>
  <si>
    <t>Tech sector taking bitcoin seriously</t>
  </si>
  <si>
    <t>http://www.resourceinvestor.com/2015/04/14/tech-sector-taking-bitcoin-seriously</t>
  </si>
  <si>
    <t>http://www.reddit.com/r/Bitcoin/comments/32ng3z/tech_sector_taking_bitcoin_seriously/</t>
  </si>
  <si>
    <t>April 15, 2015 at 12:26PM</t>
  </si>
  <si>
    <t>openminded2014</t>
  </si>
  <si>
    <t>Openbazaar! Your official release will help the price go up! Waiting☺</t>
  </si>
  <si>
    <t>http://www.reddit.com/r/Bitcoin/comments/32nk3v/openbazaar_your_official_release_will_help_the/</t>
  </si>
  <si>
    <t>April 15, 2015 at 12:13PM</t>
  </si>
  <si>
    <t>maxminski</t>
  </si>
  <si>
    <t>I just took a micro-loan of 500 bits on new subreddit "FairShareLoans". It worked quite well.</t>
  </si>
  <si>
    <t>http://np.reddit.com/r/FairShareLoans/comments/32lku3/loan_request_500_bits/</t>
  </si>
  <si>
    <t>http://www.reddit.com/r/Bitcoin/comments/32niyr/i_just_took_a_microloan_of_500_bits_on_new/</t>
  </si>
  <si>
    <t>April 15, 2015 at 12:49PM</t>
  </si>
  <si>
    <t>atheros</t>
  </si>
  <si>
    <t>There are 144 blocks made each day. That's 3600 bitcoins. Those are worth $792000. Miners sell. Are eight hundred thousand NEW dollars being traded for bitcoin every day right now? No way. So the price goes down.</t>
  </si>
  <si>
    <t>It would be incredibly difficult for us to calculate the daily amount of money being invested globally in bitcoin (the currency) right now. The exchanges could get together and come up with a good estimate. Whatever that value is, divide it by 3600 and that is what I believe is the target price of bitcoin.Would $80K worth of new money or value globally, daily, be a good estimate? That means that the target price is $22. For that to change, at least one of these has to change:Miners become optimistic and stop sellingHalving day arrivesMore money or value is traded for bitcoin (the currency) each dayHalving day will only double the price (or keep it from falling by 50% more). The other two changes require a change in sentiment. That sentiment hasn't yet changed. So the price will continue to trend toward the target.I wish it was more complex.</t>
  </si>
  <si>
    <t>http://www.reddit.com/r/Bitcoin/comments/32nm1s/there_are_144_blocks_made_each_day_thats_3600/</t>
  </si>
  <si>
    <t>April 15, 2015 at 01:15PM</t>
  </si>
  <si>
    <t>Cuntburgaler</t>
  </si>
  <si>
    <t>Alright so Circle isn't accepting my prepaid debit card. Is there any other site that will?</t>
  </si>
  <si>
    <t>After reading more into this, I've seen some reports saying they actually don't accept certain types of prepaid cards. And yes, it's a visa.Sooo there's no other way to get the money off it, someone please tell me there are other sites that (preferably work as quickly as Circle would have) allow you to buy btc with a prepaid card?</t>
  </si>
  <si>
    <t>http://www.reddit.com/r/Bitcoin/comments/32no7e/alright_so_circle_isnt_accepting_my_prepaid_debit/</t>
  </si>
  <si>
    <t>April 15, 2015 at 01:12PM</t>
  </si>
  <si>
    <t>jbvillarante</t>
  </si>
  <si>
    <t>PocketMarket Enables 2,000 Filipino Online Merchants to Start Accepting Bitcoin</t>
  </si>
  <si>
    <t>Our company, Loud Panda Interactive Inc., has developed an ecommerce platform that enables small businesses to sell on several niche/community-centered online marketplaces and social networks through instant messaging. So online merchants who sell on Facebook, Instagram and Twitter can now manage their promotions and transactions in PocketMarket.We released it to the public on November 2014, and since then it has grown to 2,000 merchants. You can check it out here: www.pocketmarket.com.In a nutshell, PocketMarket enables merchants to easily promote their products on social networks, manage inquiries through the built-in instant messaging feature, and process transactions (orders, invoicing, and payments) all in one place. Merchants can accept payments via bitcoin, cash deposits, pawnshops, convenience stores, ATM, and online debit through our payment gateway, or they can opt to accept payments directly to their ow payment methods (bank deposit, cash on delivery, bitcoin wallet transfer, etc)What we’re also particularly excited about is that we’ve incorporated Paylance (www.paylance.ph), a bitcoin payment gateway, which our company also developed. Paylance also accepts bitcoin remittances to the Philippines offering the best exchange rate in the market. Currently, the bitcoin payment gateway is only available to Philippine-based merchants for fund disbursements. However, international users may accept payment directly, as I mentioned above.Here are some of the online shops that are now using PocketMarket and accepting Bitcoin: https://www.pocketmarket.com/wanderhttps://www.pocketmarket.com/uddohttps://www.pocketmarket.com/beatersphilippineshttps://www.pocketmarket.com/bosquejohttps://www.pocketmarket.com/sa-nizhttps://www.pocketmarket.com/assorted-tastes-phhttps://www.pocketmarket.com/the-school-of-satchelhttps://www.pocketmarket.com/chronos-cityFeedbacks are most welcome. :)Info about me: I am Jay Ricky Villarante, CEO of PocketMarket and Paylance, and I am a huge bitcoin enthusiast. I traded bitcoins since early 2013 via my account on Localbitcoin, which accumulated over 1,700 trading partners: https://localbitcoins.com/accounts/profile/jbvillarante/. I also co-founded Bitcoin Organization of the Philippines, which seeks to develop a free and sustainable bitcoin industry in the Philippines.</t>
  </si>
  <si>
    <t>http://www.reddit.com/r/Bitcoin/comments/32nnxq/pocketmarket_enables_2000_filipino_online/</t>
  </si>
  <si>
    <t>April 15, 2015 at 01:11PM</t>
  </si>
  <si>
    <t>AussieCryptoCurrency</t>
  </si>
  <si>
    <t>Electrum 2.0.x: extraction of root seed (13 words =&amp;gt; master private key) with Python</t>
  </si>
  <si>
    <t>Fork of Vitalik Buterin's.Requires Python 2.7, also pbkdf2 library (install via pip).Actual codeZIPIt's just a matter of: from bitcoin import * my_mnemonic = "lowercase single spaced electrum version two mnemonic as a string so use quotes".encode("utf-8") my_mprivkey = electrumv2_mnemonic_to_mprivkey(my_mnemonic) Done!</t>
  </si>
  <si>
    <t>http://www.reddit.com/r/Bitcoin/comments/32nnui/electrum_20x_extraction_of_root_seed_13_words/</t>
  </si>
  <si>
    <t>April 15, 2015 at 01:03PM</t>
  </si>
  <si>
    <t>yellowpage09</t>
  </si>
  <si>
    <t>NeuCoin Pre-sale of 100 million NEU begins on April 28</t>
  </si>
  <si>
    <t>http://fxwire.pro/NeuCoin-Pre-sale-of-100-million-NEU-begins-on-April-28-25013</t>
  </si>
  <si>
    <t>http://www.reddit.com/r/Bitcoin/comments/32nn8s/neucoin_presale_of_100_million_neu_begins_on/</t>
  </si>
  <si>
    <t>April 15, 2015 at 01:43PM</t>
  </si>
  <si>
    <t>The State and Future of Digital Money - Los Angeles</t>
  </si>
  <si>
    <t>http://bravenewcoin.com/news/the-state-and-future-of-digital-money-los-angeles/</t>
  </si>
  <si>
    <t>http://www.reddit.com/r/Bitcoin/comments/32nq8n/the_state_and_future_of_digital_money_los_angeles/</t>
  </si>
  <si>
    <t>April 15, 2015 at 02:01PM</t>
  </si>
  <si>
    <t>arlekyn</t>
  </si>
  <si>
    <t>The first bitcoin bingo website, bingo players can now enjoy full anonymity as well as fast deposits and cash-outs</t>
  </si>
  <si>
    <t>http://themerkle.com/reviews/bitbingo-where-bingo-meets-bitcoin/</t>
  </si>
  <si>
    <t>http://www.reddit.com/r/Bitcoin/comments/32nrl4/the_first_bitcoin_bingo_website_bingo_players_can/</t>
  </si>
  <si>
    <t>April 15, 2015 at 02:15PM</t>
  </si>
  <si>
    <t>MaxFreedomMoussa</t>
  </si>
  <si>
    <t>Quick question from someone out of the loop - Would 30 normal computers mining bitcoin produce anything remotely worthwhile?</t>
  </si>
  <si>
    <t>I'm not going to get into specifics or details for privacy reasons, but I have access to 30 computers that are only used literally once a week. Is there a way for me to install btc mining software on these computers easily (some sort of online download? USB stick? IDK) and get it all sent to my online BTC wallet? Or do I have to do it manually for each computer and send it off manually? If so, nevermind because I don't have time for that.</t>
  </si>
  <si>
    <t>http://www.reddit.com/r/Bitcoin/comments/32nso0/quick_question_from_someone_out_of_the_loop_would/</t>
  </si>
  <si>
    <t>April 15, 2015 at 03:59PM</t>
  </si>
  <si>
    <t>MMakarenko</t>
  </si>
  <si>
    <t>Bitcoin in Gambling Section within Bitcoin Conference Prague</t>
  </si>
  <si>
    <t>Every day more and more experts in various spheres of business are becoming supporters of the fact that Bitcoin will change the world of electronic payments. Online gambling industry has paid attention to this cryptocurrency as soon as it appeared. At present, a number of experts in the sphere of online gambling claim that Bitcoins are perfect for this industry, particularly with regard to the benefits for operators. Thus, it is expected that the gambling business together with Bitcoin can reach its maximum potential in the near future. By that time, a lot of revolutionary changes will have occurred in this rapidly developing niche, especially subject to the stabilized exchange rate of the cryptocurrency. You have an opportunity to find out all about the current trends, prospects and options for the development of the industry in the framework of a unique section devoted to Bitcoin in gambling at Bitcoin Conference Prague, which will be held on May 14th in the capital of the Czech Republic. Thanks to this section, all participants will receive answers to the following questions: • Is there a future for Bitcoin in gambling? • What is the benefit of using the cryptocurrency for both operators and players? • Is the success of Bitcoin in online gambling unavoidable? • And many others. Only within the section devoted to Bitcoin in gambling, you will be able to understand the peculiarities of using this cryptocurrency in the gambling business, meet experts and experienced players in the market, acquire business contacts, as well as personally look into the backstage of this industry. In order to find out more information about Bitcoin Conference Prague, become a member, sign up and buy tickets, please visit the event website bitcoinconf.eu.</t>
  </si>
  <si>
    <t>http://www.reddit.com/r/Bitcoin/comments/32nzet/bitcoin_in_gambling_section_within_bitcoin/</t>
  </si>
  <si>
    <t>April 15, 2015 at 04:55PM</t>
  </si>
  <si>
    <t>LakeBTC</t>
  </si>
  <si>
    <t>Bitcoin is still in a bear market – but its story is a long way from over</t>
  </si>
  <si>
    <t>http://moneyweek.com/money-morning-bitcoin-bear-market/</t>
  </si>
  <si>
    <t>http://www.reddit.com/r/Bitcoin/comments/32o2x6/bitcoin_is_still_in_a_bear_market_but_its_story/</t>
  </si>
  <si>
    <t>April 15, 2015 at 04:50PM</t>
  </si>
  <si>
    <t>WestChi</t>
  </si>
  <si>
    <t>EOBOT has paused Cloud Mining</t>
  </si>
  <si>
    <t>EOBOT has just sent out an e-mail detailing how they are pausing their cloud mining service. Due to the recent drop in Bitcoin price the fees have reached 100% of mining profits. They stated that the GHS earned $0.002 daily while the fees were $0.0023. With it being paused there is a chance that it will come back if prices rise, but only time will tell. We are still waiting on CEX.IO to renegotiate their contracts and bring cloud mining back.</t>
  </si>
  <si>
    <t>http://www.reddit.com/r/Bitcoin/comments/32o2lj/eobot_has_paused_cloud_mining/</t>
  </si>
  <si>
    <t>April 15, 2015 at 04:48PM</t>
  </si>
  <si>
    <t>odhevra</t>
  </si>
  <si>
    <t>Russia loses its future by banning Bitcoin, or another cryptocurrency eulogy</t>
  </si>
  <si>
    <t>http://forklog.com/russia-loses-its-future-by-banning-bitcoin-or-another-cryptocurrency-eulogy/</t>
  </si>
  <si>
    <t>http://www.reddit.com/r/Bitcoin/comments/32o2i7/russia_loses_its_future_by_banning_bitcoin_or/</t>
  </si>
  <si>
    <t>April 15, 2015 at 04:45PM</t>
  </si>
  <si>
    <t>bithernet</t>
  </si>
  <si>
    <t>Use Bither to generate a private key by dice</t>
  </si>
  <si>
    <t>http://i.imgur.com/vbzwyGj.jpg</t>
  </si>
  <si>
    <t>http://www.reddit.com/r/Bitcoin/comments/32o2ae/use_bither_to_generate_a_private_key_by_dice/</t>
  </si>
  <si>
    <t>April 15, 2015 at 04:33PM</t>
  </si>
  <si>
    <t>djleo</t>
  </si>
  <si>
    <t>Australian traders who have had your bank account closed</t>
  </si>
  <si>
    <t>I'm interested to get a ball park number of how many people have had their personal bank accounts closed. I think it's anticompetitive of the banks and if it's a widespread problem we should take legal action.Feel free to pm me or just leave a comment here.</t>
  </si>
  <si>
    <t>http://www.reddit.com/r/Bitcoin/comments/32o1h1/australian_traders_who_have_had_your_bank_account/</t>
  </si>
  <si>
    <t>April 15, 2015 at 04:27PM</t>
  </si>
  <si>
    <t>its_bitney_bitch</t>
  </si>
  <si>
    <t>In March 2022, 90% of bitcoins will have been mined</t>
  </si>
  <si>
    <t>By my calculations, 90% of bitcoins will be mined on the 84000th block of the 6.25 era. Based on current estimates, that works out to March 2022.</t>
  </si>
  <si>
    <t>http://www.reddit.com/r/Bitcoin/comments/32o15m/in_march_2022_90_of_bitcoins_will_have_been_mined/</t>
  </si>
  <si>
    <t>April 15, 2015 at 05:27PM</t>
  </si>
  <si>
    <t>What is the Euro Coinbase merchant rate?</t>
  </si>
  <si>
    <t>The Coinbase API has a USD rate, but I cannot get a EUR rate from the API.Where can I get the Euro rate used my Coinbase merchants?</t>
  </si>
  <si>
    <t>http://www.reddit.com/r/Bitcoin/comments/32o52f/what_is_the_euro_coinbase_merchant_rate/</t>
  </si>
  <si>
    <t>April 15, 2015 at 05:21PM</t>
  </si>
  <si>
    <t>libertariandictator</t>
  </si>
  <si>
    <t>Under $1200 here we go.</t>
  </si>
  <si>
    <t>42 months of downward price pressure has not been fun.Say what you want that "price is not important"I disagree. As a traditional form of money a relatively stable or increasing price is super important to attract potential users. For example, all of the new gold ETF buyers who bought in at $1920 only have $1200 left (assuming it wasn't spent). Their first impression could very well have turned them off permanently.Sure, they'll be ups and downs, everyone expects volatility, but 3 years and a half now of sell pressure with very little upswings.Shit's bringing me down. Here's to hoping these well funded central banks can come up with some innovative ideas.http://imgur.com/9Xz9QQF</t>
  </si>
  <si>
    <t>http://www.reddit.com/r/Bitcoin/comments/32o4mr/under_1200_here_we_go/</t>
  </si>
  <si>
    <t>April 15, 2015 at 05:06PM</t>
  </si>
  <si>
    <t>filadelfijus</t>
  </si>
  <si>
    <t>Bitcoin in far east countries</t>
  </si>
  <si>
    <t>Hello fellow bitcoiners, I am planning backpacking trip to Vietnam, Laos, Cambodia and maybe some other countries. I'll be closing all bank accounts I have in my current country and carrying large amounts of cash is not an option also. Bitcoin seems like an obvious choice. Does anyone know or have experience how easy is to get local currencies or even use bitcoin for purchases directly in that side of the world?</t>
  </si>
  <si>
    <t>http://www.reddit.com/r/Bitcoin/comments/32o3o9/bitcoin_in_far_east_countries/</t>
  </si>
  <si>
    <t>April 15, 2015 at 05:05PM</t>
  </si>
  <si>
    <t>Bo0O0oMstick</t>
  </si>
  <si>
    <t>Andreas Antonopoulos Keynote + Q&amp;amp;A for BitcoinWednesday.com</t>
  </si>
  <si>
    <t>http://www.bitcoinwednesday.com/antonopoulos-video/</t>
  </si>
  <si>
    <t>http://www.reddit.com/r/Bitcoin/comments/32o3kq/andreas_antonopoulos_keynote_qa_for/</t>
  </si>
  <si>
    <t>April 15, 2015 at 05:01PM</t>
  </si>
  <si>
    <t>http://www.reddit.com/r/Bitcoin/comments/32o3df/russia_loses_its_future_by_banning_bitcoin_or/</t>
  </si>
  <si>
    <t>April 15, 2015 at 05:50PM</t>
  </si>
  <si>
    <t>bruce_fenton</t>
  </si>
  <si>
    <t>Bitcoin Foundation would appreciate your advice, suggestions and input / New Exec Director AMA</t>
  </si>
  <si>
    <t>Hi Reddit!The Board of Directors of the Bitcoin Foundation appointed me as the new Executive Director this week - one of my first tasks is to reach out to as many corporate and individual foundation members, members of the community and other stakeholders for ideas and suggestions about how the Bitcoin Foundation can best help Bitcoin.The foundation, like the Bitcoin space itself has had its fair share of turmoil. Right now we now have a fully 100% member elected Board of Directors, new leadership and a fresh start going forward.Some say that a protocol like Bitcoin does not need an organization at all. This is of course true. We also don't need podcasts or speakers or books or organizations of any kind either. But the bar we should set is not what Bitcoin needs to work but whether or not something can be a benefit to Bitcoin and its growth.I think the Bitcoin Foundation can be a valuable asset to Bitcoin in the coming years. We're thrilled that we have some passionate individual members and high quality corporate members and a board with some of the most accomplished people in the space who agree.A combination of factors including losses on some activities, high expenses and a falling Bitcoin price have reduced the foundation's capital. In the coming weeks I'm gathering a full picture of our internal resources and finances and with all activities will be as transparent as possible without violating the privacy of any member. I'm not going to dwell on the past as much as focus on where we are now and what we can do in the future to most effectively benefit this space.Aside from cash and bitcoin holdings, the Bitcoin Foundation, in my opinion, is incredibly valuable as an organization. We have convening power, have hosted some of the most successful events in the space, we have people like Gavin Andreessen and other leaders in the space who care about the organization, we have 42,000 Twitter followers, media contacts, a membership list as impressive as any group in this space and we have many initiatives which can have huge impact for low cost. Right now as I write this, the foundation is hosting DevCore in London, one of the most exciting Development focused conference series this space has seen.Whether you've been an active supporter or a critic of the foundation in the past we are here to stay and want to be the best we can be for the space, please help us do so.Please let us know your constructive thoughts, ideas and suggestions. Also, AMABruce</t>
  </si>
  <si>
    <t>http://www.reddit.com/r/Bitcoin/comments/32o6jv/bitcoin_foundation_would_appreciate_your_advice/</t>
  </si>
  <si>
    <t>April 15, 2015 at 05:35PM</t>
  </si>
  <si>
    <t>Bit_Post</t>
  </si>
  <si>
    <t>Bitcoin Faucet: What is That?</t>
  </si>
  <si>
    <t>http://bit-post.com/education/bitcoin-faucet-what-is-that-4618</t>
  </si>
  <si>
    <t>http://www.reddit.com/r/Bitcoin/comments/32o5kj/bitcoin_faucet_what_is_that/</t>
  </si>
  <si>
    <t>April 15, 2015 at 05:32PM</t>
  </si>
  <si>
    <t>Slacky741</t>
  </si>
  <si>
    <t>Bitcoin 101: What Happens When We Decentralize Money?</t>
  </si>
  <si>
    <t>https://www.youtube.com/attribution_link?a=fG8wOE1-GpA&amp;u=%2Fwatch%3Fv%3DEzFOwFXlR48%26feature%3Dshare</t>
  </si>
  <si>
    <t>http://www.reddit.com/r/Bitcoin/comments/32o5dg/bitcoin_101_what_happens_when_we_decentralize/</t>
  </si>
  <si>
    <t>Rogerss93</t>
  </si>
  <si>
    <t>What is the best Bitcoin wallet for iOS and why?</t>
  </si>
  <si>
    <t>Looking to buy some bitcoin and figured my phone would be the best device to manage them on, do some make use of TouchID?</t>
  </si>
  <si>
    <t>http://www.reddit.com/r/Bitcoin/comments/32o5df/what_is_the_best_bitcoin_wallet_for_ios_and_why/</t>
  </si>
  <si>
    <t>April 15, 2015 at 05:58PM</t>
  </si>
  <si>
    <t>minamisan</t>
  </si>
  <si>
    <t>Bitcoin Users: Attractive &amp;amp; Wealthy, or Foolish &amp;amp; Poor?</t>
  </si>
  <si>
    <t>https://medium.com/@southtopia/bitcoin-users-attractive-wealthy-or-foolish-poor-b2addb62a3a2</t>
  </si>
  <si>
    <t>http://www.reddit.com/r/Bitcoin/comments/32o72t/bitcoin_users_attractive_wealthy_or_foolish_poor/</t>
  </si>
  <si>
    <t>April 15, 2015 at 05:56PM</t>
  </si>
  <si>
    <t>lumbridgecity</t>
  </si>
  <si>
    <t>My First Bitreserve Deposit - Turning Bitcoin Tips Into Silver and Gold</t>
  </si>
  <si>
    <t>https://www.youtube.com/watch?v=mt4QqqQfX5Q</t>
  </si>
  <si>
    <t>http://www.reddit.com/r/Bitcoin/comments/32o6zx/my_first_bitreserve_deposit_turning_bitcoin_tips/</t>
  </si>
  <si>
    <t>April 15, 2015 at 06:30PM</t>
  </si>
  <si>
    <t>Silicon Valley Bitcoin Job Fair to Take Place Next Week</t>
  </si>
  <si>
    <t>http://www.newsbtc.com/2015/04/14/silicon-valley-bitcoin-job-fair-to-take-place-next-week/</t>
  </si>
  <si>
    <t>http://www.reddit.com/r/Bitcoin/comments/32o9ku/silicon_valley_bitcoin_job_fair_to_take_place/</t>
  </si>
  <si>
    <t>April 15, 2015 at 07:01PM</t>
  </si>
  <si>
    <t>bitpotluck</t>
  </si>
  <si>
    <t>Digital Currency Council Joins 500 Startups Accelerator</t>
  </si>
  <si>
    <t>http://www.coindesk.com/digital-currency-council-joins-500-startups-accelerator/</t>
  </si>
  <si>
    <t>http://www.reddit.com/r/Bitcoin/comments/32oc4t/digital_currency_council_joins_500_startups/</t>
  </si>
  <si>
    <t>April 15, 2015 at 06:57PM</t>
  </si>
  <si>
    <t>georgedonnelly</t>
  </si>
  <si>
    <t>Family Puts Bitcoin to the Test by Touring the US With Only Bitcoin to Spend</t>
  </si>
  <si>
    <t>http://www.coinbuzz.com/2015/04/15/family-puts-bitcoin-test-touring-us-bitcoin-spend/</t>
  </si>
  <si>
    <t>http://www.reddit.com/r/Bitcoin/comments/32obsh/family_puts_bitcoin_to_the_test_by_touring_the_us/</t>
  </si>
  <si>
    <t>April 15, 2015 at 07:12PM</t>
  </si>
  <si>
    <t>TheStatelessMan</t>
  </si>
  <si>
    <t>The Future of Bitcoin: Money or Technology?</t>
  </si>
  <si>
    <t>http://panampost.com/franco-amati/2015/04/15/the-future-of-bitcoin-money-or-technology/</t>
  </si>
  <si>
    <t>http://www.reddit.com/r/Bitcoin/comments/32od3n/the_future_of_bitcoin_money_or_technology/</t>
  </si>
  <si>
    <t>April 15, 2015 at 07:53PM</t>
  </si>
  <si>
    <t>itjeff</t>
  </si>
  <si>
    <t>WageCan Bitcoin Debit Card. Has anyone tried this? Interested in it just not sure about scam chances..</t>
  </si>
  <si>
    <t>https://www.wagecan.com</t>
  </si>
  <si>
    <t>http://www.reddit.com/r/Bitcoin/comments/32ogv7/wagecan_bitcoin_debit_card_has_anyone_tried_this/</t>
  </si>
  <si>
    <t>April 15, 2015 at 07:41PM</t>
  </si>
  <si>
    <t>kinoshitajona</t>
  </si>
  <si>
    <t>breadwallet crowdin translation site up! Try and beat me to 100%!!! mwahahaha (Japanese)</t>
  </si>
  <si>
    <t>https://crowdin.com/project/breadwallet</t>
  </si>
  <si>
    <t>http://www.reddit.com/r/Bitcoin/comments/32ofpc/breadwallet_crowdin_translation_site_up_try_and/</t>
  </si>
  <si>
    <t>April 15, 2015 at 08:13PM</t>
  </si>
  <si>
    <t>Dannysomething</t>
  </si>
  <si>
    <t>The Crypto Show talks with @Press4Truth and @jobyweeks about Marijuana prohibition</t>
  </si>
  <si>
    <t>https://soundcloud.com/heryptohow/dan-dicks-press4truth-and-joby-weeks</t>
  </si>
  <si>
    <t>http://www.reddit.com/r/Bitcoin/comments/32oixu/the_crypto_show_talks_with_press4truth_and/</t>
  </si>
  <si>
    <t>April 15, 2015 at 08:03PM</t>
  </si>
  <si>
    <t>Free Bitcoin Games</t>
  </si>
  <si>
    <t>http://bit-post.com/market/free-bitcoin-games-5498</t>
  </si>
  <si>
    <t>http://www.reddit.com/r/Bitcoin/comments/32ohx1/free_bitcoin_games/</t>
  </si>
  <si>
    <t>April 15, 2015 at 08:43PM</t>
  </si>
  <si>
    <t>Wallet Backups</t>
  </si>
  <si>
    <t>I'm sure this question has been asked on this thread 100x, so sorry for the repetitiveness.I have 3 wallets on my iPhone (trying them out and seeing what I like): CoinBase, Blockchain, and BreadWallet. I only have a little bit of coin in each but want to know about backing the wallets up in case life happens to my phone; seems ridiculous to have 100% if my Bitcoin on something that a little bit of water or a tough drop would kill.Can I back up all 3 wallets to one spot or would I need to consolidate them prior to backing them up?Also, I'm kinda tech savvy but im far from being a programmer or even an every day smart person. Can I get some ELI5 directions for this?Thanks!</t>
  </si>
  <si>
    <t>http://www.reddit.com/r/Bitcoin/comments/32om78/wallet_backups/</t>
  </si>
  <si>
    <t>April 15, 2015 at 09:06PM</t>
  </si>
  <si>
    <t>gta350</t>
  </si>
  <si>
    <t>Alternative for term: Bitcoiner</t>
  </si>
  <si>
    <t>Working on a project for a couple of months but can't find a reliable name for it, can you please come with some ideas about bitcoiner replacement.Edit: to keep the project`s strategy I'll pay 0.05 BTC for the best answer</t>
  </si>
  <si>
    <t>http://www.reddit.com/r/Bitcoin/comments/32oox6/alternative_for_term_bitcoiner/</t>
  </si>
  <si>
    <t>April 15, 2015 at 09:02PM</t>
  </si>
  <si>
    <t>bitofpotential</t>
  </si>
  <si>
    <t>My first blogpost ever, "Bitcoin as an educational lens: Diagnosis and medicine in one pill" any constructive feedback very much appreciated.</t>
  </si>
  <si>
    <t>http://bitofpotential.liberty.me/2015/04/08/bitcoin-as-an-educational-lens-diagnosis-and-medicine-in-one-pill/</t>
  </si>
  <si>
    <t>http://www.reddit.com/r/Bitcoin/comments/32ooeh/my_first_blogpost_ever_bitcoin_as_an_educational/</t>
  </si>
  <si>
    <t>April 15, 2015 at 09:00PM</t>
  </si>
  <si>
    <t>Liongrass</t>
  </si>
  <si>
    <t>This is why banks and payment providers don't take us seriously (yet).</t>
  </si>
  <si>
    <t>https://i.imgur.com/i3y1Wco.jpg</t>
  </si>
  <si>
    <t>http://www.reddit.com/r/Bitcoin/comments/32oo70/this_is_why_banks_and_payment_providers_dont_take/</t>
  </si>
  <si>
    <t>April 15, 2015 at 08:45PM</t>
  </si>
  <si>
    <t>ajvw</t>
  </si>
  <si>
    <t>localbitcoins.com seem to have a non-transparent sort order. Is it favouring some big sellers or market manipulation?</t>
  </si>
  <si>
    <t>The sorting order is either non-transparent or without choice for the user apart from the default.For example compare:https://localbitcoins.com/sell-bitcoins-online/inr/https://localbitcoins.com/buy-bitcoins-online/inr/The buys are sorted by price but the sells are not. What is the sorting order?It seems to be non-transparent. Does it look like favouring some big sellers at higher price against some small sellers at a better price.</t>
  </si>
  <si>
    <t>http://www.reddit.com/r/Bitcoin/comments/32omg4/localbitcoinscom_seem_to_have_a_nontransparent/</t>
  </si>
  <si>
    <t>April 15, 2015 at 09:27PM</t>
  </si>
  <si>
    <t>bitcoinstreetteam</t>
  </si>
  <si>
    <t>The Qualities of Bitcoin! [POEM WITH BEG/TIP QR]</t>
  </si>
  <si>
    <t>Bitcoin is Money.Bitcoin is a Payment Network.Bitcoin is a Ledger.Bitcoin is Easy to Use.Bitcoin is a unit of account.Bitcoin is Fungible.Bitcoin is strictly limited.Bitcoin is digital cash.Bitcoin saves retailers money.Bitcoin saves consumers money.Bitcoin is decentralized.Bitcoin is trust less.Bitcoin's price is volatile.Bitcoin is a chance to make a lot of money.Bitcoin is a chance to lose a lot of money.Bitcoin is a network.Bitcoin is open source.Bitcoin is verifiable.Bitcoin is an asset.Bitcoin is property.Bitcoin is Fraudproof.Bitcoin miners process transactions and get paid in Bitcoin.Bitcoin's inflation rate is predetermined.Bitcoin has no third party control.Bitcoin is an algorithm.Bitcoin gives property rights.Bitcoin has competitors.Dogecoin is pretty cool.Ethereum and Counterparty are too.Thank you for reading this poem. My white paper from the other night failed. I decided to come back with a simple and clear poem that is also constructive. I will do a version 2 of the white paper tomorrow. Remind me not to post at 4am in the morning lol. If you have any additions to this poem, please add comments. I don't know how to program, but I am trying to learn so I am trying to add what creativity I can. Thank you.BitcoinStreetTeam.comQR/tip/beg/address: 1CDRdd5Md2sqSZkjSVKPQea2hay6ZKmEen http://imgur.com/JdggVwW</t>
  </si>
  <si>
    <t>http://www.reddit.com/r/Bitcoin/comments/32orkf/the_qualities_of_bitcoin_poem_with_begtip_qr/</t>
  </si>
  <si>
    <t>April 15, 2015 at 10:14PM</t>
  </si>
  <si>
    <t>teamcorona</t>
  </si>
  <si>
    <t>New updated website for Corona Dapp Development Network</t>
  </si>
  <si>
    <t>https://corona.info/</t>
  </si>
  <si>
    <t>http://www.reddit.com/r/Bitcoin/comments/32oxld/new_updated_website_for_corona_dapp_development/</t>
  </si>
  <si>
    <t>April 15, 2015 at 10:04PM</t>
  </si>
  <si>
    <t>ThePiachu</t>
  </si>
  <si>
    <t>Vanity Pool - the geekiest service in Bitcoin</t>
  </si>
  <si>
    <t>http://tpbit.blogspot.ca/2015/04/vanity-pool-geekiest-service-in-bitcoin.html</t>
  </si>
  <si>
    <t>http://www.reddit.com/r/Bitcoin/comments/32ow5p/vanity_pool_the_geekiest_service_in_bitcoin/</t>
  </si>
  <si>
    <t>April 15, 2015 at 10:02PM</t>
  </si>
  <si>
    <t>_supert_</t>
  </si>
  <si>
    <t>Bitcoin will never send you this</t>
  </si>
  <si>
    <t>I received this email from Ripple:Later this year, Ripple Labs will enhance identity requirements for Ripple Trade wallets by establishing additional account creation and verification procedures in support of a compliant Ripple network. This will include the collection of additional identifiable information. An ecosystem that supports regulatory compliance builds confidence and encourages new participants to use Ripple and contribute volume to the network.</t>
  </si>
  <si>
    <t>http://www.reddit.com/r/Bitcoin/comments/32ovwl/bitcoin_will_never_send_you_this/</t>
  </si>
  <si>
    <t>April 15, 2015 at 09:49PM</t>
  </si>
  <si>
    <t>shesek1</t>
  </si>
  <si>
    <t>Bitrated: looking to put more trust into Bitcoin</t>
  </si>
  <si>
    <t>https://www.bitcoinaffiliatenetwork.com/blog/bryan/bitrated-looking-to-put-more-trust-into-bitcoin/</t>
  </si>
  <si>
    <t>http://www.reddit.com/r/Bitcoin/comments/32ou9s/bitrated_looking_to_put_more_trust_into_bitcoin/</t>
  </si>
  <si>
    <t>April 15, 2015 at 10:33PM</t>
  </si>
  <si>
    <t>osunac</t>
  </si>
  <si>
    <t>10 gifs animados sobre Bitcoin</t>
  </si>
  <si>
    <t>http://www.elcapitalistainfiel.com.es/2015/04/10-gifs-animados-sobre-bitcoin.html</t>
  </si>
  <si>
    <t>http://www.reddit.com/r/Bitcoin/comments/32p06j/10_gifs_animados_sobre_bitcoin/</t>
  </si>
  <si>
    <t>April 15, 2015 at 10:27PM</t>
  </si>
  <si>
    <t>bigupurself7</t>
  </si>
  <si>
    <t>Bitcoin's flaw</t>
  </si>
  <si>
    <t>When trying to show new users about Bitcoin I show them a wallet and how easy it is to send to other people. Only problem is they show me Venmo and I have to agree. Venmo is much easier and it has no fees.On a side note I bought something with bitcoin but had to return it. That is not an easy process. I had to email bitpay. Get a code from them. Then send it to another company and finally got my refund(which was now worth less than when I paid ) I'm still bullish on bitcoin but only as a commodity. That's it ...</t>
  </si>
  <si>
    <t>http://www.reddit.com/r/Bitcoin/comments/32ozaa/bitcoins_flaw/</t>
  </si>
  <si>
    <t>April 15, 2015 at 10:25PM</t>
  </si>
  <si>
    <t>_uminatsu_</t>
  </si>
  <si>
    <t>Here's an interesting private key for your amusement.</t>
  </si>
  <si>
    <t>Obviously please do not use it. But the other day I was just wondering if it's possible for a private key to contain entirely letters (no numbers). And then I wondered if the letters can form valid words. So I tried to write a script to search for it.Here it is:KyotoTranseptAnywhereGuitaristMaidensPruningSoarPurr</t>
  </si>
  <si>
    <t>http://www.reddit.com/r/Bitcoin/comments/32oz26/heres_an_interesting_private_key_for_your/</t>
  </si>
  <si>
    <t>April 15, 2015 at 10:21PM</t>
  </si>
  <si>
    <t>Numericide</t>
  </si>
  <si>
    <t>It's 1948 in the Bitcoin world, in oil years that is..</t>
  </si>
  <si>
    <t>http://i.imgur.com/au5iynX.png</t>
  </si>
  <si>
    <t>http://www.reddit.com/r/Bitcoin/comments/32oyhq/its_1948_in_the_bitcoin_world_in_oil_years_that_is/</t>
  </si>
  <si>
    <t>April 15, 2015 at 10:58PM</t>
  </si>
  <si>
    <t>Iimez</t>
  </si>
  <si>
    <t>How can I incorporate Bitcoin into my business?</t>
  </si>
  <si>
    <t>My business isn't directly Bitcoin related but I would like tp somehow incorporate it. I think by businesses using Botcoin on a day to day business it would create a stable environment for everday use. My business makes utility software.</t>
  </si>
  <si>
    <t>http://www.reddit.com/r/Bitcoin/comments/32p3iu/how_can_i_incorporate_bitcoin_into_my_business/</t>
  </si>
  <si>
    <t>April 15, 2015 at 11:32PM</t>
  </si>
  <si>
    <t>YokoHamata</t>
  </si>
  <si>
    <t>Easiest Way to Think About Bitcoin</t>
  </si>
  <si>
    <t>https://www.youtube.com/watch?v=C9A-DVZ0mhM</t>
  </si>
  <si>
    <t>http://www.reddit.com/r/Bitcoin/comments/32p81a/easiest_way_to_think_about_bitcoin/</t>
  </si>
  <si>
    <t>April 15, 2015 at 11:30PM</t>
  </si>
  <si>
    <t>PoliticalDissidents</t>
  </si>
  <si>
    <t>Bitcoind full node connects to less than 8 peers</t>
  </si>
  <si>
    <t>I set up a full node in a VPS with Ubuntu. The VPS got good connection I torrented the blockchain and that peaked at 40 megabytes per second. I imported the bootstrap.dat and bitcoind was able to validate those blocks and catch up. Thing is it doesn't seem to make many connections at all. Currently I have 4 connections. I've seen it manage to get up to around 6 connections but wouldn't even reach the normal 8 minimum that people typically encounter. I left it running over night and still didn't reach 8 by the time I checked in the morning. TCP port 8333 is open and on https://getaddr.bitnodes.io it shows up.But what gives? How do I make my node obtain more connections? Why is it taking so long to find connections and remain unable to find enough. I would anticipate to see heavy network load but I'm not seeing any more than a few kilobytes pop up. My VPS is dual purpose serving as a web server also for hosting sites for what it's worth.</t>
  </si>
  <si>
    <t>http://www.reddit.com/r/Bitcoin/comments/32p7q2/bitcoind_full_node_connects_to_less_than_8_peers/</t>
  </si>
  <si>
    <t>April 15, 2015 at 11:29PM</t>
  </si>
  <si>
    <t>CoinFest</t>
  </si>
  <si>
    <t>CoinFest 2016 Announced for April 5-10</t>
  </si>
  <si>
    <t>http://www.coinfest.org/coinfest-2016/</t>
  </si>
  <si>
    <t>http://www.reddit.com/r/Bitcoin/comments/32p7nu/coinfest_2016_announced_for_april_510/</t>
  </si>
  <si>
    <t>April 15, 2015 at 11:28PM</t>
  </si>
  <si>
    <t>canadiandev</t>
  </si>
  <si>
    <t>CryptoCards - STILL not here! What gives?</t>
  </si>
  <si>
    <t>http://imgur.com/90P9FWm</t>
  </si>
  <si>
    <t>http://www.reddit.com/r/Bitcoin/comments/32p7jc/cryptocards_still_not_here_what_gives/</t>
  </si>
  <si>
    <t>April 15, 2015 at 11:22PM</t>
  </si>
  <si>
    <t>WINSATOSHI</t>
  </si>
  <si>
    <t>In 3 days I lost all my coins (6.5 btc) at this site. Is it a scam?</t>
  </si>
  <si>
    <t>https://satoshibet.com?c=633</t>
  </si>
  <si>
    <t>http://www.reddit.com/r/Bitcoin/comments/32p6s6/in_3_days_i_lost_all_my_coins_65_btc_at_this_site/</t>
  </si>
  <si>
    <t>April 15, 2015 at 11:20PM</t>
  </si>
  <si>
    <t>rnvk</t>
  </si>
  <si>
    <t>Bitcoin Dev Meetup (Toronto, 7pm EST)</t>
  </si>
  <si>
    <t>http://www.meetup.com/Bitcoin-Developers/events/220649539/</t>
  </si>
  <si>
    <t>http://www.reddit.com/r/Bitcoin/comments/32p6jo/bitcoin_dev_meetup_toronto_7pm_est/</t>
  </si>
  <si>
    <t>April 15, 2015 at 11:15PM</t>
  </si>
  <si>
    <t>das_ist_mein_blunt</t>
  </si>
  <si>
    <t>Are there any verified, community loved, redditor localbitcoin sellers?</t>
  </si>
  <si>
    <t>I'm only asking because I've been using expresscoin and it just takes too damn long. I'm a bit new to localbitcoin and would like people to shoot out some verified sellers if they could. Sorry if this is a shit post but I'm just trying to get info.</t>
  </si>
  <si>
    <t>http://www.reddit.com/r/Bitcoin/comments/32p5sw/are_there_any_verified_community_loved_redditor/</t>
  </si>
  <si>
    <t>April 15, 2015 at 11:45PM</t>
  </si>
  <si>
    <t>How Important Is Bitcoin, Really?</t>
  </si>
  <si>
    <t>http://ablogaboutnothinginparticular.com/?p=3767</t>
  </si>
  <si>
    <t>http://www.reddit.com/r/Bitcoin/comments/32p9vf/how_important_is_bitcoin_really/</t>
  </si>
  <si>
    <t>April 16, 2015 at 12:39AM</t>
  </si>
  <si>
    <t>Money &amp;amp; Tech: {Australia Decides To Not Regulate Bitcoin) Watch Full Video at MoneyandTech.com</t>
  </si>
  <si>
    <t>https://youtu.be/19ATvQt2z0U</t>
  </si>
  <si>
    <t>http://www.reddit.com/r/Bitcoin/comments/32ph2y/money_tech_australia_decides_to_not_regulate/</t>
  </si>
  <si>
    <t>ColBuzzLiteBeer</t>
  </si>
  <si>
    <t>London stakes its claim as global bitcoin hub</t>
  </si>
  <si>
    <t>http://www.reuters.com/article/2015/04/15/us-currency-bitcoin-london-insight-idUSKBN0N622320150415</t>
  </si>
  <si>
    <t>http://www.reddit.com/r/Bitcoin/comments/32ph2e/london_stakes_its_claim_as_global_bitcoin_hub/</t>
  </si>
  <si>
    <t>April 16, 2015 at 12:37AM</t>
  </si>
  <si>
    <t>mymobiletokens</t>
  </si>
  <si>
    <t>MIND THE GAP - FUTURE OF CRYPTO 2.0 TECHNOLOGY AND THE FUTURE OF FINANCE</t>
  </si>
  <si>
    <t>2015-05-05 15:00:00 GMT Future of Crypto 2.0 Technology Moderated Panel discussion between crypto 2.0 developers to shape and formulate the differences between blockchains and the future of 2.0NXT, Alexander Chepurnoy - vitalik buterin, Ethereum - Nick Williamson GetCredits www.mindthegapexpo.comPre-register today and ask questions to the panelists about 2.0</t>
  </si>
  <si>
    <t>http://www.reddit.com/r/Bitcoin/comments/32pgtr/mind_the_gap_future_of_crypto_20_technology_and/</t>
  </si>
  <si>
    <t>April 16, 2015 at 12:34AM</t>
  </si>
  <si>
    <t>AdamCox9</t>
  </si>
  <si>
    <t>Bitcoin in Popular Science Magazine</t>
  </si>
  <si>
    <t>http://www.popsci.com/dark-web-revealed</t>
  </si>
  <si>
    <t>http://www.reddit.com/r/Bitcoin/comments/32pggg/bitcoin_in_popular_science_magazine/</t>
  </si>
  <si>
    <t>April 16, 2015 at 12:41AM</t>
  </si>
  <si>
    <t>bajanboost</t>
  </si>
  <si>
    <t>How many pages would it take to print the entire blockchain?</t>
  </si>
  <si>
    <t>This is more of a shower thought, so take it easy... What would happen in the unlikely event of an EMP disrupting the entire world at once? Would the blockchain really be stored on a legacy nonvolatile medium like paper, up to the point of event?If you had to create a simple python script to pull a block down and parse (or raw binary) the block files into a .txt document and command to print it, how many pages of paper at A4 size, 11 font size will it take to manually print the entire blockchain up to this point?</t>
  </si>
  <si>
    <t>http://www.reddit.com/r/Bitcoin/comments/32phg7/how_many_pages_would_it_take_to_print_the_entire/</t>
  </si>
  <si>
    <t>PhreakerX</t>
  </si>
  <si>
    <t>What happened to Bitcredits.io?</t>
  </si>
  <si>
    <t>https://angel.co/bitcredits-io</t>
  </si>
  <si>
    <t>http://www.reddit.com/r/Bitcoin/comments/32phen/what_happened_to_bitcreditsio/</t>
  </si>
  <si>
    <t>April 16, 2015 at 01:05AM</t>
  </si>
  <si>
    <t>figure_d_it_out</t>
  </si>
  <si>
    <t>http://mobile.reuters.com/article/idUSL5N0X63BQ20150415?irpc=932</t>
  </si>
  <si>
    <t>http://www.reddit.com/r/Bitcoin/comments/32pkui/london_stakes_its_claim_as_global_bitcoin_hub/</t>
  </si>
  <si>
    <t>April 16, 2015 at 01:27AM</t>
  </si>
  <si>
    <t>julanrouge</t>
  </si>
  <si>
    <t>MIT Media Lab Launches a Digital Currency Initiative</t>
  </si>
  <si>
    <t>https://medium.com/@medialab/launching-a-digital-currency-initiative-238fc678aba2</t>
  </si>
  <si>
    <t>http://www.reddit.com/r/Bitcoin/comments/32pnub/mit_media_lab_launches_a_digital_currency/</t>
  </si>
  <si>
    <t>April 16, 2015 at 01:40AM</t>
  </si>
  <si>
    <t>b1bl3</t>
  </si>
  <si>
    <t>50% from SyncBit.IO BTC Network and 69BTC.com BTC Adult VideoChat for sale</t>
  </si>
  <si>
    <t>We are selling half of the http://syncbit.io and http://69btc.comSyncBit.IO is a BTC Network where we want to bring all cryptocurrencies in one place for chat,posts,video chat,casino games,exchange tipping system...There are already around 100 members.We want to use a coin in future only on SyncBit BTC Network. The idea is why to wait for the biggest social networks to add crypto coins when we can create a biggest BTC network and to spread the words about crypto69BTC.COM is The Biggest BTC Adult Video Chat where users can tip girls by BTC in private area.So the profit will come from casino games,exchange,advertise and adult videochat.Half of the SyncBit project is ready but we need to raise more founds to finish it and to promote it. That's why we are looking for partners.So if you want to be a part of a future BTC project now is time to invest with us.You can visit the project http://syncbit.io and http://69btc.comThere is no risk to lose !!!You can buy 1% at 0.58139535 BTC . For more details PM us or email at contact@syncbit.io</t>
  </si>
  <si>
    <t>http://www.reddit.com/r/Bitcoin/comments/32ppm6/50_from_syncbitio_btc_network_and_69btccom_btc/</t>
  </si>
  <si>
    <t>AlphaPoint</t>
  </si>
  <si>
    <t>AlphaPoint's Vadim Telyatnikov and Joe Ventura will be speaking at Inside Bitcoins in NY, April 28th and 29th.</t>
  </si>
  <si>
    <t>Joe will be speaking on 'Getting Ready for Wall Street' and Vadim will be speaking on 'The Bitcoin Startup Ecosystem.'For more info on the agenda, go to http://insidebitcoins.com/new-york/2015/agendaFor more info on AlphaPoint, go to http://www.alphapoint.com</t>
  </si>
  <si>
    <t>http://www.reddit.com/r/Bitcoin/comments/32ppk5/alphapoints_vadim_telyatnikov_and_joe_ventura/</t>
  </si>
  <si>
    <t>April 16, 2015 at 02:09AM</t>
  </si>
  <si>
    <t>Xinobrax</t>
  </si>
  <si>
    <t>https://www.youtube.com/watch?v=HjUbkBXpZXQ</t>
  </si>
  <si>
    <t>http://www.reddit.com/r/Bitcoin/comments/32pti6/andreas_antonopoulos_keynote_qa_for/</t>
  </si>
  <si>
    <t>April 16, 2015 at 02:08AM</t>
  </si>
  <si>
    <t>RaptorXP</t>
  </si>
  <si>
    <t>Prepaid Mobile Credits: How the Developing World Will Adopt Bitcoin</t>
  </si>
  <si>
    <t>http://cointelegraph.com/news/113949/prepaid-mobile-credits-how-the-developing-world-will-adopt-bitcoin</t>
  </si>
  <si>
    <t>http://www.reddit.com/r/Bitcoin/comments/32ptcq/prepaid_mobile_credits_how_the_developing_world/</t>
  </si>
  <si>
    <t>April 16, 2015 at 02:06AM</t>
  </si>
  <si>
    <t>PaulSnow</t>
  </si>
  <si>
    <t>Beyond bitcoin and the blockchain to booming business</t>
  </si>
  <si>
    <t>http://radar.oreilly.com/2015/04/beyond-bitcoin-and-the-blockchain-to-booming-business.html</t>
  </si>
  <si>
    <t>http://www.reddit.com/r/Bitcoin/comments/32pt0q/beyond_bitcoin_and_the_blockchain_to_booming/</t>
  </si>
  <si>
    <t>April 16, 2015 at 02:03AM</t>
  </si>
  <si>
    <t>shah256</t>
  </si>
  <si>
    <t>Persian Andreas Antonopoulos</t>
  </si>
  <si>
    <t>https://www.youtube.com/watch?v=SaykR02vWjo</t>
  </si>
  <si>
    <t>http://www.reddit.com/r/Bitcoin/comments/32pson/persian_andreas_antonopoulos/</t>
  </si>
  <si>
    <t>April 16, 2015 at 02:00AM</t>
  </si>
  <si>
    <t>btc_selfi</t>
  </si>
  <si>
    <t>How to upload a selfie in the bitcoin blockchain?</t>
  </si>
  <si>
    <t>I want to upload my selfie in the blockchain so it can live forever and always be accessible for generations to come. Is there a software that does that for a fee?How much would it cost to upload a picture of around 1 MB? Would that same software allow me to retrieve is easily?</t>
  </si>
  <si>
    <t>http://www.reddit.com/r/Bitcoin/comments/32psa8/how_to_upload_a_selfie_in_the_bitcoin_blockchain/</t>
  </si>
  <si>
    <t>April 16, 2015 at 02:26AM</t>
  </si>
  <si>
    <t>JDFowler</t>
  </si>
  <si>
    <t>BIP38 Paper Wallet</t>
  </si>
  <si>
    <t>I want to store my bitcoins offline with BIP38 paper backups. Originally I was going to use Armory to set this all up, but I just learned that Armory unfortunately purposefully doesn't allow BIP38 encryption. The only other methods I could find for how to do this are the browser based JavaScript sites such as bitaddress or bitcoinpaperwallet.com. However, it is my understanding that these are nowhere near as trusted as Armory, and even the Bitcoin wiki itself says not to trust these sites with large amounts.Can someone help point me in the right direction of how to do this? I was thinking I could set up the cold storage in Armory, and somehow do the BIP38 encryption myself on the private key? Don't know if this is possible...Thanks!</t>
  </si>
  <si>
    <t>http://www.reddit.com/r/Bitcoin/comments/32pvnu/bip38_paper_wallet/</t>
  </si>
  <si>
    <t>April 16, 2015 at 02:22AM</t>
  </si>
  <si>
    <t>Xavz</t>
  </si>
  <si>
    <t>BURSTcoin opens market supported by smart contracts</t>
  </si>
  <si>
    <t>http://www.coinbuzz.com/?p=3483</t>
  </si>
  <si>
    <t>http://www.reddit.com/r/Bitcoin/comments/32pv5p/burstcoin_opens_market_supported_by_smart/</t>
  </si>
  <si>
    <t>April 16, 2015 at 02:18AM</t>
  </si>
  <si>
    <t>gustavo19871</t>
  </si>
  <si>
    <t>Can I get a small slice? - 5 biggest banks now own almost half the industry</t>
  </si>
  <si>
    <t>http://www.cnbc.com/id/102589832</t>
  </si>
  <si>
    <t>http://www.reddit.com/r/Bitcoin/comments/32pulp/can_i_get_a_small_slice_5_biggest_banks_now_own/</t>
  </si>
  <si>
    <t>April 16, 2015 at 02:39AM</t>
  </si>
  <si>
    <t>zooitjezooitje</t>
  </si>
  <si>
    <t>What if banks are driving down the price?</t>
  </si>
  <si>
    <t>What if large financial institutions and big banks drive prices down by buying huge amounts of coins OTC and selling them on the big exchanges? This way they simply spend some percentage of money (from the trillions being printed day after day). Say they are successful driving out a lot of private holders. In the end buying a large part of the market and being able to fuck with Bitoin its value until nobody wants to use it as a currency or unit of account, while they roll out a centralized alternative coin.Any thoughts?</t>
  </si>
  <si>
    <t>http://www.reddit.com/r/Bitcoin/comments/32pxhv/what_if_banks_are_driving_down_the_price/</t>
  </si>
  <si>
    <t>April 16, 2015 at 02:38AM</t>
  </si>
  <si>
    <t>fpvhawk</t>
  </si>
  <si>
    <t>$2000 just around the corner</t>
  </si>
  <si>
    <t>Only the strongest survive, patience my friend...</t>
  </si>
  <si>
    <t>http://www.reddit.com/r/Bitcoin/comments/32pxc1/2000_just_around_the_corner/</t>
  </si>
  <si>
    <t>April 16, 2015 at 02:36AM</t>
  </si>
  <si>
    <t>christoff4522</t>
  </si>
  <si>
    <t>easily mine coins?</t>
  </si>
  <si>
    <t>Hi there, I've just purchased a super powered laptop with all the trimmings, I was wondering if there were any alt-coins out there that are still easy to mine via GPU? Whats the best coin to mine these days? I know that bitcoin is practically impossible to make a profit on these days without heavy monetary investment so I'm looking for alternatives</t>
  </si>
  <si>
    <t>http://www.reddit.com/r/Bitcoin/comments/32px1q/easily_mine_coins/</t>
  </si>
  <si>
    <t>April 16, 2015 at 02:57AM</t>
  </si>
  <si>
    <t>thedimlimlama</t>
  </si>
  <si>
    <t>has anyone here used this lawnmower app for the iPhone i am interested just not sure if it is trustworthy?</t>
  </si>
  <si>
    <t>http://www.reddit.com/r/Bitcoin/comments/32pzvq/has_anyone_here_used_this_lawnmower_app_for_the/</t>
  </si>
  <si>
    <t>April 16, 2015 at 02:47AM</t>
  </si>
  <si>
    <t>blockstreet_ceo</t>
  </si>
  <si>
    <t>Do you guys remember Physical Bitcoins by Casascius? Anybody have an idea about what these are selling for these days?</t>
  </si>
  <si>
    <t>http://www.reddit.com/r/Bitcoin/comments/32pyke/do_you_guys_remember_physical_bitcoins_by/</t>
  </si>
  <si>
    <t>April 16, 2015 at 03:17AM</t>
  </si>
  <si>
    <t>ivanraszl</t>
  </si>
  <si>
    <t>New european libertarian micro-nation Liberland should adopt Bitcoin as official currency, ask them!</t>
  </si>
  <si>
    <t>http://liberland.org/en/main/</t>
  </si>
  <si>
    <t>http://www.reddit.com/r/Bitcoin/comments/32q2k0/new_european_libertarian_micronation_liberland/</t>
  </si>
  <si>
    <t>April 16, 2015 at 03:16AM</t>
  </si>
  <si>
    <t>“I think there’s a really high chance that we see a lot more government action against bitcoin, including the core protocol.” -Peter Todd on why cryptocurrencies have an uncertain future</t>
  </si>
  <si>
    <t>https://medium.com/zapchain-magazine/why-one-bitcoin-developer-thinks-cryptocurrencies-have-a-dreadful-future-93007cff1613</t>
  </si>
  <si>
    <t>http://www.reddit.com/r/Bitcoin/comments/32q2hg/i_think_theres_a_really_high_chance_that_we_see_a/</t>
  </si>
  <si>
    <t>April 16, 2015 at 03:15AM</t>
  </si>
  <si>
    <t>dragger2k</t>
  </si>
  <si>
    <t>BBVA Sponsors Upcoming Digital Currency Summit in Madrid – Bitcoin Magazine</t>
  </si>
  <si>
    <t>https://bitcoinmagazine.com/20013/bbva-sponsors-upcoming-digital-currency-summit-in-madrid/</t>
  </si>
  <si>
    <t>http://www.reddit.com/r/Bitcoin/comments/32q2at/bbva_sponsors_upcoming_digital_currency_summit_in/</t>
  </si>
  <si>
    <t>April 16, 2015 at 03:14AM</t>
  </si>
  <si>
    <t>Digital Currency Puts Fully Banked World Within Reach | Bank Think</t>
  </si>
  <si>
    <t>http://www.americanbanker.com/bankthink/digital-currency-puts-fully-banked-world-within-reach-1073741-1.html</t>
  </si>
  <si>
    <t>http://www.reddit.com/r/Bitcoin/comments/32q24y/digital_currency_puts_fully_banked_world_within/</t>
  </si>
  <si>
    <t>April 16, 2015 at 03:33AM</t>
  </si>
  <si>
    <t>crazyvikas23</t>
  </si>
  <si>
    <t>eBay and PayPal to Accept Bitcoin Payments through Braintree</t>
  </si>
  <si>
    <t>http://www.postcrawl.com/ebay-and-paypal-to-accept-bitcoin-payments-through-braintree/</t>
  </si>
  <si>
    <t>http://www.reddit.com/r/Bitcoin/comments/32q4sw/ebay_and_paypal_to_accept_bitcoin_payments/</t>
  </si>
  <si>
    <t>April 16, 2015 at 03:30AM</t>
  </si>
  <si>
    <t>Coinify Partners with PensoPay</t>
  </si>
  <si>
    <t>http://bit-post.com/events/coinify-partners-with-pensopay-psp-5523</t>
  </si>
  <si>
    <t>http://www.reddit.com/r/Bitcoin/comments/32q4bh/coinify_partners_with_pensopay/</t>
  </si>
  <si>
    <t>April 16, 2015 at 03:22AM</t>
  </si>
  <si>
    <t>bitnikeu</t>
  </si>
  <si>
    <t>Bitcoin ATM operator Bitnik officially launches a new service called Reload</t>
  </si>
  <si>
    <t>http://cointelegraph.si/en/news/113957/bitcoin-atm-operator-bitnik-officially-launches-a-new-service-called-reload</t>
  </si>
  <si>
    <t>http://www.reddit.com/r/Bitcoin/comments/32q39x/bitcoin_atm_operator_bitnik_officially_launches_a/</t>
  </si>
  <si>
    <t>April 16, 2015 at 04:04AM</t>
  </si>
  <si>
    <t>CoinPayments</t>
  </si>
  <si>
    <t>Coinpayments First to Implement Secure Trezor Login</t>
  </si>
  <si>
    <t>https://www.coinpayments.net/login</t>
  </si>
  <si>
    <t>http://www.reddit.com/r/Bitcoin/comments/32q91w/coinpayments_first_to_implement_secure_trezor/</t>
  </si>
  <si>
    <t>April 16, 2015 at 04:03AM</t>
  </si>
  <si>
    <t>Blawpaw</t>
  </si>
  <si>
    <t>Bitcoin Price Plummets! Why?</t>
  </si>
  <si>
    <t>http://bitnewsflash.com/2015/04/14/bitcoin-price-plummets-why/</t>
  </si>
  <si>
    <t>http://www.reddit.com/r/Bitcoin/comments/32q8xe/bitcoin_price_plummets_why/</t>
  </si>
  <si>
    <t>April 16, 2015 at 03:59AM</t>
  </si>
  <si>
    <t>EdsterGB</t>
  </si>
  <si>
    <t>Two billion adults still 'have no access to banking'</t>
  </si>
  <si>
    <t>http://www.bbc.co.uk/news/business-32314901</t>
  </si>
  <si>
    <t>http://www.reddit.com/r/Bitcoin/comments/32q8at/two_billion_adults_still_have_no_access_to_banking/</t>
  </si>
  <si>
    <t>April 16, 2015 at 03:53AM</t>
  </si>
  <si>
    <t>Abell68</t>
  </si>
  <si>
    <t>Mario Draghi Attacked by Protester at ECB Press Conference.</t>
  </si>
  <si>
    <t>https://www.youtube.com/watch?v=koKU6sD3kLQ</t>
  </si>
  <si>
    <t>http://www.reddit.com/r/Bitcoin/comments/32q7gt/mario_draghi_attacked_by_protester_at_ecb_press/</t>
  </si>
  <si>
    <t>April 16, 2015 at 03:46AM</t>
  </si>
  <si>
    <t>vnnkl</t>
  </si>
  <si>
    <t>thanks mycelium for your help</t>
  </si>
  <si>
    <t>I had some coins locked on my iOS device and of course I couldn't find my backup when I needed it most.But Rassah and Oleg of mycelium have been patient and very helpful. After installing version 1.2r4e101 today I was finally able to look up my seed and send the coins to a different wallet, thanks for your help mycelium. You guys are doing great job for this community!</t>
  </si>
  <si>
    <t>http://www.reddit.com/r/Bitcoin/comments/32q6n3/thanks_mycelium_for_your_help/</t>
  </si>
  <si>
    <t>April 16, 2015 at 03:45AM</t>
  </si>
  <si>
    <t>mstrmoo</t>
  </si>
  <si>
    <t>ELI5 Bitcoin</t>
  </si>
  <si>
    <t>https://www.youtube.com/watch?v=6hradnkP5bk</t>
  </si>
  <si>
    <t>http://www.reddit.com/r/Bitcoin/comments/32q6f5/eli5_bitcoin/</t>
  </si>
  <si>
    <t>April 16, 2015 at 04:19AM</t>
  </si>
  <si>
    <t>How can that be? They offer a constant flow of satoshi in order to bet at their site.No catch</t>
  </si>
  <si>
    <t>https://satoshibet.com?c=653</t>
  </si>
  <si>
    <t>http://www.reddit.com/r/Bitcoin/comments/32qaz4/how_can_that_be_they_offer_a_constant_flow_of/</t>
  </si>
  <si>
    <t>April 16, 2015 at 04:11AM</t>
  </si>
  <si>
    <t>charlesfries</t>
  </si>
  <si>
    <t>I apologize for my ignorance, but what exactly is Ripple, and why are they so hated?</t>
  </si>
  <si>
    <t>I've visited their website and everything but I guess I still can't grasp the concept. Are they a company that is associated with Bitcoin or not?</t>
  </si>
  <si>
    <t>http://www.reddit.com/r/Bitcoin/comments/32q9yy/i_apologize_for_my_ignorance_but_what_exactly_is/</t>
  </si>
  <si>
    <t>April 16, 2015 at 04:08AM</t>
  </si>
  <si>
    <t>jiggitybits</t>
  </si>
  <si>
    <t>Gavin Andresen: Mark Karpeles and Charlie Shrem a disgrace to the cryptocurrency industry</t>
  </si>
  <si>
    <t>http://www.ibtimes.co.uk/bitcoin-foundation-founder-gavin-andresen-mark-karpeles-charlie-shrem-disgrace-cryptocurrency-1496583</t>
  </si>
  <si>
    <t>http://www.reddit.com/r/Bitcoin/comments/32q9lk/gavin_andresen_mark_karpeles_and_charlie_shrem_a/</t>
  </si>
  <si>
    <t>April 16, 2015 at 04:39AM</t>
  </si>
  <si>
    <t>PublicTipStats</t>
  </si>
  <si>
    <t>/r/Bitcoin is not the most tipped Subreddit</t>
  </si>
  <si>
    <t>http://imgur.com/dt3wzRt</t>
  </si>
  <si>
    <t>http://www.reddit.com/r/Bitcoin/comments/32qdso/rbitcoin_is_not_the_most_tipped_subreddit/</t>
  </si>
  <si>
    <t>April 16, 2015 at 04:35AM</t>
  </si>
  <si>
    <t>maxwolfie</t>
  </si>
  <si>
    <t>Easiest, simplest setup - Coinbase?</t>
  </si>
  <si>
    <t>Hi all, I am completely new to Bitcoin however I think it's the best way to remain anonymous, however if I have to jump through hoops it's probably not really worth the hassle as it's very low risk to begin with.It Coinbase the easiest way to set this up? Is it still secure given you are linking your bank account details?Can I set up Coinbase so that I can log into my actual bank account and transfer $x every x period so that Coinbase is automatically topped up ready to pay for the service?This is in regards to a seedbox that I might purchase.</t>
  </si>
  <si>
    <t>http://www.reddit.com/r/Bitcoin/comments/32qdam/easiest_simplest_setup_coinbase/</t>
  </si>
  <si>
    <t>April 16, 2015 at 04:28AM</t>
  </si>
  <si>
    <t>joeykrug</t>
  </si>
  <si>
    <t>I wish there was an api where you input CC info and it would then buy bitcoin &amp;amp; send it to an address all in one step --- does such a thing exist?</t>
  </si>
  <si>
    <t>http://www.reddit.com/r/Bitcoin/comments/32qc9m/i_wish_there_was_an_api_where_you_input_cc_info/</t>
  </si>
  <si>
    <t>April 16, 2015 at 05:00AM</t>
  </si>
  <si>
    <t>Canuckcoins</t>
  </si>
  <si>
    <t>Interest in Collectible Trading Cards for Bitcoin?</t>
  </si>
  <si>
    <t>I'm thinking of creating a business offering brand new unopened packs/boxes of trading cards (baseball, hockey) for Bitcoin. The usual brands you know, Topps, Upperdeck, ITG. Would anyone be interested in this? It's hard to gauge interest within my circle ....</t>
  </si>
  <si>
    <t>http://www.reddit.com/r/Bitcoin/comments/32qgly/interest_in_collectible_trading_cards_for_bitcoin/</t>
  </si>
  <si>
    <t>April 16, 2015 at 04:57AM</t>
  </si>
  <si>
    <t>btcbible</t>
  </si>
  <si>
    <t>Sunnyvale Job Fair this Weekend Offers New Job Prospects, New Startups and a BitHack</t>
  </si>
  <si>
    <t>https://bitcoinmagazine.com/20019/sunnyvale-job-fair-weekend-offers-new-job-prospects-new-startups-bithack/</t>
  </si>
  <si>
    <t>http://www.reddit.com/r/Bitcoin/comments/32qg5d/sunnyvale_job_fair_this_weekend_offers_new_job/</t>
  </si>
  <si>
    <t>April 16, 2015 at 04:41AM</t>
  </si>
  <si>
    <t>vakeraj</t>
  </si>
  <si>
    <t>A Bitcoin Startup: Best Exit Opportunity for Bankers in Tech?</t>
  </si>
  <si>
    <t>http://www.mergersandinquisitions.com/bitcoin-startup/</t>
  </si>
  <si>
    <t>http://www.reddit.com/r/Bitcoin/comments/32qdyz/a_bitcoin_startup_best_exit_opportunity_for/</t>
  </si>
  <si>
    <t>April 16, 2015 at 05:21AM</t>
  </si>
  <si>
    <t>MBAMitch</t>
  </si>
  <si>
    <t>What's the Blockchain, and Why Does Bitcoin Depend On It?</t>
  </si>
  <si>
    <t>http://gizmodo.com/whats-the-blockchain-and-why-does-bitcoin-depend-on-it-1698025216</t>
  </si>
  <si>
    <t>http://www.reddit.com/r/Bitcoin/comments/32qjd2/whats_the_blockchain_and_why_does_bitcoin_depend/</t>
  </si>
  <si>
    <t>April 16, 2015 at 05:14AM</t>
  </si>
  <si>
    <t>FZmon</t>
  </si>
  <si>
    <t>[Q] New Bitcoin user here</t>
  </si>
  <si>
    <t>i have a slight confusion on how to use bitcoin.I just make a wallet at coinbase.com. Since im currently living in Australia, i cant attach my bank account into my coinbase account.How can i upload bitcoin into my coinbase wallet then??I then try open an account at BTCmarket.If i buy bitcoin from BTCmarket, will it go to my coinbase account?Am i on the right track or not?What's the different between android wallet and desktop wallet? I have 2 different account?</t>
  </si>
  <si>
    <t>http://www.reddit.com/r/Bitcoin/comments/32qii5/q_new_bitcoin_user_here/</t>
  </si>
  <si>
    <t>April 16, 2015 at 05:11AM</t>
  </si>
  <si>
    <t>Grainfromrain</t>
  </si>
  <si>
    <t>I just bought 30 dollars worth of Bitcoin at Starbucks via Starbucks gift cards</t>
  </si>
  <si>
    <t>So coffee.Foldapp.com lets you exchange Starbucks gift cards for Bitcoin.I bought $30 and mycelium recognized $29.83 as the conversion</t>
  </si>
  <si>
    <t>http://www.reddit.com/r/Bitcoin/comments/32qi2i/i_just_bought_30_dollars_worth_of_bitcoin_at/</t>
  </si>
  <si>
    <t>April 16, 2015 at 05:09AM</t>
  </si>
  <si>
    <t>redpistachios</t>
  </si>
  <si>
    <t>I found this weird blog and I thought HUH?: Bitcoin for the Entrepreneur and Dinar Community</t>
  </si>
  <si>
    <t>https://singletonpress.wordpress.com/2015/01/04/bitcoin-for-the-entrepreneur-and-dinar-community/</t>
  </si>
  <si>
    <t>http://www.reddit.com/r/Bitcoin/comments/32qhsd/i_found_this_weird_blog_and_i_thought_huh_bitcoin/</t>
  </si>
  <si>
    <t>April 16, 2015 at 05:44AM</t>
  </si>
  <si>
    <t>GrapeNehiSoda</t>
  </si>
  <si>
    <t>Can anyone ELI5 how the vacuum tubes inside the Bitcoin system allow me to buy alpaca socks?</t>
  </si>
  <si>
    <t>And do I need to replace the tubes inside the Bitcoin core client machine thingy?</t>
  </si>
  <si>
    <t>http://www.reddit.com/r/Bitcoin/comments/32qme3/can_anyone_eli5_how_the_vacuum_tubes_inside_the/</t>
  </si>
  <si>
    <t>aiah17trever</t>
  </si>
  <si>
    <t>Rand Paul accepts Bitcoin donations!</t>
  </si>
  <si>
    <t>https://secure.randpaul.com/</t>
  </si>
  <si>
    <t>http://www.reddit.com/r/Bitcoin/comments/32qmaj/rand_paul_accepts_bitcoin_donations/</t>
  </si>
  <si>
    <t>April 16, 2015 at 06:13AM</t>
  </si>
  <si>
    <t>Money &amp;amp; Tech's Interview w/ Will O'Brien - CEO &amp;amp; CO-Founder of BitGo.</t>
  </si>
  <si>
    <t>http://moneyandtech.com/will-obrien-on-bitgo-multi-sig-bitcoin-theft-insurance/</t>
  </si>
  <si>
    <t>http://www.reddit.com/r/Bitcoin/comments/32qpue/money_techs_interview_w_will_obrien_ceo_cofounder/</t>
  </si>
  <si>
    <t>April 16, 2015 at 06:10AM</t>
  </si>
  <si>
    <t>"Democracy Now!" now accepts Bitcoin. (Among other things, they've done some great coverage over the Snowden leak.)</t>
  </si>
  <si>
    <t>https://democracynow.org/donate</t>
  </si>
  <si>
    <t>http://www.reddit.com/r/Bitcoin/comments/32qpj3/democracy_now_now_accepts_bitcoin_among_other/</t>
  </si>
  <si>
    <t>April 16, 2015 at 06:08AM</t>
  </si>
  <si>
    <t>jeffthedunker</t>
  </si>
  <si>
    <t>Satirical Bitcoin News Site?</t>
  </si>
  <si>
    <t>Hey guys, I just had an idea for a possible news website, and I was wondering if anyone would be interested.Basically, it would be similar to satirical newspresses such as The Onion, but cover Bitcoin related stories. The site would make fun of things in the community such as investment scams, circlejerks, etc. Would anyone be interested in such a site?</t>
  </si>
  <si>
    <t>http://www.reddit.com/r/Bitcoin/comments/32qp9s/satirical_bitcoin_news_site/</t>
  </si>
  <si>
    <t>April 16, 2015 at 06:38AM</t>
  </si>
  <si>
    <t>payp22</t>
  </si>
  <si>
    <t>Paying $1 in bitcoin value for every simple comment you make for me on a site.</t>
  </si>
  <si>
    <t>Paying $1 in bitcoin value for every simple comment you make for me on a site. Skype: pay.p@live.com I pay after each comment</t>
  </si>
  <si>
    <t>http://www.reddit.com/r/Bitcoin/comments/32qt0w/paying_1_in_bitcoin_value_for_every_simple/</t>
  </si>
  <si>
    <t>April 16, 2015 at 06:51AM</t>
  </si>
  <si>
    <t>nybe</t>
  </si>
  <si>
    <t>More Dirty Dealing at the DEA: $113,000 Stolen in Credit Card Scam</t>
  </si>
  <si>
    <t>http://www.thefiscaltimes.com/2015/04/15/More-Dirty-Dealing-DEA-113000-Stolen-Credit-Card-Scam</t>
  </si>
  <si>
    <t>http://www.reddit.com/r/Bitcoin/comments/32qulp/more_dirty_dealing_at_the_dea_113000_stolen_in/</t>
  </si>
  <si>
    <t>April 16, 2015 at 07:22AM</t>
  </si>
  <si>
    <t>cryptotariandotcom</t>
  </si>
  <si>
    <t>Why I love bitcoin.</t>
  </si>
  <si>
    <t>Are you celebrating your freedom today by reporting all your economic value to a violent central authority? We teach our kids that bullies are bad, that stealing is bad right? Yet they grow up to a world dominated by bullies and thieves and a economic reality in which all your value, possessions and income must be reported to bullies and thieves every year. Resist and you can face some hefty penalties or property confiscation. Resist a bit more and you face imprisonment or death. It's just wrong, really, really wrong.</t>
  </si>
  <si>
    <t>http://www.reddit.com/r/Bitcoin/comments/32qy8d/why_i_love_bitcoin/</t>
  </si>
  <si>
    <t>April 16, 2015 at 07:15AM</t>
  </si>
  <si>
    <t>Liberland, will it's official currency be Bitcoin?</t>
  </si>
  <si>
    <t>https://www.youtube.com/watch?v=TrRccMnuiEA</t>
  </si>
  <si>
    <t>http://www.reddit.com/r/Bitcoin/comments/32qxg1/liberland_will_its_official_currency_be_bitcoin/</t>
  </si>
  <si>
    <t>Asteroid__B612</t>
  </si>
  <si>
    <t>American Govt Targets Banks Accounts as Federal Property</t>
  </si>
  <si>
    <t>http://www.westernjournalism.com/governments-next-tax-target-your-bank-account/</t>
  </si>
  <si>
    <t>http://www.reddit.com/r/Bitcoin/comments/32qxew/american_govt_targets_banks_accounts_as_federal/</t>
  </si>
  <si>
    <t>April 16, 2015 at 07:14AM</t>
  </si>
  <si>
    <t>austinabt</t>
  </si>
  <si>
    <t>$60 of bitcoins to help my brother out</t>
  </si>
  <si>
    <t>hey does anybody have $60 worth of bitcoins that would be generous enough to transfer to my account. I am very in need of bitcoins since i was scammed when buying something for my little brother because he is in the hospital and needs some love and help. If anybody can transfer over 0.2672 bitcoins over to my account I would be super grateful for my little brother who needs help. Donations are extremely nice my bitcoin address is 1JxzNRGk1ghSX8JoeH8gxNAPyJckvLtD4k Thank You</t>
  </si>
  <si>
    <t>http://www.reddit.com/r/Bitcoin/comments/32qx9z/60_of_bitcoins_to_help_my_brother_out/</t>
  </si>
  <si>
    <t>April 16, 2015 at 07:32AM</t>
  </si>
  <si>
    <t>TheCrownedPixel</t>
  </si>
  <si>
    <t>Gemini Exchange....where are you?</t>
  </si>
  <si>
    <t>http://www.reddit.com/r/Bitcoin/comments/32qzjt/gemini_exchangewhere_are_you/</t>
  </si>
  <si>
    <t>April 16, 2015 at 07:26AM</t>
  </si>
  <si>
    <t>Cryptolution</t>
  </si>
  <si>
    <t>LOL ....shitcoin.com is hauling a premium price of $4k plus to purchase/own/register....why on earth...?</t>
  </si>
  <si>
    <t>https://www.godaddy.com/domains/searchresults.aspx?ci=83269&amp;domainToCheck=shitcoin.com</t>
  </si>
  <si>
    <t>http://www.reddit.com/r/Bitcoin/comments/32qyqy/lol_shitcoincom_is_hauling_a_premium_price_of_4k/</t>
  </si>
  <si>
    <t>April 16, 2015 at 07:23AM</t>
  </si>
  <si>
    <t>BitcoinXio</t>
  </si>
  <si>
    <t>Buttercoin CEO Reveals 'Tactical Mistake' that Lead to Company Closure</t>
  </si>
  <si>
    <t>http://www.coindesk.com/buttercoin-ceo-mistake-bitcoin-business/</t>
  </si>
  <si>
    <t>http://www.reddit.com/r/Bitcoin/comments/32qyg6/buttercoin_ceo_reveals_tactical_mistake_that_lead/</t>
  </si>
  <si>
    <t>April 16, 2015 at 08:06AM</t>
  </si>
  <si>
    <t>Rupert-H</t>
  </si>
  <si>
    <t>Gambling And Bitcoin</t>
  </si>
  <si>
    <t>https://buyabitcoin.com.au/blog/gambling-and-bitcoin/</t>
  </si>
  <si>
    <t>http://www.reddit.com/r/Bitcoin/comments/32r3jn/gambling_and_bitcoin/</t>
  </si>
  <si>
    <t>April 16, 2015 at 08:01AM</t>
  </si>
  <si>
    <t>nter</t>
  </si>
  <si>
    <t>poor first time experience with Xapo and bitcoin</t>
  </si>
  <si>
    <t>so i signed up for the CEVO and Xapo promo. i find out i have to enter part of my SSN and my address just to be able to see my Xapo wallet address. before this, i got tipped for the first time, 250 bits, 6 cents, and on the changetip website i was able to see my address without requiring verification. after i entered my info on Xapo, the webpage just kept processing, i finally manually refreshed after waiting. i get a Xapo welcome bonus of 50 bits, 1 cent, and dust ($0) from CEVO.now every time i try to log in Xapo using my browser on my computer, with my correct email/mobile and pin, i get the message "We are unable to verify your device" and a code is sent to my mobile. i submitted a support message about this last sunday with no confirmation or response so far.btw, Xapo doesn't mention this, but you have to include a 1 preceding your mobile number on the log in screen, otherwise it isn't recognized.</t>
  </si>
  <si>
    <t>http://www.reddit.com/r/Bitcoin/comments/32r2xg/poor_first_time_experience_with_xapo_and_bitcoin/</t>
  </si>
  <si>
    <t>April 16, 2015 at 07:55AM</t>
  </si>
  <si>
    <t>Spofas</t>
  </si>
  <si>
    <t>Just buy it.</t>
  </si>
  <si>
    <t>http://i.imgur.com/JgeALlX.png</t>
  </si>
  <si>
    <t>http://www.reddit.com/r/Bitcoin/comments/32r260/just_buy_it/</t>
  </si>
  <si>
    <t>April 16, 2015 at 08:28AM</t>
  </si>
  <si>
    <t>What New Technology Were You Initially Most Reluctant To Start Using?......Bitcion!</t>
  </si>
  <si>
    <t>http://io9.com/what-new-technology-were-you-initially-most-reluctant-t-1697945091</t>
  </si>
  <si>
    <t>http://www.reddit.com/r/Bitcoin/comments/32r63c/what_new_technology_were_you_initially_most/</t>
  </si>
  <si>
    <t>April 16, 2015 at 08:27AM</t>
  </si>
  <si>
    <t>BitHours</t>
  </si>
  <si>
    <t>Hiring freelancers with BitHours (demo)</t>
  </si>
  <si>
    <t>https://www.youtube.com/watch?v=Sw4qhNBEYWo</t>
  </si>
  <si>
    <t>http://www.reddit.com/r/Bitcoin/comments/32r5yg/hiring_freelancers_with_bithours_demo/</t>
  </si>
  <si>
    <t>April 16, 2015 at 08:18AM</t>
  </si>
  <si>
    <t>TheSilverBanger</t>
  </si>
  <si>
    <t>ELI5: Could you leverage Amazon Web Services to economically mine bitcoin?</t>
  </si>
  <si>
    <t>It's my understanding that Amazon Web Services sells computing power. Could you configure the computing power to mine bitcoins? This is probably a ridiculous question but I'm curious to know the answer.</t>
  </si>
  <si>
    <t>http://www.reddit.com/r/Bitcoin/comments/32r4w7/eli5_could_you_leverage_amazon_web_services_to/</t>
  </si>
  <si>
    <t>April 16, 2015 at 08:14AM</t>
  </si>
  <si>
    <t>New Economy Movement Focuses on Equal Opportunities</t>
  </si>
  <si>
    <t>http://insidebitcoins.com/news/new-economy-movement-focuses-on-equal-opportunities/31703</t>
  </si>
  <si>
    <t>http://www.reddit.com/r/Bitcoin/comments/32r4fb/new_economy_movement_focuses_on_equal/</t>
  </si>
  <si>
    <t>April 16, 2015 at 08:13AM</t>
  </si>
  <si>
    <t>http://www.gizmodo.in/news/Whats-the-Blockchain-and-Why-Does-Bitcoin-Depend-On-It/articleshow/46938848.cms</t>
  </si>
  <si>
    <t>http://www.reddit.com/r/Bitcoin/comments/32r4b2/whats_the_blockchain_and_why_does_bitcoin_depend/</t>
  </si>
  <si>
    <t>April 16, 2015 at 08:46AM</t>
  </si>
  <si>
    <t>loba333</t>
  </si>
  <si>
    <t>Help with legal requirements/contract design for the selling of software services</t>
  </si>
  <si>
    <t>Hey guys !So myself and a few buddies of mine started up a partnership. We have developed predictive models for the use with bitcoin and other digital currencies. We have had some interest from a trading platform who would like to display our predictions on their site for use with their premium members.The way we're thinking of approaching this is making an API that they can use which would link to our prediction.Now I'm assuming our next step is to write up a contract of our terms. This is completely new to me, however I'm very interested in learning.Does anyone have any advice on this process / any resources to read that are centred around our scenario ie the legalities of selling software based services in the way we are doing.Any other help about stuff to look into or advice you have is more than welcome.Please feel free ask any questions.Thank you !!</t>
  </si>
  <si>
    <t>http://www.reddit.com/r/Bitcoin/comments/32r8d9/help_with_legal_requirementscontract_design_for/</t>
  </si>
  <si>
    <t>April 16, 2015 at 08:35AM</t>
  </si>
  <si>
    <t>TIL; Bitcoin is the only modern financial asset that isn't simultaneously someone else's liability!</t>
  </si>
  <si>
    <t>http://www.reddit.com/r/Bitcoin/comments/32r6z7/til_bitcoin_is_the_only_modern_financial_asset/</t>
  </si>
  <si>
    <t>April 16, 2015 at 08:31AM</t>
  </si>
  <si>
    <t>Coingaming.io integrates Microgaming Quickfire mobile games</t>
  </si>
  <si>
    <t>http://www.sbcnews.co.uk/technology/2015/04/15/coingaming-io-integrates-microgaming-quickfire-mobile-games/</t>
  </si>
  <si>
    <t>http://www.reddit.com/r/Bitcoin/comments/32r6h9/coingamingio_integrates_microgaming_quickfire/</t>
  </si>
  <si>
    <t>April 16, 2015 at 08:11AM</t>
  </si>
  <si>
    <t>Bitcoin, Blockchain and the Technology Revolution</t>
  </si>
  <si>
    <t>http://www.institutionalinvestor.com/blogarticle/3444720/bitcoin-blockchain-and-the-technology-revolution/banking-and-capital-markets-trading-and-technology.html#.VS8MQ_nF9yU</t>
  </si>
  <si>
    <t>http://www.reddit.com/r/Bitcoin/comments/32r45n/bitcoin_blockchain_and_the_technology_revolution/</t>
  </si>
  <si>
    <t>April 16, 2015 at 09:09AM</t>
  </si>
  <si>
    <t>painful-irony</t>
  </si>
  <si>
    <t>This guy would still be alive if he accepted Bitcoin</t>
  </si>
  <si>
    <t>https://instagram.com/p/1WhlP1sTYz/</t>
  </si>
  <si>
    <t>http://www.reddit.com/r/Bitcoin/comments/32rb32/this_guy_would_still_be_alive_if_he_accepted/</t>
  </si>
  <si>
    <t>April 16, 2015 at 09:03AM</t>
  </si>
  <si>
    <t>SMcKie</t>
  </si>
  <si>
    <t>Some guy @Stanford changed the name of PoS (Proof of Stake) with SCP and thought no one would notice. "Innovation"</t>
  </si>
  <si>
    <t>http://www.technologyreview.com/news/536641/a-new-competitor-for-bitcoin-aims-to-be-faster-and-safer/</t>
  </si>
  <si>
    <t>http://www.reddit.com/r/Bitcoin/comments/32raej/some_guy_stanford_changed_the_name_of_pos_proof/</t>
  </si>
  <si>
    <t>April 16, 2015 at 08:54AM</t>
  </si>
  <si>
    <t>cryptobubble</t>
  </si>
  <si>
    <t>Bitcoin Meetup (Oakland) at Clef HQ April 16, 2015. Guests: Joey Krug (Augur), Jad Mubaslat + Chad Davis (Bitquick)</t>
  </si>
  <si>
    <t>https://meetup.com/East-Bay-Bitcoin-Meetup/events/221117746/</t>
  </si>
  <si>
    <t>http://www.reddit.com/r/Bitcoin/comments/32r9a8/bitcoin_meetup_oakland_at_clef_hq_april_16_2015/</t>
  </si>
  <si>
    <t>April 16, 2015 at 09:28AM</t>
  </si>
  <si>
    <t>BitSpark ‘it's the cheapest way to send money’</t>
  </si>
  <si>
    <t>http://bravenewcoin.com/news/bitspark-its-the-cheapest-way-to-send-money/</t>
  </si>
  <si>
    <t>http://www.reddit.com/r/Bitcoin/comments/32rdbr/bitspark_its_the_cheapest_way_to_send_money/</t>
  </si>
  <si>
    <t>April 16, 2015 at 09:15AM</t>
  </si>
  <si>
    <t>zcc0nonA</t>
  </si>
  <si>
    <t>To beat an enemy you must think how your enemy thinks. - Let us assume 'big banks' are going to try and push their own crypto currency, how could they do it?</t>
  </si>
  <si>
    <t>To know how an enemy thinks you must know what an enemy knows.If all the modern banks worldwide colluded in some secret cabal to suddenly unleash their CurrentC-BankCoin, what are the chances they could suceed?Well how could they go about it? Anyone who is willing to volunteer for such a thing like bitcoin or Seti@home is probably already working with an existing crypto, so for this purpose let us assume they won't switch and start verifying bankcoin.Banks could start bank miners, where each bank has a miner and a changeable(votable) policy could be used to add to the supply of money. Then they just keep acting like normal with USD and they are just storing it differently, but under the cover it is BankCoinOther options include miner heaters and low cost pool mining cell phones</t>
  </si>
  <si>
    <t>http://www.reddit.com/r/Bitcoin/comments/32rbtx/to_beat_an_enemy_you_must_think_how_your_enemy/</t>
  </si>
  <si>
    <t>April 16, 2015 at 09:54AM</t>
  </si>
  <si>
    <t>I have heard many times that gold is the 'only' financial asset that is not simultaneously someone else's liability, and that is not true, because Bitcoin is a financial asset, albiet a fringe one.. Combine that with the fact that gold cannot integrate into the modern financial system without introducing 3rd party or intermediary risk.So gold is not someone else's liability if you are holding a gold coin in a safe you own, but as soon as you want to use gold in the modern financial world the statement that it is not someone else's liabilty becomes false because there will need to be a trusted intermediary to issue credits based on its stored value or take responsibility for its transportation..Therefore Bitcoin is the only modern financial asset that is not simultaneously someone else's liability.I can choose to use a third party service but it is not fundamentally necessary, and even then future services will be decentralised and hold no liability over funds (multi-sig/threshold technology). With gold it is fundamentally necessary to introduce liability to integrate with a global financial system, if it wasn't then we wouldn't have fiat currency today.</t>
  </si>
  <si>
    <t>http://www.reddit.com/r/Bitcoin/comments/32rgjl/til_bitcoin_is_the_only_modern_financial_asset/</t>
  </si>
  <si>
    <t>David_Moskowitz</t>
  </si>
  <si>
    <t>Singapore's largest bank is doing a hackathon- informational meetup will be streamed at 5:40pm Singapore time (EST+12)</t>
  </si>
  <si>
    <t>https://www.youtube.com/watch?v=CCpVP6U5e5o</t>
  </si>
  <si>
    <t>http://www.reddit.com/r/Bitcoin/comments/32rgi5/singapores_largest_bank_is_doing_a_hackathon/</t>
  </si>
  <si>
    <t>April 16, 2015 at 10:37AM</t>
  </si>
  <si>
    <t>Hypothetically, if the world would come to an agreement about the basis of a digital currency and investors began looking at it, I imagine it would sit in alternatives. -- &amp;lt;Bitcoin and the challenge for investment banks&amp;gt;</t>
  </si>
  <si>
    <t>http://www.afr.com/news/special-reports/bitcoin-and-the-challenge-for-investment-banks-20150416-1mjyho</t>
  </si>
  <si>
    <t>http://www.reddit.com/r/Bitcoin/comments/32rlg4/hypothetically_if_the_world_would_come_to_an/</t>
  </si>
  <si>
    <t>April 16, 2015 at 10:28AM</t>
  </si>
  <si>
    <t>Bludog10003</t>
  </si>
  <si>
    <t>Coin bit Dog thanks to /r/bitcoin</t>
  </si>
  <si>
    <t>Quick intro. NY street artist that believes human rights matter more than corporights. Don't get me wrong. I can't make my own sneakers yet, but do believe that governments have made a serious mis-step in giving corporations the same rights as the human beings that are beholden to them for everything from cradle to grave. Longtime reddit lurker that's breaking my silence to thank /r/bitcoin for being the crazy and passionate community it is. From old timers with sage advise to speculators cheerleading I have found this to be a home to a diverse collection of people from all walks of life who share a desire to do business differently. In spite of having sometimes dichotomous points of view on emotional issues that seem to be tearing nations apart theses days it is inspiring to find a place where people put aside what scares us about each other and join together to make a real change in how our world works. No matter how unique and provocative a username is the ones I have come across in this sub all speak with a hope that we could be doing things differently. After watching from afar I have found myself inspired and annoyed and informed enough to join the Bitcoin community at large to see if we can make cryptocurrency work for people. It is going to take all types of people, opinions and motivations to do this and I think /r/bitcoin is an amazing example of what people can do when they work together. Life is short and there really is enough for everyone in the world. From the Tea Party to the Occupy Movement we the people have more in common than the media and corporatocracy lead us to believe. Now kick this Bitcoin soapbox out from under me and get back to watching /r/whoadude gifs. PS to whomever is going to correct my grammar I will point you towards /r/trees and suggest smoking some. Stay up, stay rising. Blu Edit: Added dude to /r/whoa to send you to the right place. Sticking with my /r/trees defense above.</t>
  </si>
  <si>
    <t>http://www.reddit.com/r/Bitcoin/comments/32rkga/coin_bit_dog_thanks_to_rbitcoin/</t>
  </si>
  <si>
    <t>April 16, 2015 at 11:19AM</t>
  </si>
  <si>
    <t>plopinthehole</t>
  </si>
  <si>
    <t>Why is bitcoin dropping at the moment?</t>
  </si>
  <si>
    <t>Also taking into account that we are due for a recession this year.It shouldn't be a surprise that we are more in debt as a nation now than what we were in the 2008 credit bust. I forget the number but it is something like a 30% increase in debt. Mainly at the sovereign level.And how do you think Bitcoin will perform when the federal reserve increases interest rates. A lot of assets are going to go insolvent.Hedge funds will do a lot of selling to meet margin calls. Will there be Bitcoin liquidation?In the last crisis only gold and US treasuries survived.Bitcoin hasn't lived through a recession.I understand its invaluable functions and I think it will never disappear. But as a store of your wealth. That is something I am worried about.</t>
  </si>
  <si>
    <t>http://www.reddit.com/r/Bitcoin/comments/32rptd/why_is_bitcoin_dropping_at_the_moment/</t>
  </si>
  <si>
    <t>April 16, 2015 at 11:13AM</t>
  </si>
  <si>
    <t>nigger_loaf</t>
  </si>
  <si>
    <t>The uncomfortable questions regarding the mainstream consumer and adoption..</t>
  </si>
  <si>
    <t>So when you look at something like Ripple or a privately issued centralized cryptocurrency vs. Bitcoin, why would the mainstream consumer care about the exclusive advantages that Bitcoin offers? Those being the freedom from a financial system.But doesn't the everyday consumer just want instant, free irreversible payments? Something that a centralized cryptocurrency can do?Why does there need to be a financial incentive to protect a Blockchain? Isn't IBM's Blockchain idea sound? Their Blockchain will be operated and maintained exclusively by IBM, and what regular consumer wouldn't trust IBM? Clearly many people do since they are a multi-billion dollar corporation.I'm just trying to ballpark the problems with mainstream adoption of Bitcoin and how centralized cryptos pose a threat.At the end of the day we just need somebody moving the tokens on a blockchain to prove transfer of value. While doing it in a decentralized manner is "cool", it is more convenient for a government or private corporation to do it.</t>
  </si>
  <si>
    <t>http://www.reddit.com/r/Bitcoin/comments/32rp5s/the_uncomfortable_questions_regarding_the/</t>
  </si>
  <si>
    <t>April 16, 2015 at 11:12AM</t>
  </si>
  <si>
    <t>vhsrescue</t>
  </si>
  <si>
    <t>Comparing Bitcoin with designer fashion [Theory]</t>
  </si>
  <si>
    <t>Bitcoin will become popular, like how Polo is expensive and deemed high fashion. Polo uses the same materials at K-Mart, but the general public has decided the shirt carries a $200 value. Bitcoin is gaining traction for the general public to deem it valuable. Do you see the parallels with bitcoin and fashion statements?</t>
  </si>
  <si>
    <t>http://www.reddit.com/r/Bitcoin/comments/32rp1k/comparing_bitcoin_with_designer_fashion_theory/</t>
  </si>
  <si>
    <t>April 16, 2015 at 11:11AM</t>
  </si>
  <si>
    <t>Brawker to Open Source Failing Marketplace</t>
  </si>
  <si>
    <t>http://bravenewcoin.com/news/brawker-to-open-source-failing-marketplace/</t>
  </si>
  <si>
    <t>http://www.reddit.com/r/Bitcoin/comments/32royz/brawker_to_open_source_failing_marketplace/</t>
  </si>
  <si>
    <t>April 16, 2015 at 11:05AM</t>
  </si>
  <si>
    <t>Dviper27</t>
  </si>
  <si>
    <t>GetHashing Has Launched Batch 2 After Successfully Raising $100,000 in Batch 1</t>
  </si>
  <si>
    <t>https://www.gethashing.com/</t>
  </si>
  <si>
    <t>http://www.reddit.com/r/Bitcoin/comments/32robs/gethashing_has_launched_batch_2_after/</t>
  </si>
  <si>
    <t>April 16, 2015 at 10:45AM</t>
  </si>
  <si>
    <t>Digital Currency Council associates with 500 Startups Accelerator</t>
  </si>
  <si>
    <t>http://fxwire.pro/Digital-Currency-Council-associates-with-500-Startups-Accelerator-25711</t>
  </si>
  <si>
    <t>http://www.reddit.com/r/Bitcoin/comments/32rm9h/digital_currency_council_associates_with_500/</t>
  </si>
  <si>
    <t>April 16, 2015 at 11:38AM</t>
  </si>
  <si>
    <t>Australians: 0% commission fee to sell bitcoins.</t>
  </si>
  <si>
    <t>https://buyabitcoin.com.au/blog/sell-a-bitcoin/</t>
  </si>
  <si>
    <t>http://www.reddit.com/r/Bitcoin/comments/32rrmm/australians_0_commission_fee_to_sell_bitcoins/</t>
  </si>
  <si>
    <t>April 16, 2015 at 12:17PM</t>
  </si>
  <si>
    <t>personadynamo</t>
  </si>
  <si>
    <t>Is Earntomorrow.com A Scam?</t>
  </si>
  <si>
    <t>Earntomorrow.com offers a 10% return daily on Bitcoin deposits and the ability to compound profits. The website says it's a UK company, but the domain is registered in Kirkland, WA. Scam?</t>
  </si>
  <si>
    <t>http://www.reddit.com/r/Bitcoin/comments/32rvd9/is_earntomorrowcom_a_scam/</t>
  </si>
  <si>
    <t>April 16, 2015 at 12:09PM</t>
  </si>
  <si>
    <t>JoshBubis</t>
  </si>
  <si>
    <t>Is the coinbase app still owned and operated by an independent company? When I try to log in with text verification, it doesn't text my phone the code and I'm not sure I want to use the one sent when I log in with a browser</t>
  </si>
  <si>
    <t>http://www.reddit.com/r/Bitcoin/comments/32rumy/is_the_coinbase_app_still_owned_and_operated_by/</t>
  </si>
  <si>
    <t>April 16, 2015 at 12:36PM</t>
  </si>
  <si>
    <t>yunghegemony</t>
  </si>
  <si>
    <t>Hi /r/Bitcoin! What are some obvious gaps in the Bitcoin ecosystem?</t>
  </si>
  <si>
    <t>Lots of great posts daily regarding new and emerging apps, products and services in the btc world - which is awesome!Over the past few years we've all seen countless X for Bitcoin startups emerge.I'm wondering what ideas people have for the Bitcoin space that hasn't yet been done? and may in fact be glaringly obvious.Looking forward to your input.</t>
  </si>
  <si>
    <t>http://www.reddit.com/r/Bitcoin/comments/32rwxi/hi_rbitcoin_what_are_some_obvious_gaps_in_the/</t>
  </si>
  <si>
    <t>April 16, 2015 at 12:50PM</t>
  </si>
  <si>
    <t>raithe1337</t>
  </si>
  <si>
    <t>Factom will be dumping 85-100% of the BTC raised in their crowdfund, similar to Ethereum.</t>
  </si>
  <si>
    <t>http://blog.factom.org/post/115092490799/factom-asset-allocation-strategy-plan</t>
  </si>
  <si>
    <t>http://www.reddit.com/r/Bitcoin/comments/32ry2v/factom_will_be_dumping_85100_of_the_btc_raised_in/</t>
  </si>
  <si>
    <t>April 16, 2015 at 01:19PM</t>
  </si>
  <si>
    <t>marcus_of_augustus</t>
  </si>
  <si>
    <t>ECB Draghi cowers before .... a confetti-wielding protestor</t>
  </si>
  <si>
    <t>http://www.zerohedge.com/sites/default/files/images/user5/imageroot/2015/04/draghi%20attacked%20woman_0.jpg</t>
  </si>
  <si>
    <t>http://www.reddit.com/r/Bitcoin/comments/32s0ha/ecb_draghi_cowers_before_a_confettiwielding/</t>
  </si>
  <si>
    <t>April 16, 2015 at 01:13PM</t>
  </si>
  <si>
    <t>givvy12</t>
  </si>
  <si>
    <t>Finally feeling the awesome power of magic internet money!</t>
  </si>
  <si>
    <t>I just transferred my Korean Won to USD for a total of 8$ in fees, as opposed to 30-40$ doing a wire transfer. I am extremely happy. This is what makes bitcoin so brilliant. It truly is the only super secure way for making digital transfers over seas. Hopefully, in a few years, I won't have to transfer out of BTC at all.</t>
  </si>
  <si>
    <t>http://www.reddit.com/r/Bitcoin/comments/32rzyp/finally_feeling_the_awesome_power_of_magic/</t>
  </si>
  <si>
    <t>April 16, 2015 at 01:39PM</t>
  </si>
  <si>
    <t>aria_whyte</t>
  </si>
  <si>
    <t>My balance is being..wonky</t>
  </si>
  <si>
    <t>Hey, the balance shown in my wallet (Electrum) is 0.01806747 (confirmed) but the balance shown on websites like blockchain.info or bitref.com is 0.01599229 (less) what does this mean??</t>
  </si>
  <si>
    <t>http://www.reddit.com/r/Bitcoin/comments/32s1vt/my_balance_is_beingwonky/</t>
  </si>
  <si>
    <t>April 16, 2015 at 02:07PM</t>
  </si>
  <si>
    <t>South Sea Company debt finally getting paid off UK government books</t>
  </si>
  <si>
    <t>https://www.gov.uk/government/news/chancellor-osborne-to-repay-part-of-our-first-world-war-debt</t>
  </si>
  <si>
    <t>http://www.reddit.com/r/Bitcoin/comments/32s3zu/south_sea_company_debt_finally_getting_paid_off/</t>
  </si>
  <si>
    <t>April 16, 2015 at 01:54PM</t>
  </si>
  <si>
    <t>theuncoder_</t>
  </si>
  <si>
    <t>I'm 17 and I just started a digital currency consultancy called Future Key. What does /r/Bitcoin think?</t>
  </si>
  <si>
    <t>http://futurekey.co</t>
  </si>
  <si>
    <t>http://www.reddit.com/r/Bitcoin/comments/32s327/im_17_and_i_just_started_a_digital_currency/</t>
  </si>
  <si>
    <t>April 16, 2015 at 01:53PM</t>
  </si>
  <si>
    <t>tpbw4321</t>
  </si>
  <si>
    <t>Japan Bumps China as Top Holder of US Treasury Debt</t>
  </si>
  <si>
    <t>http://abcnews.go.com/Business/wireStory/japan-bumps-china-top-holder-us-treasury-debt-30344598</t>
  </si>
  <si>
    <t>http://www.reddit.com/r/Bitcoin/comments/32s2yl/japan_bumps_china_as_top_holder_of_us_treasury/</t>
  </si>
  <si>
    <t>April 16, 2015 at 02:27PM</t>
  </si>
  <si>
    <t>_smudger_</t>
  </si>
  <si>
    <t>http://www.dailymail.co.uk/wires/reuters/article-3041333/London-stakes-claim-global-bitcoin-hub.html</t>
  </si>
  <si>
    <t>http://www.reddit.com/r/Bitcoin/comments/32s5dv/london_stakes_its_claim_as_global_bitcoin_hub/</t>
  </si>
  <si>
    <t>April 16, 2015 at 02:40PM</t>
  </si>
  <si>
    <t>DavidParkerCCN</t>
  </si>
  <si>
    <t>American Bar Association Teaching Bitcoin to Lawyers</t>
  </si>
  <si>
    <t>https://www.cryptocoinsnews.com/american-bar-association-teaching-bitcoin-lawyers/</t>
  </si>
  <si>
    <t>http://www.reddit.com/r/Bitcoin/comments/32s6bd/american_bar_association_teaching_bitcoin_to/</t>
  </si>
  <si>
    <t>April 16, 2015 at 03:44PM</t>
  </si>
  <si>
    <t>cqm</t>
  </si>
  <si>
    <t>Europe to USA, solution, fees?</t>
  </si>
  <si>
    <t>SEPA region country bank account holder, is simultaneously a USA bank account holder.How do they transfer money to themselves from Europe to USA quickly and cheaply using bitcoin? And what are those fees? Include time to fund the account on the exchange, include exchange fees, include withdrawal fees, and include wire fees.SEPA side: Kraken, Bitstamp.USA side: Bitstamp, Coinbase, Circle, SecondMarket, CoinsetterOk, Go.</t>
  </si>
  <si>
    <t>http://www.reddit.com/r/Bitcoin/comments/32sakd/europe_to_usa_solution_fees/</t>
  </si>
  <si>
    <t>April 16, 2015 at 03:38PM</t>
  </si>
  <si>
    <t>bboo</t>
  </si>
  <si>
    <t>Regulation of BTC/crypto in finland</t>
  </si>
  <si>
    <t>Hey all,I tried to find an official document about the regulation status of crypto currencies like bitcoin in Finland, but I couldn't find one. Is there even a english text or only a finnish one? Does anyone have a link for me?thank you all!</t>
  </si>
  <si>
    <t>http://www.reddit.com/r/Bitcoin/comments/32sa5q/regulation_of_btccrypto_in_finland/</t>
  </si>
  <si>
    <t>April 16, 2015 at 04:03PM</t>
  </si>
  <si>
    <t>bitcoinisawesome</t>
  </si>
  <si>
    <t>Trust your assets with Bitreserve, founded by a man who squandered/lost $200m in 5 years and went bankrupt</t>
  </si>
  <si>
    <t>http://www.bloomberg.com/news/articles/2013-05-30/cnet-founder-minor-files-for-bankruptcy-after-selling-art</t>
  </si>
  <si>
    <t>http://www.reddit.com/r/Bitcoin/comments/32sbrc/trust_your_assets_with_bitreserve_founded_by_a/</t>
  </si>
  <si>
    <t>April 16, 2015 at 03:55PM</t>
  </si>
  <si>
    <t>readyou</t>
  </si>
  <si>
    <t>Where to buy with Bitcoin in Germany? Need a SANDISK SDHC Extreme Pro 16GB Class 10 UHS-I 95MB/Sec. Any Bitcoin accepting tech or photography related online shops in Germany?</t>
  </si>
  <si>
    <t>http://www.reddit.com/r/Bitcoin/comments/32sba8/where_to_buy_with_bitcoin_in_germany_need_a/</t>
  </si>
  <si>
    <t>April 16, 2015 at 04:21PM</t>
  </si>
  <si>
    <t>What Are Physical Bitcoins and Where to Get Them?</t>
  </si>
  <si>
    <t>http://bit-post.com/players/physical-bitcoins-2-5500</t>
  </si>
  <si>
    <t>http://www.reddit.com/r/Bitcoin/comments/32sd0v/what_are_physical_bitcoins_and_where_to_get_them/</t>
  </si>
  <si>
    <t>April 16, 2015 at 04:39PM</t>
  </si>
  <si>
    <t>adamavfc</t>
  </si>
  <si>
    <t>‘Brand’s revolution’: Celebrity to support political activism with crowdfunding; Keiser reports</t>
  </si>
  <si>
    <t>https://www.youtube.com/watch?v=Mx9Q2o83GiY</t>
  </si>
  <si>
    <t>http://www.reddit.com/r/Bitcoin/comments/32se45/brands_revolution_celebrity_to_support_political/</t>
  </si>
  <si>
    <t>April 16, 2015 at 04:38PM</t>
  </si>
  <si>
    <t>MysterX_83</t>
  </si>
  <si>
    <t>Pikapay shutting down?</t>
  </si>
  <si>
    <t>https://www.pikapay.com/pikapay-shutdown-notice/</t>
  </si>
  <si>
    <t>http://www.reddit.com/r/Bitcoin/comments/32se2h/pikapay_shutting_down/</t>
  </si>
  <si>
    <t>April 16, 2015 at 04:37PM</t>
  </si>
  <si>
    <t>voephilis</t>
  </si>
  <si>
    <t>Russell Brand Joins the Crypto Revolution</t>
  </si>
  <si>
    <t>https://www.cryptocoinsnews.com/russell-brand-joins-crypto-revolution/</t>
  </si>
  <si>
    <t>http://www.reddit.com/r/Bitcoin/comments/32sdyf/russell_brand_joins_the_crypto_revolution/</t>
  </si>
  <si>
    <t>April 16, 2015 at 04:35PM</t>
  </si>
  <si>
    <t>Eldiz</t>
  </si>
  <si>
    <t>Use BitRefill to Top up your Mobile Recharge with Bitcoin - BTCRumor</t>
  </si>
  <si>
    <t>http://btcrumor.com/use-bitrefill-to-top-up-your-mobile-recharge-with-bitcoin/</t>
  </si>
  <si>
    <t>http://www.reddit.com/r/Bitcoin/comments/32sdsz/use_bitrefill_to_top_up_your_mobile_recharge_with/</t>
  </si>
  <si>
    <t>April 16, 2015 at 05:12PM</t>
  </si>
  <si>
    <t>Philogus</t>
  </si>
  <si>
    <t>Bitcoin Consumer Fair Debuts In Atlanta April 17 and 18</t>
  </si>
  <si>
    <t>https://www.cryptocoinsnews.com/bitcoin-consumer-fair-debuts-atlanta-april-17-18/</t>
  </si>
  <si>
    <t>http://www.reddit.com/r/Bitcoin/comments/32sg5l/bitcoin_consumer_fair_debuts_in_atlanta_april_17/</t>
  </si>
  <si>
    <t>April 16, 2015 at 05:04PM</t>
  </si>
  <si>
    <t>Bitcoin Lobby in Russia and What does Russian officials know about BTC</t>
  </si>
  <si>
    <t>http://forklog.com/another-cryptocurrency-eulogy-part-2/</t>
  </si>
  <si>
    <t>http://www.reddit.com/r/Bitcoin/comments/32sfnx/bitcoin_lobby_in_russia_and_what_does_russian/</t>
  </si>
  <si>
    <t>April 16, 2015 at 05:01PM</t>
  </si>
  <si>
    <t>London continues to compete with San Francisco's web expertise and New York's financial clout, it now wants to be home to a controversial upstart – Bitcoin.</t>
  </si>
  <si>
    <t>http://www.dailyforex.com/forex-news/2015/04/london-competes-for-fintech-hub/43600</t>
  </si>
  <si>
    <t>http://www.reddit.com/r/Bitcoin/comments/32sfh0/london_continues_to_compete_with_san_franciscos/</t>
  </si>
  <si>
    <t>April 16, 2015 at 05:00PM</t>
  </si>
  <si>
    <t>n8u</t>
  </si>
  <si>
    <t>Vulcun silently removed bitcoin from their service</t>
  </si>
  <si>
    <t>https://vulcun.com</t>
  </si>
  <si>
    <t>http://www.reddit.com/r/Bitcoin/comments/32sffw/vulcun_silently_removed_bitcoin_from_their_service/</t>
  </si>
  <si>
    <t>April 16, 2015 at 04:14PM</t>
  </si>
  <si>
    <t>Guglielmo2015</t>
  </si>
  <si>
    <t>Bruce Fenton: ‘I Would Like to Decentralize the Foundation More’</t>
  </si>
  <si>
    <t>http://cointelegraph.com/news/113954/bruce-fenton-i-would-like-to-decentralize-the-foundation-more</t>
  </si>
  <si>
    <t>http://www.reddit.com/r/Bitcoin/comments/32sci9/bruce_fenton_i_would_like_to_decentralize_the/</t>
  </si>
  <si>
    <t>April 16, 2015 at 05:40PM</t>
  </si>
  <si>
    <t>btcxindia</t>
  </si>
  <si>
    <t>Technology is redefining money, as best exemplified by the digital currency Bitcoin</t>
  </si>
  <si>
    <t>http://www.business-standard.com/article/opinion/money-mind-body-and-soul-115041501298_1.html#.VS-Rb-dftMg.reddit</t>
  </si>
  <si>
    <t>http://www.reddit.com/r/Bitcoin/comments/32si1l/technology_is_redefining_money_as_best/</t>
  </si>
  <si>
    <t>April 16, 2015 at 05:26PM</t>
  </si>
  <si>
    <t>TheGreatHooD</t>
  </si>
  <si>
    <t>People need to understand that for growth you need NEW people</t>
  </si>
  <si>
    <t>After this post:http://www.reddit.com/r/Bitcoin/comments/32qdso/rbitcoin_is_not_the_most_tipped_subreddit/I'm kinda baffled with how naive users are. I mean, why the hell would u tip in Bitcoin all over the place when there are only users on Bitcoin who are already interested in Bitcoin. It's just not really logical is it?If you want BTC to grow, start introducing other users, stop tipping in subreddits where people are already convinced, they are already in the club, no need to give them more incentives to stay, because we all know, once Bitcoin, you stay here.People are complaining and yelling how Bitcoin needs to "grow up" and get the mainstream to use it.Well.Stop tipping people who are already on board. That is not helping at all, that is a big fuckin circlejerk.</t>
  </si>
  <si>
    <t>http://www.reddit.com/r/Bitcoin/comments/32sh3b/people_need_to_understand_that_for_growth_you/</t>
  </si>
  <si>
    <t>April 16, 2015 at 05:59PM</t>
  </si>
  <si>
    <t>jrm2007</t>
  </si>
  <si>
    <t>Tipping non-technical people? How to?</t>
  </si>
  <si>
    <t>I want to tip people in order to encourage the spread of Bitcoin use. But what is a practical way to do this if the recipient, while interested, has no previous BTC experience? Do you put BTC at an address and give the recipient the private key and expect them to go through the process of downloading a wallet or accessing an online provider like Coinbase?</t>
  </si>
  <si>
    <t>http://www.reddit.com/r/Bitcoin/comments/32sjej/tipping_nontechnical_people_how_to/</t>
  </si>
  <si>
    <t>April 16, 2015 at 05:47PM</t>
  </si>
  <si>
    <t>Yacuna_Benjamin</t>
  </si>
  <si>
    <t>We interviewed the founders of Bitcointreff.de, the German alternative to localbitcoins.</t>
  </si>
  <si>
    <t>https://yacuna.com/blog/bitcointreff-de-the-german-alternative-to-localbitcoins/?utm_source=reddit&amp;utm_medium=bitcoin&amp;utm_campaign=16%2F04%2F15%20%2Fr%2Fbitcoin%20bitcointreff</t>
  </si>
  <si>
    <t>http://www.reddit.com/r/Bitcoin/comments/32sihx/we_interviewed_the_founders_of_bitcointreffde_the/</t>
  </si>
  <si>
    <t>April 16, 2015 at 06:15PM</t>
  </si>
  <si>
    <t>Raimonn</t>
  </si>
  <si>
    <t>Earn Bitcoins with Xapo #contest</t>
  </si>
  <si>
    <t>http://bitforum.info/t/cevo-games-site-partnership-with-xapo-contest-give-up-to-1-000-in-bitcoins/793</t>
  </si>
  <si>
    <t>http://www.reddit.com/r/Bitcoin/comments/32sklf/earn_bitcoins_with_xapo_contest/</t>
  </si>
  <si>
    <t>April 16, 2015 at 06:42PM</t>
  </si>
  <si>
    <t>Bitcoin Generator 2015'!! Do you think banks have to deal with trojan scammery like this with their own digital currencies?</t>
  </si>
  <si>
    <t>I bet they do</t>
  </si>
  <si>
    <t>http://www.reddit.com/r/Bitcoin/comments/32smnc/bitcoin_generator_2015_do_you_think_banks_have_to/</t>
  </si>
  <si>
    <t>April 16, 2015 at 07:17PM</t>
  </si>
  <si>
    <t>Luxury Hotel Operator Dorchester Collection Integrates Bitcoin Payments</t>
  </si>
  <si>
    <t>http://www.newsbtc.com/2015/04/16/luxury-hotel-operator-dorchester-collection-integrates-bitcoin-payments/</t>
  </si>
  <si>
    <t>http://www.reddit.com/r/Bitcoin/comments/32spmk/luxury_hotel_operator_dorchester_collection/</t>
  </si>
  <si>
    <t>April 16, 2015 at 07:02PM</t>
  </si>
  <si>
    <t>http://www.newsbtc.com/2015/04/15/ebay-and-paypal-to-accept-bitcoin-payments-through-braintree/</t>
  </si>
  <si>
    <t>http://www.reddit.com/r/Bitcoin/comments/32socv/ebay_and_paypal_to_accept_bitcoin_payments/</t>
  </si>
  <si>
    <t>Bitcoin Foundation founder Gavin Andresen: Mark Karpeles and Charlie Shrem a disgrace to the cryptocurrency industry</t>
  </si>
  <si>
    <t>http://www.reddit.com/r/Bitcoin/comments/32soaq/bitcoin_foundation_founder_gavin_andresen_mark/</t>
  </si>
  <si>
    <t>April 16, 2015 at 07:00PM</t>
  </si>
  <si>
    <t>Philippine Bitcoin Exchange BuyBitcoin.ph Acquired by SCI</t>
  </si>
  <si>
    <t>http://www.newsbtc.com/2015/04/15/philippine-bitcoin-exchange-buybitcoin-ph-acquired-by-sci/</t>
  </si>
  <si>
    <t>http://www.reddit.com/r/Bitcoin/comments/32so4e/philippine_bitcoin_exchange_buybitcoinph_acquired/</t>
  </si>
  <si>
    <t>April 16, 2015 at 06:59PM</t>
  </si>
  <si>
    <t>Bitcoin Moves From Commodity To Payment Currency</t>
  </si>
  <si>
    <t>https://www.cryptocoinsnews.com/bitcoin-moves-commodity-payment-currency/</t>
  </si>
  <si>
    <t>http://www.reddit.com/r/Bitcoin/comments/32so21/bitcoin_moves_from_commodity_to_payment_currency/</t>
  </si>
  <si>
    <t>April 16, 2015 at 08:04PM</t>
  </si>
  <si>
    <t>bubbasparse</t>
  </si>
  <si>
    <t>Bitcoin Is The World’s Most Dangerous Idea</t>
  </si>
  <si>
    <t>http://thenextweb.com/insider/2015/04/16/bitcoin-is-the-worlds-most-dangerous-idea/</t>
  </si>
  <si>
    <t>http://www.reddit.com/r/Bitcoin/comments/32su8i/bitcoin_is_the_worlds_most_dangerous_idea/</t>
  </si>
  <si>
    <t>hnin</t>
  </si>
  <si>
    <t>EverDreamSoft Plans To Release A Video Game That Uses Decentralized Cryptocurrency</t>
  </si>
  <si>
    <t>http://en.yibada.com/articles/26957/20150415/everdreamsoft-plans-release-video-game-uses-decentralized-cryptocurrency.htm</t>
  </si>
  <si>
    <t>http://www.reddit.com/r/Bitcoin/comments/32su74/everdreamsoft_plans_to_release_a_video_game_that/</t>
  </si>
  <si>
    <t>April 16, 2015 at 08:01PM</t>
  </si>
  <si>
    <t>Late night infomercial?</t>
  </si>
  <si>
    <t>The Syfy channel among others runs these after around 2 am. One has a guy selling knives, etc. and there is another that sells coins as investments. Surprised that someone is not selling attractive paper wallets or "physical" Bitcoins (the latter I guess is illegal in the USA now) -- but if silver commemorative coins are sold with ridiculous markups, maybe someone will try selling BTCs in such an infomercial. Is it possible there already is one and I have missed it?</t>
  </si>
  <si>
    <t>http://www.reddit.com/r/Bitcoin/comments/32stwn/late_night_infomercial/</t>
  </si>
  <si>
    <t>April 16, 2015 at 08:26PM</t>
  </si>
  <si>
    <t>jonstern</t>
  </si>
  <si>
    <t>Bitcoin could have saved Target $19 Million</t>
  </si>
  <si>
    <t>http://m.huffpost.com/us/entry/7074358</t>
  </si>
  <si>
    <t>http://www.reddit.com/r/Bitcoin/comments/32swks/bitcoin_could_have_saved_target_19_million/</t>
  </si>
  <si>
    <t>April 16, 2015 at 08:22PM</t>
  </si>
  <si>
    <t>blatchcorn</t>
  </si>
  <si>
    <t>Can someone ELI5 the term Direct Market Access?</t>
  </si>
  <si>
    <t>http://www.reddit.com/r/Bitcoin/comments/32sw7z/can_someone_eli5_the_term_direct_market_access/</t>
  </si>
  <si>
    <t>April 16, 2015 at 08:21PM</t>
  </si>
  <si>
    <t>pecuniology</t>
  </si>
  <si>
    <t>Genesis Trading Launches as First Broker-Dealer Specializing in Digital Currency Trading (PDF)</t>
  </si>
  <si>
    <t>http://genesistrading.com/wp-content/uploads/2015/04/genesistradingpressrelease41615.pdf</t>
  </si>
  <si>
    <t>http://www.reddit.com/r/Bitcoin/comments/32sw4e/genesis_trading_launches_as_first_brokerdealer/</t>
  </si>
  <si>
    <t>April 16, 2015 at 08:13PM</t>
  </si>
  <si>
    <t>OnTheMargin</t>
  </si>
  <si>
    <t>What is a Blockchain?</t>
  </si>
  <si>
    <t>http://blog.credits.vision/what-is-a-blockchain/</t>
  </si>
  <si>
    <t>http://www.reddit.com/r/Bitcoin/comments/32sv5u/what_is_a_blockchain/</t>
  </si>
  <si>
    <t>April 16, 2015 at 08:11PM</t>
  </si>
  <si>
    <t>mahrens917</t>
  </si>
  <si>
    <t>New York broker dealer makes bitcoin bet</t>
  </si>
  <si>
    <t>https://twitter.com/fastFT/statuses/588689403775680513</t>
  </si>
  <si>
    <t>http://www.reddit.com/r/Bitcoin/comments/32sv09/new_york_broker_dealer_makes_bitcoin_bet/</t>
  </si>
  <si>
    <t>April 16, 2015 at 08:08PM</t>
  </si>
  <si>
    <t>olivercarding</t>
  </si>
  <si>
    <t>Calls for Encryption Backdoors Could Trouble Bitcoin Users</t>
  </si>
  <si>
    <t>http://www.miningpool.co.uk/calls-for-encryption-backdoors-could-trouble-bitcoin-users/</t>
  </si>
  <si>
    <t>http://www.reddit.com/r/Bitcoin/comments/32sukx/calls_for_encryption_backdoors_could_trouble/</t>
  </si>
  <si>
    <t>April 16, 2015 at 08:44PM</t>
  </si>
  <si>
    <t>tomhashemi</t>
  </si>
  <si>
    <t>Barry Silbert Shares Vision for Bitcoin Industry Professional Development</t>
  </si>
  <si>
    <t>https://bitcoinmagazine.com/20010/barry-silbert-shares-vision-bitcoin-industry-professional-development/?utm_source=feedburner&amp;utm_medium=feed&amp;utm_campaign=Feed:%20BitcoinMagazine%20(Bitcoin%20Magazine)</t>
  </si>
  <si>
    <t>http://www.reddit.com/r/Bitcoin/comments/32syoa/barry_silbert_shares_vision_for_bitcoin_industry/</t>
  </si>
  <si>
    <t>April 16, 2015 at 09:22PM</t>
  </si>
  <si>
    <t>Can someone ELI5 the term Order Book Execution?</t>
  </si>
  <si>
    <t>http://www.reddit.com/r/Bitcoin/comments/32t308/can_someone_eli5_the_term_order_book_execution/</t>
  </si>
  <si>
    <t>April 16, 2015 at 09:19PM</t>
  </si>
  <si>
    <t>bitcoinpoweruser</t>
  </si>
  <si>
    <t>New to bitcoin</t>
  </si>
  <si>
    <t>Whats are some opinions on the best way to purchase bitcoins?</t>
  </si>
  <si>
    <t>http://www.reddit.com/r/Bitcoin/comments/32t2mg/new_to_bitcoin/</t>
  </si>
  <si>
    <t>April 16, 2015 at 08:56PM</t>
  </si>
  <si>
    <t>GenesisTrading</t>
  </si>
  <si>
    <t>Genesis Trading Launches as First Broker-Dealer Specializing in Digital Currency Trading</t>
  </si>
  <si>
    <t>http://genesistrading.com/</t>
  </si>
  <si>
    <t>http://www.reddit.com/r/Bitcoin/comments/32t00w/genesis_trading_launches_as_first_brokerdealer/</t>
  </si>
  <si>
    <t>April 16, 2015 at 08:54PM</t>
  </si>
  <si>
    <t>Gamesplanet</t>
  </si>
  <si>
    <t>[Gamesplanet] Grand Theft Auto V for PC -- Purchase your copy with Bitcoins</t>
  </si>
  <si>
    <t>https://uk.gamesplanet.com/game/grand-theft-auto-v--2625-1</t>
  </si>
  <si>
    <t>http://www.reddit.com/r/Bitcoin/comments/32sztv/gamesplanet_grand_theft_auto_v_for_pc_purchase/</t>
  </si>
  <si>
    <t>April 16, 2015 at 09:30PM</t>
  </si>
  <si>
    <t>gapmunky</t>
  </si>
  <si>
    <t>If anyone wants Animations, I accept bitcoin for commissions! You might remember my 'Bitcoin Users In A Nutshell' Video.</t>
  </si>
  <si>
    <t>I've recently lost my job, so I'm diving into doing animation commissions again.Here's my site where you can view some of my past work and clients and my rates. [http://www.zenithquinn.com/#!commissions/c171x](www.zenithquinn.com)Here's an example of a bitcoin related video I made in my spare time which you probably saw on here already!"Bitcoin Users In A Nutshell"I've met a lot of great guys since I started accepting bitcoin, and established relationships with lots of really interesting bitcoin start-ups. I flew out from Ireland to visit the Miami Bitcoin conference too so I might already know some of you guys on here!So long story short- Need affordable animation for bitcoin? I can help!</t>
  </si>
  <si>
    <t>http://www.reddit.com/r/Bitcoin/comments/32t40p/if_anyone_wants_animations_i_accept_bitcoin_for/</t>
  </si>
  <si>
    <t>April 16, 2015 at 09:26PM</t>
  </si>
  <si>
    <t>robunkle</t>
  </si>
  <si>
    <t>Why is it not a no-brainer to accept bitcoin as a restaurant?</t>
  </si>
  <si>
    <t>I live in NYC and have tried the 5 or so restaurants on coinmap.org that say they accept bitcoin. Guess what? When you walk in, noone accepts it.If these companies used bitpay or coinbase or anything like that, they could process and get the full USD amount in their account, not bitcoin.Hence my question... why don't more restaurants accept bitcoin since there is a guarantee of the exact USD amount?Am I missing something?</t>
  </si>
  <si>
    <t>http://www.reddit.com/r/Bitcoin/comments/32t3iq/why_is_it_not_a_nobrainer_to_accept_bitcoin_as_a/</t>
  </si>
  <si>
    <t>April 16, 2015 at 09:54PM</t>
  </si>
  <si>
    <t>shayanbahal</t>
  </si>
  <si>
    <t>Wealth Distribution in the USA - SHOCKING!</t>
  </si>
  <si>
    <t>https://www.youtube.com/watch?v=rMhvYeQPOcE</t>
  </si>
  <si>
    <t>http://www.reddit.com/r/Bitcoin/comments/32t6zf/wealth_distribution_in_the_usa_shocking/</t>
  </si>
  <si>
    <t>April 16, 2015 at 09:52PM</t>
  </si>
  <si>
    <t>Egon_1</t>
  </si>
  <si>
    <t>Top VC Firm Says Techies Need to Get Along With Government</t>
  </si>
  <si>
    <t>http://www.wired.com/2015/04/a16z-ted-ullyot/</t>
  </si>
  <si>
    <t>http://www.reddit.com/r/Bitcoin/comments/32t6ou/top_vc_firm_says_techies_need_to_get_along_with/</t>
  </si>
  <si>
    <t>April 17, 2015 at 12:24AM</t>
  </si>
  <si>
    <t>brighton36</t>
  </si>
  <si>
    <t>Does anyone know who holds the Bitcoin private key in the Factom system?</t>
  </si>
  <si>
    <t>It seems like that would be a rather centralized requirement in the system. Does every database in the Factom system require a central node to perform this service? If so, how does Factom make sure this person is being honest? Maybe /u/PaulSnow wants to weigh in...</t>
  </si>
  <si>
    <t>http://www.reddit.com/r/Bitcoin/comments/32trj4/does_anyone_know_who_holds_the_bitcoin_private/</t>
  </si>
  <si>
    <t>April 17, 2015 at 12:23AM</t>
  </si>
  <si>
    <t>smschapiro</t>
  </si>
  <si>
    <t>Hacking a fitbit flex to become a bitcoin hardware wallet</t>
  </si>
  <si>
    <t>Hey Bitcoin community,I'd like to hack my fitbit flex to become a bitcoin hard wallet. Does anyone have any experience with this? Is this possible?If anyone would like to collaborate, I think this could be a great device!</t>
  </si>
  <si>
    <t>http://www.reddit.com/r/Bitcoin/comments/32trch/hacking_a_fitbit_flex_to_become_a_bitcoin/</t>
  </si>
  <si>
    <t>April 17, 2015 at 12:10AM</t>
  </si>
  <si>
    <t>ejfrancisOSS</t>
  </si>
  <si>
    <t>Bitcoin: Not So Scary, an article using government data sets to show that Bitcoin isn't that evil</t>
  </si>
  <si>
    <t>Hey /r/bitcoin, I've just finished an article that I think you'll find interesting. I conducted a couple interviews and used public government data sets to question how evil Bitcoin really is. With regulation approaching and lawmakers claiming its nefarious uses as a possible threat, I thought it'd be worthwhile to see how much of a threat Bitcoin is. I was happy with the results! Any feedback is welcome.http://evanfrancis.com/projects/bitcoin-not-so-scary/</t>
  </si>
  <si>
    <t>http://www.reddit.com/r/Bitcoin/comments/32tpof/bitcoin_not_so_scary_an_article_using_government/</t>
  </si>
  <si>
    <t>April 17, 2015 at 12:09AM</t>
  </si>
  <si>
    <t>Andaloons</t>
  </si>
  <si>
    <t>USA Today Money Section</t>
  </si>
  <si>
    <t>http://imgur.com/G9Xio4s</t>
  </si>
  <si>
    <t>http://www.reddit.com/r/Bitcoin/comments/32tpjk/usa_today_money_section/</t>
  </si>
  <si>
    <t>April 16, 2015 at 11:59PM</t>
  </si>
  <si>
    <t>cfdbit</t>
  </si>
  <si>
    <t>Update on paid search ads test for bitcoin.org - week 1</t>
  </si>
  <si>
    <t>Hi everyone,Over the last week I started to run a pilot of paid search ads on Google Adwords and directing traffic to bitcoin.org. Largely inspired by this post, but I've had the idea prior to that too:http://www.reddit.com/r/Bitcoin/comments/31cqys/googling_how_to_send_money_does_not_bring_up/Budget has been funded by donations from myself and a few others who have tipped money to get started. I haven't attempted to raise funds seriously yet, but I figure this could grow if the community showed interest, and I wanted to publicly share some highlights on the first week.Current goals:Awareness and branding; very important to not confuse this with direct response. We are not intending to drive any specific conversion or revenue. This is largely due to the fact that there is no conversion tracking system available from bitcoin.org for us to hook into. All we have is very high level public stats: https://bitcoin.org/stats and then what Adwords provides natively (impressions, clicks, cost, avg position, quality score).The idea is this would lead to exposing people to bitcoin who previously hadn't heard of it or maybe heard incomplete or incorrect information about it before.Establish a presence for bitcoin on mainstream media advertising platforms. Bitcoin.org seemed like the most logical and well-represented site to do that.Current assets in useTargeting only USAAd text:Send Money Using BitcoinGet Started With Bitcoin TodaySecure. Easy. Free. Learn More!www.bitcoin.orgLanding pages:bitcoin.org/en/bitcoin.org/en/getting-startedkeywords:"how to send money" on modified broad match: queries matched include some bitcoin related terms but also a surprising number of inmate/prisoner/jail related terms. These are arguably less relevant queries for bitcoin since I don’t know of a way for bitcoin to help people in jail at the moment, but it has been interesting to collect this data and understand who is searching for money transmission services.[how to send money] on exact match: no clicks yet because we need to bid much more aggressively to show ads.Note: currently both keywords have very low quality scores because we have not been bidding very highly and haven't been able to compete very effectively with the likes of Western Union, Money Gram, and others in the auction.Data highlights:1,481 impressions and 11 clicks on $11.26 spent since Thursday April 9 launch.Avg CPC of $0.87 at a 4.8 Avg Pos.Potential next steps:I plan to continue funding this with my own money at a bare minimum amount for the foreseeable future. I see this being most effective as something that is community funded, and also reported back to the community as I've done here.Create a web site for public historical records of the performance reports, projects, etc.If other donors were to express interest in helping to expand the budget, I would implement more competitive keyword bids, add new keywords, test new ad copy, test new landing pages or community sites like weusecoins.org, and spend more time refining and expanding this effort.Additional channels and ad types in the future could be considered such as display ads, social ads, others.Any feedback, questions, comments are welcome!cc /u/futilerebel /u/dskloet /u/bitcoinknowledge</t>
  </si>
  <si>
    <t>http://www.reddit.com/r/Bitcoin/comments/32to4a/update_on_paid_search_ads_test_for_bitcoinorg/</t>
  </si>
  <si>
    <t>April 16, 2015 at 11:53PM</t>
  </si>
  <si>
    <t>driverdan</t>
  </si>
  <si>
    <t>Cointerra Office Contents Up For Auction</t>
  </si>
  <si>
    <t>http://zapabid.com/home/auction/211</t>
  </si>
  <si>
    <t>http://www.reddit.com/r/Bitcoin/comments/32tn82/cointerra_office_contents_up_for_auction/</t>
  </si>
  <si>
    <t>April 16, 2015 at 11:52PM</t>
  </si>
  <si>
    <t>googlemaster1</t>
  </si>
  <si>
    <t>Deep Web Official Trailer 1 (2015) - Documentary HD</t>
  </si>
  <si>
    <t>https://youtu.be/BvC9oDlT8mM</t>
  </si>
  <si>
    <t>http://www.reddit.com/r/Bitcoin/comments/32tn71/deep_web_official_trailer_1_2015_documentary_hd/</t>
  </si>
  <si>
    <t>April 17, 2015 at 12:43AM</t>
  </si>
  <si>
    <t>Man_the_harpooons</t>
  </si>
  <si>
    <t>Question regarding a nation adopting bitcoin</t>
  </si>
  <si>
    <t>Wouldn't adopting a cryptocurrency like bitcoin leave the nation vulnerable to economic attacks from outside forces? I mean how hard would it be to simply take out the electric infrastructure or internet infrastructure and the next thing you know the entire economy is shut down. How would people transact without internet or power?Furthermore we've already seen that individuals can affect wild swings in the price. What happens when a government decides it doesn't like a country that primarily uses bitcoins?</t>
  </si>
  <si>
    <t>http://www.reddit.com/r/Bitcoin/comments/32tu33/question_regarding_a_nation_adopting_bitcoin/</t>
  </si>
  <si>
    <t>April 17, 2015 at 12:42AM</t>
  </si>
  <si>
    <t>Smallpdf, a Free Solution to all your PDF Problems, accepts donations in bitcoin.</t>
  </si>
  <si>
    <t>https://smallpdf.com</t>
  </si>
  <si>
    <t>http://www.reddit.com/r/Bitcoin/comments/32tu10/smallpdf_a_free_solution_to_all_your_pdf_problems/</t>
  </si>
  <si>
    <t>April 17, 2015 at 12:55AM</t>
  </si>
  <si>
    <t>JayDubSA</t>
  </si>
  <si>
    <t>Crypto Currency, Digital Currency, Coin - what is the best descriptor to use for kids? : dogecoin</t>
  </si>
  <si>
    <t>http://www.reddit.com/r/dogecoin/comments/32ttpc/crypto_currency_digital_currency_coin_what_is_the/</t>
  </si>
  <si>
    <t>http://www.reddit.com/r/Bitcoin/comments/32tvtl/crypto_currency_digital_currency_coin_what_is_the/</t>
  </si>
  <si>
    <t>April 17, 2015 at 12:48AM</t>
  </si>
  <si>
    <t>Business Idea I Offer for Free</t>
  </si>
  <si>
    <t>You: An artist who can create beautiful paper wallets with a theme: Suggestion: Computer pioneers: Babbage, Lovelace, Turing, etc.Contact any informercial company with sample of your work or just set up a website now to sell these.Point: Maybe there already are artists who do themed wallets -- excellent gifts -- if not, start. If already, I am pretty sure infomercials selling them is a new thing for BTC.</t>
  </si>
  <si>
    <t>http://www.reddit.com/r/Bitcoin/comments/32tuu0/business_idea_i_offer_for_free/</t>
  </si>
  <si>
    <t>April 17, 2015 at 01:18AM</t>
  </si>
  <si>
    <t>joesharpish</t>
  </si>
  <si>
    <t>Marketing agency in London just for bitcoin businesses</t>
  </si>
  <si>
    <t>http://bitbybit.co/</t>
  </si>
  <si>
    <t>http://www.reddit.com/r/Bitcoin/comments/32tz82/marketing_agency_in_london_just_for_bitcoin/</t>
  </si>
  <si>
    <t>Code to Inspire - Educating and empowering Afghan female students</t>
  </si>
  <si>
    <t>https://www.linkedin.com/company/code-to-inspire</t>
  </si>
  <si>
    <t>http://www.reddit.com/r/Bitcoin/comments/32tz4e/code_to_inspire_educating_and_empowering_afghan/</t>
  </si>
  <si>
    <t>April 17, 2015 at 01:16AM</t>
  </si>
  <si>
    <t>BtcRes</t>
  </si>
  <si>
    <t>Contemporary and historical perspectives of media reflected onto Bitcoin</t>
  </si>
  <si>
    <t>Hi everyonehttp://bitcoin-research.com/Here is another somewhat large chunk of my thesis on Bitcoin on my wordpress site. In this chapter I discuss the nature of what a medium is and reflect upon Bitcoin in a historical context from the perspective of scholars such as McLuhan and Fang.For a general introduction to what this is and why, check out my first post on the matter here. Hopefully, this time it might garner a bit. Admittedly, this might be written in a boring manner, but I invite you to take a look anyway. There might be something of interest. Let me know what you think :)</t>
  </si>
  <si>
    <t>http://www.reddit.com/r/Bitcoin/comments/32tyvv/contemporary_and_historical_perspectives_of_media/</t>
  </si>
  <si>
    <t>April 17, 2015 at 01:10AM</t>
  </si>
  <si>
    <t>BitcoinDreamland</t>
  </si>
  <si>
    <t>WSJ: Andreessen Horowitz Hires Former Facebook Lawyer to Help Its Startups</t>
  </si>
  <si>
    <t>http://blogs.wsj.com/venturecapital/2015/04/16/andreessen-horowitz-hires-former-facebook-lawyer-to-help-its-startups/</t>
  </si>
  <si>
    <t>http://www.reddit.com/r/Bitcoin/comments/32ty1y/wsj_andreessen_horowitz_hires_former_facebook/</t>
  </si>
  <si>
    <t>April 17, 2015 at 01:04AM</t>
  </si>
  <si>
    <t>KoKansei</t>
  </si>
  <si>
    <t>Citigroup's Gold "Expert" Demands A Cash Ban</t>
  </si>
  <si>
    <t>http://www.zerohedge.com/news/2015-04-16/another-shill-statism-central-planning-demands-cash-ban</t>
  </si>
  <si>
    <t>http://www.reddit.com/r/Bitcoin/comments/32tx41/citigroups_gold_expert_demands_a_cash_ban/</t>
  </si>
  <si>
    <t>April 17, 2015 at 02:03AM</t>
  </si>
  <si>
    <t>BrainDamageLDN</t>
  </si>
  <si>
    <t>NYDFS Expects Final BitLicense 'Very Soon'</t>
  </si>
  <si>
    <t>http://www.coindesk.com/nydfs-expects-final-bitlicense-very-soon/</t>
  </si>
  <si>
    <t>http://www.reddit.com/r/Bitcoin/comments/32u5hs/nydfs_expects_final_bitlicense_very_soon/</t>
  </si>
  <si>
    <t>April 17, 2015 at 01:59AM</t>
  </si>
  <si>
    <t>BTClife</t>
  </si>
  <si>
    <t>Established Bitcoin Media Platform Bitcoinist.net Receives Significant VC Investment And Announces Inside Bitcoins Partnership</t>
  </si>
  <si>
    <t>http://bitcoinprbuzz.com/established-bitcoin-media-platform-bitcoinist-net-receives-significant-vc-investment-and-announces-inside-bitcoins-partnership/</t>
  </si>
  <si>
    <t>http://www.reddit.com/r/Bitcoin/comments/32u4y9/established_bitcoin_media_platform_bitcoinistnet/</t>
  </si>
  <si>
    <t>April 17, 2015 at 02:18AM</t>
  </si>
  <si>
    <t>jogeco</t>
  </si>
  <si>
    <t>From the Coinbase Blog: Sensible State Regulation - North Carolina</t>
  </si>
  <si>
    <t>https://blog.coinbase.com/2015/04/16/sensible-state-regulation-north-carolina/</t>
  </si>
  <si>
    <t>http://www.reddit.com/r/Bitcoin/comments/32u7l7/from_the_coinbase_blog_sensible_state_regulation/</t>
  </si>
  <si>
    <t>April 17, 2015 at 02:08AM</t>
  </si>
  <si>
    <t>remainfoolish</t>
  </si>
  <si>
    <t>mechanic question</t>
  </si>
  <si>
    <t>after i send a transaction it gets propagated across the whole btc network, reaching every node and being added to their mempool together with many other transactions that are to be confirmed. if exactly at this point a fork occurs, whereby:fork 1 has my tx includedfork 2 does not include my txcase 1 - fork 1 "prevails": my tx starts to get confirmations and im good.case 2 - fork 2 "prevails": the first block of the fork will not include my transaction. however since the transaction still resides within the mempool of the miners it is very likely that it will be included in the next block. thus my client does not need to rebroadcast it. also this gives only a limited window for a double spend opportunity.im pretty sure that this is how the btc protocol works, however some people tend to give different answers and i wanted to make sure. thanks upfront</t>
  </si>
  <si>
    <t>http://www.reddit.com/r/Bitcoin/comments/32u67z/mechanic_question/</t>
  </si>
  <si>
    <t>April 17, 2015 at 02:32AM</t>
  </si>
  <si>
    <t>srw</t>
  </si>
  <si>
    <t>Lightning Networks Part IV: Summary</t>
  </si>
  <si>
    <t>http://rusty.ozlabs.org/?p=477</t>
  </si>
  <si>
    <t>http://www.reddit.com/r/Bitcoin/comments/32u9g7/lightning_networks_part_iv_summary/</t>
  </si>
  <si>
    <t>April 17, 2015 at 02:29AM</t>
  </si>
  <si>
    <t>TonySwish</t>
  </si>
  <si>
    <t>The Latest Update on Augur, a Decentralized Prediction Market!</t>
  </si>
  <si>
    <t>https://www.reddit.com/r/Bitcoin/new/</t>
  </si>
  <si>
    <t>http://www.reddit.com/r/Bitcoin/comments/32u91j/the_latest_update_on_augur_a_decentralized/</t>
  </si>
  <si>
    <t>April 17, 2015 at 02:28AM</t>
  </si>
  <si>
    <t>AndreKoster</t>
  </si>
  <si>
    <t>Bitcoin Exchange in India Allows Conversion of Turk to Rupees</t>
  </si>
  <si>
    <t>http://www.newsbtc.com/2015/04/16/bitcoin-exchange-in-india-allows-conversion-of-turk-to-rupees/</t>
  </si>
  <si>
    <t>http://www.reddit.com/r/Bitcoin/comments/32u8vx/bitcoin_exchange_in_india_allows_conversion_of/</t>
  </si>
  <si>
    <t>April 17, 2015 at 02:22AM</t>
  </si>
  <si>
    <t>jtalb</t>
  </si>
  <si>
    <t>Buying BTC with PayPal?</t>
  </si>
  <si>
    <t>Hi all,I'm new to this whole Bitcoin game but I wanted to see what it was all about. After a lot of Google searches it was becoming apparent that you can't buy BTC with PayPal.Aside from Virwox, is there any other website which would allow me to purchase BTC with PayPal?And before you call me out on it - no, this isn't for anything illegal. I'm looking for a legit way to buy using PP.Thanks!</t>
  </si>
  <si>
    <t>http://www.reddit.com/r/Bitcoin/comments/32u871/buying_btc_with_paypal/</t>
  </si>
  <si>
    <t>April 17, 2015 at 02:50AM</t>
  </si>
  <si>
    <t>jwBTC</t>
  </si>
  <si>
    <t>PSA: We are &amp;gt; $220 again...</t>
  </si>
  <si>
    <t>Since it seems we like to vote up price news on here, just a friendly retort for all the Bears out there!(yesterdays posts were pretty dumb IMNSHO)https://www.coinbase.com/charts</t>
  </si>
  <si>
    <t>http://www.reddit.com/r/Bitcoin/comments/32ubvc/psa_we_are_220_again/</t>
  </si>
  <si>
    <t>April 17, 2015 at 02:42AM</t>
  </si>
  <si>
    <t>N52W6</t>
  </si>
  <si>
    <t>searched bitcoin on the local jobs website and found one!</t>
  </si>
  <si>
    <t>It is for french speaking customer service, but it proves that Bitcoin is creating jobs in my home town. Which is awesome! http://www.irishjobs.ie/Jobs/Customer-Service-Representative-French-7538363.aspx</t>
  </si>
  <si>
    <t>http://www.reddit.com/r/Bitcoin/comments/32uaqw/searched_bitcoin_on_the_local_jobs_website_and/</t>
  </si>
  <si>
    <t>April 17, 2015 at 03:01AM</t>
  </si>
  <si>
    <t>MrRGnome</t>
  </si>
  <si>
    <t>Anyone else have issues with terrible support from Coinbase.com?</t>
  </si>
  <si>
    <t>Every time I try to get support I end up talking to a "Seth" who won't provide anything more than redirection to the merchants whom I was purchasing from when an error on Coinbase's end occurred and copy-paste solutions which don't fit my problem at all, you'd think I was talking to a bot.I had an issue where the coinbase address of a merchants expired prematurely, just vanished and was replaced by another address with some 2 minutes left on the clock after I had paid to it. It was only a 5 dollar transaction, but I've been dealing with the understandably clueless merchant who is lost in coinbases mess but has no idea how to fix it or even what I'm describing - and "Seth" from coinbase who just categorically dismisses my experience as being not their fault and to take it up with the merchant.I don't think it's at all reasonable to shoulder responsibility for such errors on the merchants, and Coinbase should have simple mechanisms in place to address events like that which have happened to me.Anyone else trying to extract support from coinbase have better luck? In the mean time I'm waiting on email support to coinbase hoping "Seth" doesn't handle those as well. What a pain in the ass for $4.20</t>
  </si>
  <si>
    <t>http://www.reddit.com/r/Bitcoin/comments/32ude2/anyone_else_have_issues_with_terrible_support/</t>
  </si>
  <si>
    <t>April 17, 2015 at 02:56AM</t>
  </si>
  <si>
    <t>byt411</t>
  </si>
  <si>
    <t>Factom will sell up to 100% of its Bitcoin Reserves</t>
  </si>
  <si>
    <t>http://www.coinbuzz.com/2015/04/16/factom-a-bitcoin-2-0-project-will-sell-85-100-of-its-bitcoin-reserves/</t>
  </si>
  <si>
    <t>http://www.reddit.com/r/Bitcoin/comments/32ucrg/factom_will_sell_up_to_100_of_its_bitcoin_reserves/</t>
  </si>
  <si>
    <t>April 17, 2015 at 03:18AM</t>
  </si>
  <si>
    <t>mhluongo</t>
  </si>
  <si>
    <t>Tipping for feedback! Pay with bitcoin at Starbucks</t>
  </si>
  <si>
    <t>Hey guys! I'm Matt Luongo, co-founder of Fold. Inspired by our friends at BitQuick and Zapchain, we're looking for feedback from the Reddit community.We run coffee.foldapp.com, where you save 20% at Starbucks when you pay with bitcoin. At Starbucks, load coffee.foldapp.com on your phone, choose how much you want to pay, and scan to pay at the register. Get your change in bitcoin.We're working on a mobile app, but we also want to improve the web app today. What can we d o to make it better? To inspire trust? And what are we doing poorly?TipsWe're tipping coffees! We've got 400,000 bits to spend on you guys.We want to knowHave you heard of us?What do you think of the product?What can we do to make it better? What are we doing poorly?What can we do to inspire trust?We're looking forward to your feedback!</t>
  </si>
  <si>
    <t>http://www.reddit.com/r/Bitcoin/comments/32ufop/tipping_for_feedback_pay_with_bitcoin_at_starbucks/</t>
  </si>
  <si>
    <t>April 17, 2015 at 03:16AM</t>
  </si>
  <si>
    <t>gwlloyd</t>
  </si>
  <si>
    <t>[Web Payments] Use Cases Published (W3C, HTML5)</t>
  </si>
  <si>
    <t>http://html5apps-project.eu/2015/04/16/web-payments-use-cases-published/</t>
  </si>
  <si>
    <t>http://www.reddit.com/r/Bitcoin/comments/32ufhv/web_payments_use_cases_published_w3c_html5/</t>
  </si>
  <si>
    <t>April 17, 2015 at 03:13AM</t>
  </si>
  <si>
    <t>havek23</t>
  </si>
  <si>
    <t>Elon Musk might know who Satoshi is</t>
  </si>
  <si>
    <t>https://www.youtube.com/watch?v=MJHTY0gWOGw#t=3m20s</t>
  </si>
  <si>
    <t>http://www.reddit.com/r/Bitcoin/comments/32uf3d/elon_musk_might_know_who_satoshi_is/</t>
  </si>
  <si>
    <t>April 17, 2015 at 03:11AM</t>
  </si>
  <si>
    <t>Sherlockcoin</t>
  </si>
  <si>
    <t>There is a lot going on with Russell Brand in the recent weeks: stickers; new coffee shops, posters, documentary and now he is getting interviewed by Max Kaiser who is trying to pump his altcoin. What's going on? Is this for real?</t>
  </si>
  <si>
    <t>https://youtu.be/XZv02snt93g?t=669</t>
  </si>
  <si>
    <t>http://www.reddit.com/r/Bitcoin/comments/32uetx/there_is_a_lot_going_on_with_russell_brand_in_the/</t>
  </si>
  <si>
    <t>April 17, 2015 at 03:10AM</t>
  </si>
  <si>
    <t>Unemployed-Economist</t>
  </si>
  <si>
    <t>Why Bitcoin is called pyramid - when fiat has pyramid printed on it? Soliciting best comments :)</t>
  </si>
  <si>
    <t>COME AND VOTE ON BEST RESPONSE!</t>
  </si>
  <si>
    <t>http://www.reddit.com/r/Bitcoin/comments/32uel9/why_bitcoin_is_called_pyramid_when_fiat_has/</t>
  </si>
  <si>
    <t>April 17, 2015 at 03:39AM</t>
  </si>
  <si>
    <t>Priming</t>
  </si>
  <si>
    <t>[ANN] WeTipCoins.com - Solving (not just) America’s Top Fears by Tipping a Billion Websites with Bitcoins</t>
  </si>
  <si>
    <t>https://medium.com/@MrAwesome/solving-america-s-top-fears-by-tipping-a-billion-websites-4a9744f1288b</t>
  </si>
  <si>
    <t>http://www.reddit.com/r/Bitcoin/comments/32uil0/ann_wetipcoinscom_solving_not_just_americas_top/</t>
  </si>
  <si>
    <t>April 17, 2015 at 04:04AM</t>
  </si>
  <si>
    <t>DigitalDoggi</t>
  </si>
  <si>
    <t>Single Dad and Bitcoin supporter needs help.</t>
  </si>
  <si>
    <t>http://1HyJ412cHzj2Eien3xb7wvCGynkB3Lvzak</t>
  </si>
  <si>
    <t>http://www.reddit.com/r/Bitcoin/comments/32uluu/single_dad_and_bitcoin_supporter_needs_help/</t>
  </si>
  <si>
    <t>April 17, 2015 at 03:51AM</t>
  </si>
  <si>
    <t>cbroc</t>
  </si>
  <si>
    <t>Bitcoin T-shirt Easter egg - Silicon Valley</t>
  </si>
  <si>
    <t>http://i.imgur.com/0hXkfe1.jpg</t>
  </si>
  <si>
    <t>http://www.reddit.com/r/Bitcoin/comments/32uk75/bitcoin_tshirt_easter_egg_silicon_valley/</t>
  </si>
  <si>
    <t>April 17, 2015 at 03:48AM</t>
  </si>
  <si>
    <t>ntomaino</t>
  </si>
  <si>
    <t>Download and review Lawnmower.io, earn some bits</t>
  </si>
  <si>
    <t>https://www.zapchain.com/a/S1uhwq0Gu1</t>
  </si>
  <si>
    <t>http://www.reddit.com/r/Bitcoin/comments/32ujp2/download_and_review_lawnmowerio_earn_some_bits/</t>
  </si>
  <si>
    <t>April 17, 2015 at 03:44AM</t>
  </si>
  <si>
    <t>Representatives of Traditional Finance Business Join Bitcoin</t>
  </si>
  <si>
    <t>http://bit-post.com/bitcoiners/representatives-of-traditional-finance-business-join-bitcoin-5540</t>
  </si>
  <si>
    <t>http://www.reddit.com/r/Bitcoin/comments/32uj9w/representatives_of_traditional_finance_business/</t>
  </si>
  <si>
    <t>April 17, 2015 at 04:18AM</t>
  </si>
  <si>
    <t>SilverVigilante</t>
  </si>
  <si>
    <t>Vote Bitcoin Friendly Pirate Party In Sunday's 2015 Finland Parliamentary Election</t>
  </si>
  <si>
    <t>https://www.cryptocoinsnews.com/vote-bitcoin-friendly-pirate-party-sundays-2015-finland-parliamentary-election/</t>
  </si>
  <si>
    <t>http://www.reddit.com/r/Bitcoin/comments/32unpb/vote_bitcoin_friendly_pirate_party_in_sundays/</t>
  </si>
  <si>
    <t>April 17, 2015 at 04:17AM</t>
  </si>
  <si>
    <t>phanpp</t>
  </si>
  <si>
    <t>Why bitcoin's value is headed to the MOON!!</t>
  </si>
  <si>
    <t>This is a little TLDR but if you do get to the end, do critique my arguements.The Strength Of The US dollar. It is perplexing in that with all the QE since 2008 the US dolar is still the strongest currency.Upon deeper reflexion I think that it is because no other nation wants their currency to strengthen for trade reasons and so we have a rush to the bottom with currency wars, and the USD is still losing this race.Much of the strength of the USD is related to its petrodollar status. Countries has to hold USD for their Oil purchases that is until now, where there is a move away from the petrodollar by some countries led by China.With low oil prices Oil producing countries are cashing out their USD assets to finance their deficits and their WARS and we all know WARS are terribly expensive. At this stage the effect on the dollar could be neutral as the same USD cashed out are purchasing US weapons.Back to the reasoning and that is no country wants their currency to be strong for trade reasons. Bitcoin does not belong to any country so it Does Not Care if it's value goes to the moon.If you hold USD you have to park it in US assets or a US bank, or any other country's currency for that matter. However if you park your money in bitcoins you can choose which currency to convert into for purchases as needed. I can see bitcoin being the intemediary between all currencies. For this to happen we need to reach Tipping Point Adoption. This is radical thinking but given the growth and development of the bitcoin ecosystem there is every chance that this will happen, and from there it is TO THE MOON.......When is this Tipping Point? I think that it will come like a tsunami. First you will see the ocean going out. Then comes the roar.</t>
  </si>
  <si>
    <t>http://www.reddit.com/r/Bitcoin/comments/32unnv/why_bitcoins_value_is_headed_to_the_moon/</t>
  </si>
  <si>
    <t>April 17, 2015 at 04:38AM</t>
  </si>
  <si>
    <t>Establishing Trust In The Bitcoin Ecosystem</t>
  </si>
  <si>
    <t>http://techcrunch.com/2015/04/16/people-arent-algorithms-or-an-argument-for-establishing-trust-in-the-bitcoin-ecosystem/?ncid=rss</t>
  </si>
  <si>
    <t>http://www.reddit.com/r/Bitcoin/comments/32uqbt/establishing_trust_in_the_bitcoin_ecosystem/</t>
  </si>
  <si>
    <t>April 17, 2015 at 04:36AM</t>
  </si>
  <si>
    <t>prolo659</t>
  </si>
  <si>
    <t>What is the "internet of things" and how does Bitcoin come into play?</t>
  </si>
  <si>
    <t>http://www.reddit.com/r/Bitcoin/comments/32upyu/what_is_the_internet_of_things_and_how_does/</t>
  </si>
  <si>
    <t>April 17, 2015 at 04:32AM</t>
  </si>
  <si>
    <t>wserd</t>
  </si>
  <si>
    <t>CoinPrices Bitcoin Weekly - Ripple Requires ID's • Factom Sells 2k Bitcoin From Crowdsale • Bitcoin Foundation Chooses Bruce Fenton as Exec. Director</t>
  </si>
  <si>
    <t>http://us8.campaign-archive1.com/?u=f2f6292f3f915eb9b32a5fa49&amp;id=dada3956b2</t>
  </si>
  <si>
    <t>http://www.reddit.com/r/Bitcoin/comments/32uplg/coinprices_bitcoin_weekly_ripple_requires_ids/</t>
  </si>
  <si>
    <t>April 17, 2015 at 05:14AM</t>
  </si>
  <si>
    <t>localbitcoinissue</t>
  </si>
  <si>
    <t>Local bitcoins drama/confusion..</t>
  </si>
  <si>
    <t>Good evening,Bought about 4btc today from a reputable seller via cash deposit and all went well until they tried opening the receipt. I uploaded it about three times from different devices yet the seller repeatedly says they cannot see it. They received the cash over 1.5 hours ago and are now ignoring my messages. I don't know what to do but wait. Just a hassle because I was hoping to get an order in on overstock tonight so I don't have to worry tomorrow.I'll post some updates</t>
  </si>
  <si>
    <t>http://www.reddit.com/r/Bitcoin/comments/32uv3a/local_bitcoins_dramaconfusion/</t>
  </si>
  <si>
    <t>April 17, 2015 at 05:06AM</t>
  </si>
  <si>
    <t>ponziunit</t>
  </si>
  <si>
    <t>https://www.youtube.com/attribution_link?a=2Bq6nZtlHZU&amp;u=%2Fwatch%3Fv%3DHjUbkBXpZXQ%26feature%3Dshare</t>
  </si>
  <si>
    <t>http://www.reddit.com/r/Bitcoin/comments/32uu20/andreas_antonopoulos_keynote_qa_for/</t>
  </si>
  <si>
    <t>April 17, 2015 at 04:58AM</t>
  </si>
  <si>
    <t>shludvigsen</t>
  </si>
  <si>
    <t>US Presidential Candidate Rand Paul to Appear at Bitcoin Event</t>
  </si>
  <si>
    <t>http://www.coindesk.com/rand-paul-new-york-bitcoin-event/</t>
  </si>
  <si>
    <t>http://www.reddit.com/r/Bitcoin/comments/32usxm/us_presidential_candidate_rand_paul_to_appear_at/</t>
  </si>
  <si>
    <t>April 17, 2015 at 04:57AM</t>
  </si>
  <si>
    <t>Is myTrezor down?</t>
  </si>
  <si>
    <t>I keep getting a prompt telling me to download the plugin and even when I install it, it doesn't load into the wallet.</t>
  </si>
  <si>
    <t>http://www.reddit.com/r/Bitcoin/comments/32usry/is_mytrezor_down/</t>
  </si>
  <si>
    <t>April 17, 2015 at 05:32AM</t>
  </si>
  <si>
    <t>luckdragon69</t>
  </si>
  <si>
    <t>The 3rd world will make the 1st world rich yet again - social implications</t>
  </si>
  <si>
    <t>The 3rd world is likely to be where bitcoin really does the most good at first. The unbanked will now have access to technology which will greatly increase their standards of living, health, and integration with more advanced economies of the world.However, they will be making small groups of people in the 1st world very rich by adopting the scarce resource which is crypto-currency (most likely Bitcoin).I have no problems gaining wealth in this win win scenario, however there are a lot of people, both in the 1st &amp; 3rd worlds who will feel indignant at yet another wealth transfer to the already rich countries of the world.What are your thoughts on the social impact our crypto-future and the third-world? What will happen?</t>
  </si>
  <si>
    <t>http://www.reddit.com/r/Bitcoin/comments/32ux2m/the_3rd_world_will_make_the_1st_world_rich_yet/</t>
  </si>
  <si>
    <t>April 17, 2015 at 05:57AM</t>
  </si>
  <si>
    <t>nwalker248</t>
  </si>
  <si>
    <t>Just came out short after using VirWox, can anyone help out?</t>
  </si>
  <si>
    <t>I just decided to check out VirWoX exchange to try to buy some bitcoins for an order I'm making online that I was really to make by the morning so that It gets here for Saturday. However I underestimated the massive commision (Something like 18%) that they add onto it, and so am a little short. Is there anybody that would be able to spare£3.82 in bitcoins? I will be able to send you back about £8 or something next tuesday/wednesday. Cheers.</t>
  </si>
  <si>
    <t>http://www.reddit.com/r/Bitcoin/comments/32v02g/just_came_out_short_after_using_virwox_can_anyone/</t>
  </si>
  <si>
    <t>April 17, 2015 at 05:46AM</t>
  </si>
  <si>
    <t>TruValueCapital</t>
  </si>
  <si>
    <t>Bitlicense will help price: believe it or not Regulation makes Bitcoin legit to the masses.</t>
  </si>
  <si>
    <t>After regulations come big businesses will finally get involved with Bitcoin and people will start to have trust in it b/c the government is regulating it. Its the sad truth but its positive for the price of Bitcoin b/c otherwise users will just keep getting GOXED. I am not a fan of regulation (especially) in big businesses favor but I would rather it be regulated like this than none at all. The UK has the right approach and at least smaller Bitcoin firms can re-locate to London.</t>
  </si>
  <si>
    <t>http://www.reddit.com/r/Bitcoin/comments/32uyq5/bitlicense_will_help_price_believe_it_or_not/</t>
  </si>
  <si>
    <t>April 17, 2015 at 06:21AM</t>
  </si>
  <si>
    <t>MoMoDE</t>
  </si>
  <si>
    <t>Where the Hell can i as a German get some Bitcoins?</t>
  </si>
  <si>
    <t>Im reading this Subreddit now for about a few Days and i learned a lot about Security and the Blockchain itself every single day.Yesterday i decided to get some Bitcoins with the money i have left but unfortunately its not that easy in Germany.I watched over Localbitcoins but im not able to buy ANYTHING in Germany with Cash but i also dont want to send Coinbase or any other "Marketplace" my personal information (scan of my passport) since sending a Third-Party a copy of my passport is illegal in Germany.Are there any other ways to get Bitcoins for Cash (or Wire Transfer) without all of the Verification shit?.. bitcoin really needs some boost in germany ...</t>
  </si>
  <si>
    <t>http://www.reddit.com/r/Bitcoin/comments/32v2xk/where_the_hell_can_i_as_a_german_get_some_bitcoins/</t>
  </si>
  <si>
    <t>April 17, 2015 at 06:03AM</t>
  </si>
  <si>
    <t>http://techcrunch.com/2015/04/16/people-arent-algorithms-or-an-argument-for-establishing-trust-in-the-bitcoin-ecosystem/</t>
  </si>
  <si>
    <t>http://www.reddit.com/r/Bitcoin/comments/32v0rb/establishing_trust_in_the_bitcoin_ecosystem/</t>
  </si>
  <si>
    <t>April 17, 2015 at 07:01AM</t>
  </si>
  <si>
    <t>electrodude102</t>
  </si>
  <si>
    <t>Where do we go from here? Fill in the future and re-post in thread</t>
  </si>
  <si>
    <t>http://i.imgur.com/5yxDOTO.png</t>
  </si>
  <si>
    <t>http://www.reddit.com/r/Bitcoin/comments/32v7if/where_do_we_go_from_here_fill_in_the_future_and/</t>
  </si>
  <si>
    <t>April 17, 2015 at 06:53AM</t>
  </si>
  <si>
    <t>HeyZeusChrist</t>
  </si>
  <si>
    <t>What is the most influential article to share with someone who's never heard of bitcoin and blockchain technology?</t>
  </si>
  <si>
    <t>http://www.reddit.com/r/Bitcoin/comments/32v6kx/what_is_the_most_influential_article_to_share/</t>
  </si>
  <si>
    <t>April 17, 2015 at 07:15AM</t>
  </si>
  <si>
    <t>maestro-sartori</t>
  </si>
  <si>
    <t>This place is swarming with anti-bitcoiners</t>
  </si>
  <si>
    <t>Its become toxic here. Buttcoiners are here in swarms downvoting positive comments and spewing vitriol. This sub fuckin sucks these days.</t>
  </si>
  <si>
    <t>http://www.reddit.com/r/Bitcoin/comments/32v974/this_place_is_swarming_with_antibitcoiners/</t>
  </si>
  <si>
    <t>April 17, 2015 at 07:10AM</t>
  </si>
  <si>
    <t>Future_Prophecy</t>
  </si>
  <si>
    <t>New York Update: Former NYSE CEO to TeraExchange Former FDIC Chair to itBit</t>
  </si>
  <si>
    <t>http://qntra.net/2015/04/new-york-update-nyse-ceo-to-teraexchange-former-fdic-chair-to-itbit/</t>
  </si>
  <si>
    <t>http://www.reddit.com/r/Bitcoin/comments/32v8ko/new_york_update_former_nyse_ceo_to_teraexchange/</t>
  </si>
  <si>
    <t>April 17, 2015 at 07:06AM</t>
  </si>
  <si>
    <t>“I love the idea that they can use the blockchain to be provably fair" -Why Bitcoin Should Be Used For Gambling</t>
  </si>
  <si>
    <t>https://medium.com/zapchain-magazine/should-bitcoin-be-used-for-gambling-2eadb02a6157</t>
  </si>
  <si>
    <t>http://www.reddit.com/r/Bitcoin/comments/32v80s/i_love_the_idea_that_they_can_use_the_blockchain/</t>
  </si>
  <si>
    <t>April 17, 2015 at 07:22AM</t>
  </si>
  <si>
    <t>bitsurf</t>
  </si>
  <si>
    <t>Introducing Bitsurf -- A new Bitcoin Web Traffic Exchange!</t>
  </si>
  <si>
    <t>Hello redditors of /r/Bitcoin!We are the team behind a new website called Bitsurf, a web traffic exchange that operates entirely on Bitcoin! Users on the site are able to either surf webpages that are put up by other users to earn on-site credits that can be cashed out for Bitcoin, or use their own credits (which can be obtained through surfing or bought with Bitcoin) to put up their own website for hits.Recently, we implemented a new banner system on the surfing interface, which is a slightly cheaper alternative to posting a full website, that will display a banner to a website that a user has submitted.We're also on Twitter @bitsurfco, where we post frequent updates regarding new site features as well as any issues and maintenance.Please feel free to check us out and ask us any questions about the website! We would like to communicate with our users as much possible.Thanks!</t>
  </si>
  <si>
    <t>http://www.reddit.com/r/Bitcoin/comments/32va2j/introducing_bitsurf_a_new_bitcoin_web_traffic/</t>
  </si>
  <si>
    <t>April 17, 2015 at 08:04AM</t>
  </si>
  <si>
    <t>MyFreakingAltAcct</t>
  </si>
  <si>
    <t>Want a Bitcoin Company? We the research, legal, and labor of establishing a corp in Canada as Americans. Now life's gotten in the way (Marriage etc), and we've decided to sell to cover costs. Interested?</t>
  </si>
  <si>
    <t>Like the title said, my dev and I did the research, legal, and labor of establishing a corp in Canada as Americans. Over the course of a few months last year, we obtained a virtual office, and opened a bank account through VERY tight-ropesque maneuvering (I'm sure that you already know about the woes of Virtual Currencies and banking in CA).We're just trying to meet costs, and in turn save you on time and legal fees.Interested?</t>
  </si>
  <si>
    <t>http://www.reddit.com/r/Bitcoin/comments/32vew9/want_a_bitcoin_company_we_the_research_legal_and/</t>
  </si>
  <si>
    <t>April 17, 2015 at 08:17AM</t>
  </si>
  <si>
    <t>WeTipCoins.com Makes Tipping Any Website as Easy as Liking. Full Browser Wallet &amp;amp; Decentralized Trust... help spread the word and create a better web!</t>
  </si>
  <si>
    <t>http://www.reddit.com/r/Bitcoin/comments/32vgh2/wetipcoinscom_makes_tipping_any_website_as_easy/</t>
  </si>
  <si>
    <t>April 17, 2015 at 08:09AM</t>
  </si>
  <si>
    <t>btcthwy</t>
  </si>
  <si>
    <t>Why? Someone is tagging large holding wallets with 0.0005 BTC</t>
  </si>
  <si>
    <t>https://blockchain.info/address/1FactomGnNFTsTVx8jiGjcLKDpyL65GDsH</t>
  </si>
  <si>
    <t>http://www.reddit.com/r/Bitcoin/comments/32vfig/why_someone_is_tagging_large_holding_wallets_with/</t>
  </si>
  <si>
    <t>April 17, 2015 at 08:57AM</t>
  </si>
  <si>
    <t>My mother was shocked after I showed her Mycelium and her reaction was really cool :D</t>
  </si>
  <si>
    <t>So, I decided to visit my mother and we did have a breakfast together and talked about this and that. She told me she was shopping and saw this guy on the checkout line who needed a lot of time to type in his creditcard pin and she was annoyed...I thought it would fit and spontaneously mentioned that the future could look different. She wanted to know what I mean...I started Mycelium on my phone and said some basic stuff like "You would just use a qr code and things would happen in seconds".She asked some more questions and I answered all of them. And then I saw her reaction..."How can it be that this is not already a thing everywhere? This is freaking amazing"She asked to install it on her phone too. After I done this, I did send her 10 Euro. It popped up fast and I saw her next funny reaction..."Are you serious? Is this real?" (With her sandwich still in her mouth, and wide opened eyes lol)I laughed and told her "Yes mom, this is more than real". It was not so much about the 10 Euro, she was just impressed by the way to send and receive money.I had tears in my eyes due to heavy laughing. Really.. it was funny :DI think you really can get people into this on a normal way without heavy evangelizing :D</t>
  </si>
  <si>
    <t>http://www.reddit.com/r/Bitcoin/comments/32vl1b/my_mother_was_shocked_after_i_showed_her_mycelium/</t>
  </si>
  <si>
    <t>April 17, 2015 at 08:53AM</t>
  </si>
  <si>
    <t>[Q] Desktop/android/hardware wallet</t>
  </si>
  <si>
    <t>Just started bitcoin, already verified on multiple exchanger website. Before i start buying bitcoins, i need a recommendation and question about storage.What happen if i unintentionally remove my desktop wallet, will i lose my bitcoin? same question apply for android wallet.For hardware wallet, what if my trezor suddenly broken or not functioning? will i lose my bitcoins?</t>
  </si>
  <si>
    <t>http://www.reddit.com/r/Bitcoin/comments/32vkja/q_desktopandroidhardware_wallet/</t>
  </si>
  <si>
    <t>April 17, 2015 at 08:52AM</t>
  </si>
  <si>
    <t>Could Bitcoin just explode one day? (Metaphorically speaking)</t>
  </si>
  <si>
    <t>The price, the usage, implementation....could all aspects of Bitcoin suddenly hit an exponential curve of adoption.I understand that the population that really uses Bitcoin, is only about 0.02% of the actual global population, which is still astounding to me. What is more astounding is that there is only an estimated $4Billion actually in the currency (Market Cap Estimate). If we look at the market cap of say Apple, Bitcoin is essentially 188 times smaller than Apple...one company.If people start using this more frequently, it becomes more accessible...could the adoption rate hit a ridiculous speed, getting to a point where we see the adoption and price rise to an exponential level over a very short amount of time?With the way technology is, what is there to suggest that once there is some form of solid positive movement, that there will be any chance of it stopping.Could we ever see a nation where Bitcoin is the primary source of payment?My thoughts are all over the place, but I am just astounded at what this technology could bring to the table.</t>
  </si>
  <si>
    <t>http://www.reddit.com/r/Bitcoin/comments/32vkct/could_bitcoin_just_explode_one_day_metaphorically/</t>
  </si>
  <si>
    <t>April 17, 2015 at 08:31AM</t>
  </si>
  <si>
    <t>DRKMSTR</t>
  </si>
  <si>
    <t>Does the price really matter?</t>
  </si>
  <si>
    <t>I mean I accept bitcoin and I buy stuff with bitcoin, I really don't hold on to it for more than a day.As long as it doesn't lose 50% of it's value in between those things, I'm totally fine with it.It's always reliable as a medium of exchange, regardless of the price. Someone can buy BTC, send it to me, and I can sell it and it'll only cost me a few bucks. It's cheaper and easier than most other forms of fund transfer.</t>
  </si>
  <si>
    <t>http://www.reddit.com/r/Bitcoin/comments/32vi23/does_the_price_really_matter/</t>
  </si>
  <si>
    <t>April 17, 2015 at 08:28AM</t>
  </si>
  <si>
    <t>oliverplufftea</t>
  </si>
  <si>
    <t>Bitcoin through Chainpay.com - Oliver Pluff &amp;amp; Co. Tea and Coffee</t>
  </si>
  <si>
    <t>Hello, we’re Oliver Pluff &amp; Company. It’s taken us a year to find the right solution for bitcoin acceptance. We are hosting our ecommerce through Bigcommerce, which seems to be disallowing bitcoin integrations for the major bitcoin services. We finally found a solution with Chainpay, a startup bitcoin service based on the Isle of Man.About Oliver Pluff &amp; Co.We create Early American teas, Southern Iced Teas, Colonial Coffees, and Old English Wassail blends. Our company is family-owned, and we have been in business for 5 years. All of our products are hand-packaged upon order. Coffees are fresh roasted on order. We are based in Charleston, South Carolina and we ship internationally.Bitcoin 25% OffWe would like to encourage Redditors to make a purchase with bitcoin and provide us feedback on your experience. Visit us at www.oliverpluff.com. We are offering 25% off for bitcoin purchases through April 30 by redeeming Coupon Code: Bitcoin25.</t>
  </si>
  <si>
    <t>http://www.reddit.com/r/Bitcoin/comments/32vhpn/bitcoin_through_chainpaycom_oliver_pluff_co_tea/</t>
  </si>
  <si>
    <t>April 17, 2015 at 09:39AM</t>
  </si>
  <si>
    <t>kooldawgstar</t>
  </si>
  <si>
    <t>I want feedback on a bitcoin charity related project I am working on</t>
  </si>
  <si>
    <t>Hello,I am working on a project which is similar to dogecoinonthemoon.com but instead of sending a bitcoin to the moon I will donate all the funds to a charity.How is money generated?Money is generated by people buying adspace on one of the pages and then I would send all the money that I collect to charity.This is what the website looks like currently, I was hoping if you could give me some advice on what to do and what not to do.Note: Currently we are only accepting BTC and USD, I plan on adding in more crypto coins but that will be a little later down the road.</t>
  </si>
  <si>
    <t>http://www.reddit.com/r/Bitcoin/comments/32vpu0/i_want_feedback_on_a_bitcoin_charity_related/</t>
  </si>
  <si>
    <t>April 17, 2015 at 09:30AM</t>
  </si>
  <si>
    <t>AManBeatenByJacks</t>
  </si>
  <si>
    <t>Twitter List for Bitcoin</t>
  </si>
  <si>
    <t>Can anyone name some good suggestions to add to this list? If you are unhappy with the amount of trolls Twitter can be a good secondary source. The nice thing about Twitter is you decide who you want to listen to so spam and idiocy has less of an impact.https://twitter.com/Singularitybook/lists/bitcoin</t>
  </si>
  <si>
    <t>http://www.reddit.com/r/Bitcoin/comments/32vov1/twitter_list_for_bitcoin/</t>
  </si>
  <si>
    <t>April 17, 2015 at 09:28AM</t>
  </si>
  <si>
    <t>megaman420</t>
  </si>
  <si>
    <t>Us economic collapse and bitcoin</t>
  </si>
  <si>
    <t>A what if scenario...currency crash.What if the crap hits the fan and the USD takes a dump? How would that affect BTC and could it serve as a temporary "safer" financial life boat?</t>
  </si>
  <si>
    <t>http://www.reddit.com/r/Bitcoin/comments/32von4/us_economic_collapse_and_bitcoin/</t>
  </si>
  <si>
    <t>April 17, 2015 at 10:09AM</t>
  </si>
  <si>
    <t>Check out the vitriol being spewed in /r/buttcoin (its intense)</t>
  </si>
  <si>
    <t>http://www.reddit.com/r/Buttcoin/comments/32uvgn/so_you_guys_think_bitcoin_is_done_for_good/</t>
  </si>
  <si>
    <t>http://www.reddit.com/r/Bitcoin/comments/32vt3t/check_out_the_vitriol_being_spewed_in_rbuttcoin/</t>
  </si>
  <si>
    <t>April 17, 2015 at 10:32AM</t>
  </si>
  <si>
    <t>TheBuffDuck</t>
  </si>
  <si>
    <t>Bitcoin Wallet Question</t>
  </si>
  <si>
    <t>Hello, looking into using an online web wallet, any recommendations? Thanks.</t>
  </si>
  <si>
    <t>http://www.reddit.com/r/Bitcoin/comments/32vvlo/bitcoin_wallet_question/</t>
  </si>
  <si>
    <t>April 17, 2015 at 10:25AM</t>
  </si>
  <si>
    <t>New LUXSTACK wallet live today on Google Play. Intuitive interface, top-up feature from browser extensions and integrated Kraken exchange trading</t>
  </si>
  <si>
    <t>http://www.luxstack.com</t>
  </si>
  <si>
    <t>http://www.reddit.com/r/Bitcoin/comments/32vuwl/new_luxstack_wallet_live_today_on_google_play/</t>
  </si>
  <si>
    <t>April 17, 2015 at 10:23AM</t>
  </si>
  <si>
    <t>mpow</t>
  </si>
  <si>
    <t>I am in Mexico and want send money using bitcoin to Germany. Best path to do this?</t>
  </si>
  <si>
    <t>http://www.reddit.com/r/Bitcoin/comments/32vuoy/i_am_in_mexico_and_want_send_money_using_bitcoin/</t>
  </si>
  <si>
    <t>April 17, 2015 at 10:43AM</t>
  </si>
  <si>
    <t>HanumanTheHumane</t>
  </si>
  <si>
    <t>It's core Dev Mike Hearn's birthday. Why not send him a tip?</t>
  </si>
  <si>
    <t>https://plus.google.com/+MikeHearn/about</t>
  </si>
  <si>
    <t>http://www.reddit.com/r/Bitcoin/comments/32vwr9/its_core_dev_mike_hearns_birthday_why_not_send/</t>
  </si>
  <si>
    <t>kingscrown69</t>
  </si>
  <si>
    <t>Any of arbitrage or trading bots really working?</t>
  </si>
  <si>
    <t>I was thinking to make a post with review/comparison of such bots for http://fuk.ioCan you suggest some you use or know that work so i can test them out?</t>
  </si>
  <si>
    <t>http://www.reddit.com/r/Bitcoin/comments/32vvmq/any_of_arbitrage_or_trading_bots_really_working/</t>
  </si>
  <si>
    <t>April 17, 2015 at 11:18AM</t>
  </si>
  <si>
    <t>Psilan</t>
  </si>
  <si>
    <t>Bitcointalk releases private messages under subpoena [ButterflyLabs]</t>
  </si>
  <si>
    <t>"You have just been sent a personal message by theymos on Bitcoin Forum.IMPORTANT: Remember, this is just a notification. Please do not reply to this email.The message they sent you was:Hello. I'm writing to let you know that due to a subpoena that I received related to a case against BFL, I was forced to release some of your PMs.In particular, I released all PMs that you sent to or received from the following people, possibly even if you deleted the PM:Inaba BFL-Engineer BFL_Josh SLok BFL_Sonny BFL AM Dave bcp19 nibbknotI marked this information as confidential per this protective order, but this does not completely prevent the PMs from being made public. In particular, I believe that BFL has full access to the PMs and could choose to release them.If you want to know exactly which PMs were released, respond to this PM and I'll look it up.I regret that this was necessary. Hopefully it does not cause you any trouble."</t>
  </si>
  <si>
    <t>http://www.reddit.com/r/Bitcoin/comments/32w0a4/bitcointalk_releases_private_messages_under/</t>
  </si>
  <si>
    <t>April 17, 2015 at 11:15AM</t>
  </si>
  <si>
    <t>nakamotoforpresident</t>
  </si>
  <si>
    <t>Why do all the US exchanges control your bitcoin private keys?</t>
  </si>
  <si>
    <t>I want to be able to buy and sell bitcoin in the US. When I buy, I want it to be paid for out of my bank. If I sell, I want the money to go into my bank.Every option that lets me do this now also controls my private keys. Some of them have options for multisig, but the default is still them keeping my bitcoins. I don't want to go down with the ship if they get gox'd or whatever and my orders haven't cleared. I don't want to do business with banks anyway isn't that the point of bitcoin to be internet cash, like in your pocket?Why can't there be a company that sells bitcoin or buys bitcoin and lets you either bring your own wallet address, or that is like blockchain.info does it or others that copied them? There are lots of wallets that do it, but they don't let you buy and sell.Serious question. I want this service tell me if there is one!</t>
  </si>
  <si>
    <t>http://www.reddit.com/r/Bitcoin/comments/32vzxe/why_do_all_the_us_exchanges_control_your_bitcoin/</t>
  </si>
  <si>
    <t>April 17, 2015 at 11:10AM</t>
  </si>
  <si>
    <t>GeorgeousGeorge</t>
  </si>
  <si>
    <t>Rand Paul will not win the Presidency, I suggest you donate your Bitcoin to something more worthwhile... Hilary Clinton, Jeb Bush, Marco Rubio, Scott Walker, Mike Huckabee are all ahead of him in line.</t>
  </si>
  <si>
    <t>https://www.betfair.com/exchange/politics/market?id=1.107373419</t>
  </si>
  <si>
    <t>http://www.reddit.com/r/Bitcoin/comments/32vzhn/rand_paul_will_not_win_the_presidency_i_suggest/</t>
  </si>
  <si>
    <t>April 17, 2015 at 10:55AM</t>
  </si>
  <si>
    <t>proskilzz</t>
  </si>
  <si>
    <t>Bitcoin.org in on Jan 31st 2009. AMAZING</t>
  </si>
  <si>
    <t>https://web.archive.org/web/20090131115053/http://bitcoin.org/</t>
  </si>
  <si>
    <t>http://www.reddit.com/r/Bitcoin/comments/32vxx9/bitcoinorg_in_on_jan_31st_2009_amazing/</t>
  </si>
  <si>
    <t>April 17, 2015 at 11:34AM</t>
  </si>
  <si>
    <t>JoeMacz</t>
  </si>
  <si>
    <t>Meet Alt-Options: Profit on Bitcoin Volatility without Buying a Single Coin</t>
  </si>
  <si>
    <t>http://cointelegraph.com/news/113976/meet-alt-options-profit-on-bitcoin-volatility-without-buying-a-single-coin</t>
  </si>
  <si>
    <t>http://www.reddit.com/r/Bitcoin/comments/32w1tl/meet_altoptions_profit_on_bitcoin_volatility/</t>
  </si>
  <si>
    <t>April 17, 2015 at 11:21AM</t>
  </si>
  <si>
    <t>what about taurusexchange? Canada or Panama?</t>
  </si>
  <si>
    <t>https://www.taurusexchange.com/about 170 - 422 Richards St, Vancouver, BC, Canada, V6B 2Z4But from whois, they are in PanamaAlso, what's the relation between it and havelock?</t>
  </si>
  <si>
    <t>http://www.reddit.com/r/Bitcoin/comments/32w0nd/what_about_taurusexchange_canada_or_panama/</t>
  </si>
  <si>
    <t>April 17, 2015 at 11:43AM</t>
  </si>
  <si>
    <t>Stornshadow</t>
  </si>
  <si>
    <t>The next price bubble</t>
  </si>
  <si>
    <t>There are 120 million households in the US. To be in the top 1%, your total wealth has to be about $9 million. So 1.2 million households have wealth greater than $9 million. If 10% of the these households or 120,000 put 5% of their wealth or $450,000 into bitcoin, that would equate to $54 billion. Once the prices starts to take off, the wealthy from other countries start buying, then the masses start to buy - another $108 billion is purchased. Total market cap is $165 billion or price per coin ~ $12,650A scenario where this could happen (and it is not good):By October 2017, total US debt will be about $20 trillion. If the average interest rate to service the debt rises to 3.5%, $700 billion will be needed just to pay the interest on the debt. A recession hits and tax receipts are projected to bring in just $1.5 trillion. Deficit will be over $1 trillion. Congress can't agree on how to tackle the debt and deficit. Investors lose confidence. At the next 10-year treasury auction, no buyers show up causing rates to spike above 8%. Japan with their debt to GDP ratio at 300%, defaults on their debt triggering margin calls and panic in the fixed income market as well as the stock market. Many, especially those most able to do so - the wealthy, load up on hard assets such as gold, farmland, real estate and even bitcoin (through an ETF or BIT). Then the masses follow.There you have it, the next bitcoin price bubble. But not a very pretty sight for the world economy.</t>
  </si>
  <si>
    <t>http://www.reddit.com/r/Bitcoin/comments/32w2pc/the_next_price_bubble/</t>
  </si>
  <si>
    <t>boatsfloats</t>
  </si>
  <si>
    <t>You say the dollar is doomed? I'm not laughing anymore.</t>
  </si>
  <si>
    <t>http://imgur.com/NczDKHe</t>
  </si>
  <si>
    <t>http://www.reddit.com/r/Bitcoin/comments/32w2o1/you_say_the_dollar_is_doomed_im_not_laughing/</t>
  </si>
  <si>
    <t>April 17, 2015 at 11:38AM</t>
  </si>
  <si>
    <t>Finalized BitLicense to be out Very Soon</t>
  </si>
  <si>
    <t>http://fxwire.pro/Finalized-BitLicense-to-be-out-Very-Soon-26343</t>
  </si>
  <si>
    <t>http://www.reddit.com/r/Bitcoin/comments/32w28g/finalized_bitlicense_to_be_out_very_soon/</t>
  </si>
  <si>
    <t>April 17, 2015 at 11:58AM</t>
  </si>
  <si>
    <t>babeltoothe</t>
  </si>
  <si>
    <t>When I report income taxes on BTC to USD withdrawals to my bank, do I have to report how I generated the BTC?</t>
  </si>
  <si>
    <t>Let's say I want to convert a portion of my BTC into USD, and $10,000 appears in my account every month for a year. If I hypothetically want to pay taxes on this to avoid any red flags with the IRS, do I have to report how I generated that income?Is it sufficient to say that it was generated via BTC, or do I have to discuss in details the services/products I provided in order to receive the BTC in the first place?For example with gambling sites. Obviously gambling is illegal without the proper licenses and paperwork in the US, but there are plenty of gambling BTC websites out there. How would they do BTC to USD withdrawal and file their taxes without reporting how they generated their income? Or do they simply cook the books?I guess my question overall is: is it possible to generate BTC income, transfer it into USD, put that in a bank account, pay taxes on it... all while not specifying how you made the money?</t>
  </si>
  <si>
    <t>http://www.reddit.com/r/Bitcoin/comments/32w3xh/when_i_report_income_taxes_on_btc_to_usd/</t>
  </si>
  <si>
    <t>April 17, 2015 at 11:53AM</t>
  </si>
  <si>
    <t>Heddi2372</t>
  </si>
  <si>
    <t>Sorry folks, my English isn't good enough to translate. Buthe Article proofs, that Paypal is completly integrating BTC. Maybe someone of You is capable to translate the text</t>
  </si>
  <si>
    <t>http://www.onlinehaendler-news.de/payment/15158-paypal-einbindung-bitcoin.html</t>
  </si>
  <si>
    <t>http://www.reddit.com/r/Bitcoin/comments/32w3ie/sorry_folks_my_english_isnt_good_enough_to/</t>
  </si>
  <si>
    <t>April 17, 2015 at 12:18PM</t>
  </si>
  <si>
    <t>BitcoinPat</t>
  </si>
  <si>
    <t>I used to support the idea of "decentralized exchanges" and Ripple until...</t>
  </si>
  <si>
    <t>I realized how important the decentralized nature of Bitcoin is. How trustless payments are more important than a trust-based fiat gateway system. Decentralized exchanges do not mitigate risk they only shift the risk from the exchange to the gateway. There is nothing fundamentally better about a decentralized exchange because the gateways are still central points of failure. And the IOUs that you are trading can be debased and/or become completely worthless in the failure of said issuer.In fact, the very concept of a "decentralized exchange" is bullshit. You can exchange IOUs all you want, but at some point, you need to go through a gateway which is a centralized risk.This article enlightened me quite a bit: http://thethug.life/no-blockchain-for-you/This is when I realized that Ripple is completely unnecessary. There's no point in trading a bunch of digital IOUs that require third party trust and have few gateways which can fail at any time.You can trade gold IOUs all you want on Ripple, but there's no guarantee those companies won't go out of business and aren't legit in the first place.This is not an anti-Ripple post. This is just a mere statement that the 'regulatory' compliance issue will add the regular burdens and basically there is no need for a decentralized ledger of IOUs that may or may not be fake in the first place.Here is the basic gist of why we don't need Ripple and a centralized statist network.IOUs can be forged and debased.Ripple Labs funded a bunch of XRP gateways to try and convince people this is a useful system - but it's not. The only IOUs that anyone trades are pump and dumps. Nobody wants to own digital gold on the Ripple network and trade it at the speed of a snail.All that said, David Schwartz is a genius.</t>
  </si>
  <si>
    <t>http://www.reddit.com/r/Bitcoin/comments/32w5rk/i_used_to_support_the_idea_of_decentralized/</t>
  </si>
  <si>
    <t>April 17, 2015 at 01:04PM</t>
  </si>
  <si>
    <t>trish1975</t>
  </si>
  <si>
    <t>ELI5: How do sidechains work?</t>
  </si>
  <si>
    <t>Specifically, how does money get transferred from Bitcoin into SidechainAltCoin, is the value permanently pegged to Bitcoin and are sidechains compatible with verification that isn't based on PoW e.g. PoS, PoB.</t>
  </si>
  <si>
    <t>http://www.reddit.com/r/Bitcoin/comments/32w9he/eli5_how_do_sidechains_work/</t>
  </si>
  <si>
    <t>April 17, 2015 at 01:02PM</t>
  </si>
  <si>
    <t>cooldgamer</t>
  </si>
  <si>
    <t>GAW Miners Lied About The 9/11 Donation</t>
  </si>
  <si>
    <t>GAW claimed that 100% of the Remember Hashlet sales price would be donated to the 9/11 memorial fund:hashtalk linkarchivehttps://i.imgur.com/F7eVL5b.pngA $10,000 donation was made to a different organization (America's 9/11 Foundation):thank you emailhashtalk linkarchiveNewly leaked emails show that approximately $48,000 was made from sales of Remember Hashlets, so only about 20% was donated:DKIM signaturesemail part 1email part 2This is all especially ironic because Stuart Fraser, a partial owner of GAW miners, runs Cantor Fitzgerald's annual 9/11 memorial service:Cantor's websiteI have reached out to the 9/11 memorial to see if they received a donation from GAW minershttp://puu.sh/hgdFS/b34054e079.png</t>
  </si>
  <si>
    <t>http://www.reddit.com/r/Bitcoin/comments/32w9b3/gaw_miners_lied_about_the_911_donation/</t>
  </si>
  <si>
    <t>April 17, 2015 at 12:32PM</t>
  </si>
  <si>
    <t>AntiCapt2</t>
  </si>
  <si>
    <t>Interested to know if /r/bitcoin would appreciate this bot?</t>
  </si>
  <si>
    <t>http://www.np.reddit.com/r/botwatch/comments/32w6vu/can_someone_create_a_bot_that_scans_non/</t>
  </si>
  <si>
    <t>http://www.reddit.com/r/Bitcoin/comments/32w6xs/interested_to_know_if_rbitcoin_would_appreciate/</t>
  </si>
  <si>
    <t>April 17, 2015 at 12:28PM</t>
  </si>
  <si>
    <t>A Decentralized Tip Jar for Every Website: WeTipCoins DeTrust</t>
  </si>
  <si>
    <t>https://medium.com/@MrAwesome/a-decentralized-tip-jar-for-every-website-wetipcoins-detrust-c2bcc43ec25c</t>
  </si>
  <si>
    <t>http://www.reddit.com/r/Bitcoin/comments/32w6le/a_decentralized_tip_jar_for_every_website/</t>
  </si>
  <si>
    <t>April 17, 2015 at 12:22PM</t>
  </si>
  <si>
    <t>BitVestOnline</t>
  </si>
  <si>
    <t>Abitcus Institute open for business!</t>
  </si>
  <si>
    <t>http://imgur.com/QCRs7RY</t>
  </si>
  <si>
    <t>http://www.reddit.com/r/Bitcoin/comments/32w638/abitcus_institute_open_for_business/</t>
  </si>
  <si>
    <t>April 17, 2015 at 01:25PM</t>
  </si>
  <si>
    <t>utuxia</t>
  </si>
  <si>
    <t>What ever happened with that OTC stock for Bitcoin?</t>
  </si>
  <si>
    <t>http://www.reddit.com/r/Bitcoin/comments/32wb2k/what_ever_happened_with_that_otc_stock_for_bitcoin/</t>
  </si>
  <si>
    <t>April 17, 2015 at 10:41AM</t>
  </si>
  <si>
    <t>ImNotRocketSurgeon</t>
  </si>
  <si>
    <t>Always relevant wisdom</t>
  </si>
  <si>
    <t>You may very appropriately want to ask me how we are going to resolve the ever-acceleratingly dangerous impasse of world-opposed politicians and ideological dogmas. I answer, it will be resolved by the computer.While no politician or political system can ever afford to yield understandably and enthusiastically to their adversaries and opposers, all politicians can and will yield enthusiastically to the computers safe flight-controlling capabilities in bringing all of humanity in for a happy landing.Take the initiative. Go to work, and above all co-operate and don't hold back on one another or try to gain at the expense of another. Any success in such lopsidedness will be increasingly short-lived. These are the synergetic rules that evolution is employing and trying to make clear to us. They are not man-made laws. They are the infinitely accommodative laws of the intellectual integrity governing universe.-Buckminster Fullerhttps://en.wikiquote.org/wiki/Buckminster_Fuller</t>
  </si>
  <si>
    <t>http://www.reddit.com/r/Bitcoin/comments/32vwfv/always_relevant_wisdom/</t>
  </si>
  <si>
    <t>April 17, 2015 at 01:43PM</t>
  </si>
  <si>
    <t>How to make a functional crypto exhibit and educate young shibes at the Cape Town Science Centre: we're taking suggestions. Come on in! : XPOST</t>
  </si>
  <si>
    <t>https://www.reddit.com/r/dogecoin/comments/32wbvl/how_to_make_a_functional_crypto_exhibit_and/</t>
  </si>
  <si>
    <t>http://www.reddit.com/r/Bitcoin/comments/32wcdh/how_to_make_a_functional_crypto_exhibit_and/</t>
  </si>
  <si>
    <t>April 17, 2015 at 01:56PM</t>
  </si>
  <si>
    <t>TechnologyBTC</t>
  </si>
  <si>
    <t>Pebble steel smartwatch in exchange for BTC.</t>
  </si>
  <si>
    <t>http://www.tech4bitcoins.com/product/pebble-steel-smartwatch-silver/</t>
  </si>
  <si>
    <t>http://www.reddit.com/r/Bitcoin/comments/32wdce/pebble_steel_smartwatch_in_exchange_for_btc/</t>
  </si>
  <si>
    <t>April 17, 2015 at 01:50PM</t>
  </si>
  <si>
    <t>Any reason twitter.com/Bitcoin only tweets news (&amp;amp; price) from Coindesk and not Cointelegraph or other Bitcoin news sites?</t>
  </si>
  <si>
    <t>The twitter account has more than 80k followers. I believe most bitcoin news sites would like some love from them as well.</t>
  </si>
  <si>
    <t>http://www.reddit.com/r/Bitcoin/comments/32wcvm/any_reason_twittercombitcoin_only_tweets_news/</t>
  </si>
  <si>
    <t>April 17, 2015 at 01:49PM</t>
  </si>
  <si>
    <t>Most Important Thing about MtGox: It showed that 1000+/BTC is *possible*</t>
  </si>
  <si>
    <t>Whether it was due to manipulation or not, it shows that some stimulus can cause such prices and rapidly. So if with Gix it was illegal manipulation, imagine what will occur with real and significant demand!</t>
  </si>
  <si>
    <t>http://www.reddit.com/r/Bitcoin/comments/32wct5/most_important_thing_about_mtgox_it_showed_that/</t>
  </si>
  <si>
    <t>April 17, 2015 at 02:27PM</t>
  </si>
  <si>
    <t>Mike Hearns Hourglass on Lighthouse</t>
  </si>
  <si>
    <t>http://bravenewcoin.com/news/mike-hearns-hourglass-on-lighthouse/</t>
  </si>
  <si>
    <t>http://www.reddit.com/r/Bitcoin/comments/32wfg9/mike_hearns_hourglass_on_lighthouse/</t>
  </si>
  <si>
    <t>April 17, 2015 at 03:14PM</t>
  </si>
  <si>
    <t>Liberland, la nueva micronacion europea que usa Bitcoin oficialmente</t>
  </si>
  <si>
    <t>http://www.elcapitalistainfiel.com.es/2015/04/liberland-la-nueva-micronacion-europea.html</t>
  </si>
  <si>
    <t>http://www.reddit.com/r/Bitcoin/comments/32wigp/liberland_la_nueva_micronacion_europea_que_usa/</t>
  </si>
  <si>
    <t>April 17, 2015 at 03:05PM</t>
  </si>
  <si>
    <t>DePraelen</t>
  </si>
  <si>
    <t>When you explain the concept of bitcoin and the blockchain technology to a complete newbie, how do you do it?</t>
  </si>
  <si>
    <t>I was just standing in line for my morning coffee at a place in Arnhem, Netherlands where they accept bitcoin and the customer in front of me asked what Bitcoin was when he saw the"Bitcoin accepted here" sticker. The response was effectively "it's magic internet money".While I had a good laugh and that was a quick way of moving on the next customer, it occurred to me that I've never heard a (good) explanation that takes less than several minutes. To me this is a pretty critical part of achieving wider adoption - an explanation that gives average Joe on the street a basic understanding and doesn't scare him away.</t>
  </si>
  <si>
    <t>http://www.reddit.com/r/Bitcoin/comments/32whv4/when_you_explain_the_concept_of_bitcoin_and_the/</t>
  </si>
  <si>
    <t>April 17, 2015 at 03:35PM</t>
  </si>
  <si>
    <t>lazurloner</t>
  </si>
  <si>
    <t>Bitcoin SAVE MY TRIP in San Francisco.</t>
  </si>
  <si>
    <t>Hi reddit,My name is Abby, I am a enthusiastic Bitcoin web developer in Taiwan. I love Bitcoin, because it helps solved many human problems in our society because we are so rely on the banks.Let me tell you a little story with my poor English, it's a story happened in my trip in the U.S. this February:After a terrible 4 hours flight delay after my Creating Change Conference in Denver, I arrived in SFO, and catched the very last train (BART) to downtown San Francisco, it's where my hotel located(Mayflower hotel, the facility is not bad.). It's the first day of three day stay in SF.When I finally arrive to the hotel, it's 30 past 12, it's very very late. After the first nightmare on 4 hours delay, here comes the second."I am sorry your credit card doesn't work." "WHAT?" "I am sorry, I don't know." "can you try that again?" "I am sorry, the credit card company charge us very time, so I can't do that." "...........uh" "if you would like to check-in, you have to pay in advance". (well, it's 12:30, what's your options?) "alright, I will pay in cash."Well, as least my wallet can pay for that,so I can checked-in and get my room. But the 3rd situation comes, I only got 10 dollar left in my wallet, I need to stay in SF for another 3 days.After few international calls to my 2 banks in Taiwan, they said I didn't activated the "international withdraw function" (NOT the international credit card function, so I can still buy stuff using credit card), so I can't withdraw cash in US (it still take with lots fees if you withdraw abroad.)Bank transfer?It takes two days or more(and I need a bank account). Western Union? I am not so sure how to make it work,and I need to ask someone go to a bank in Taiwan, that still takes a day.After a little thinking, "Hey, there is Bitcoin!".So I talk to a Taiwanese friend(who is in Bitcoin Community) how can I do, and he suggested some ideas.Because I can still access my Taiwanese bank account online, so I called a friend, tell him give me his bank account details, and I transferred the money to him.I asked him to buy some Bitcoin in Familymart convenience store and send it to me. It only takes half an hour, YEAH!The next step, I need to buy some US fiat money.The next morning, I try to find some Bitcoin ATM, first stop, the Workshop Cafe, no luck, the staff said it's moved to somewhere else. Second stop, the Nakamoto's in 20 mission. There 's the Bitcoin ATM(it's the one fromWorkshop Cafe ), but it seem broken,and no people is there at the stand. (Nakamoto's were day off in the time I was at SF.)An nice guy who is also work in 20 mission tell me maybe I can go to the local hackerspace called "Noisebridge" and give it a shot, when I got there, just a few people with nice smile and willing to hear my story and ask me to try to post on their maillist. After that, there are two nice Bitcoin guy came to Noisebridge and do the exchange with me. And I even met with the founder of Noisebridge - Mitch Altman.Although people said SF moght be the most advanced place on using Bitcoin, but I still take half a day to have some fiat money. And I didn't get a clear information about Bitcoin accepted shops/restaurants in downtown SF, that's a little pity.But anyway, I had 3 great days in SF, thanks for the help, Satoshi.The dollar bills look much nicer because it's exchanged by Bitcoin. HAHA</t>
  </si>
  <si>
    <t>http://www.reddit.com/r/Bitcoin/comments/32wjqi/bitcoin_save_my_trip_in_san_francisco/</t>
  </si>
  <si>
    <t>April 17, 2015 at 03:32PM</t>
  </si>
  <si>
    <t>Butt_Cheek_Spreader</t>
  </si>
  <si>
    <t>Okcoin futures just settled at 284, instantly margin calling everyone who was in a short and now the website is down.</t>
  </si>
  <si>
    <t>Are they hacked? Anyone know what's going on?</t>
  </si>
  <si>
    <t>http://www.reddit.com/r/Bitcoin/comments/32wjjm/okcoin_futures_just_settled_at_284_instantly/</t>
  </si>
  <si>
    <t>April 17, 2015 at 03:56PM</t>
  </si>
  <si>
    <t>"why Bitcoin hasn’t garnered widespread option because most consumers in America don’t really have a need for that level of anonymity" -- Douglas Campbell</t>
  </si>
  <si>
    <t>http://www.dailyhelmsman.com/news/view.php/864732/Bitcoin-hopes-to-change-the-way-American</t>
  </si>
  <si>
    <t>http://www.reddit.com/r/Bitcoin/comments/32wl1o/why_bitcoin_hasnt_garnered_widespread_option/</t>
  </si>
  <si>
    <t>April 17, 2015 at 03:41PM</t>
  </si>
  <si>
    <t>Okcoinbtc</t>
  </si>
  <si>
    <t>OKCoin Futures Settlement Issue</t>
  </si>
  <si>
    <t>We are aware of the current settlement price issue on our futures platform. We are currently in the process of fixing this issue.No funds have been lost and no funds are at risk.We will communicate any further developments regarding this issue.Thank you for your understanding.</t>
  </si>
  <si>
    <t>http://www.reddit.com/r/Bitcoin/comments/32wk4m/okcoin_futures_settlement_issue/</t>
  </si>
  <si>
    <t>April 17, 2015 at 03:36PM</t>
  </si>
  <si>
    <t>EmBTC</t>
  </si>
  <si>
    <t>Alex Winter Talks Bitcoin, Drugs and His New Film 'Deep Web'</t>
  </si>
  <si>
    <t>http://www.coindesk.com/alex-winter-talks-bitcoin-drugs-and-his-new-film-deep-web/</t>
  </si>
  <si>
    <t>http://www.reddit.com/r/Bitcoin/comments/32wjsk/alex_winter_talks_bitcoin_drugs_and_his_new_film/</t>
  </si>
  <si>
    <t>April 17, 2015 at 04:08PM</t>
  </si>
  <si>
    <t>rebildtv</t>
  </si>
  <si>
    <t>Fellow Redditor and Bitcoin supporter Chris Camozzi is fighting this weekend at UFC event, and a bet of .011 BTC for Chris to win this fight will get you over 1 BTC, it is a big longshot but who knows - Ronaldo Souza v Chris Camozzi</t>
  </si>
  <si>
    <t>https://nitrogensports.eu/sport/mixed-martial-arts/ufc</t>
  </si>
  <si>
    <t>http://www.reddit.com/r/Bitcoin/comments/32wlry/fellow_redditor_and_bitcoin_supporter_chris/</t>
  </si>
  <si>
    <t>April 17, 2015 at 04:05PM</t>
  </si>
  <si>
    <t>Introshine</t>
  </si>
  <si>
    <t>OKCoin down?</t>
  </si>
  <si>
    <t>So I just woke up for some trading - OKCoin seems to be down?</t>
  </si>
  <si>
    <t>http://www.reddit.com/r/Bitcoin/comments/32wlk7/okcoin_down/</t>
  </si>
  <si>
    <t>April 17, 2015 at 04:37PM</t>
  </si>
  <si>
    <t>pietrod21</t>
  </si>
  <si>
    <t>Kaspersky page on CoinVault</t>
  </si>
  <si>
    <t>https://securelist.com/blog/69595/challenging-coinvault-its-time-to-free-those-files/</t>
  </si>
  <si>
    <t>http://www.reddit.com/r/Bitcoin/comments/32wnmg/kaspersky_page_on_coinvault/</t>
  </si>
  <si>
    <t>April 17, 2015 at 04:34PM</t>
  </si>
  <si>
    <t>fearofthedark1</t>
  </si>
  <si>
    <t>Okcoin down!!! What is going on? It has been an hour since your last update.</t>
  </si>
  <si>
    <t>https://twitter.com/OKCoinBTC/status/588983995519533056</t>
  </si>
  <si>
    <t>http://www.reddit.com/r/Bitcoin/comments/32wnew/okcoin_down_what_is_going_on_it_has_been_an_hour/</t>
  </si>
  <si>
    <t>April 17, 2015 at 04:50PM</t>
  </si>
  <si>
    <t>worldtrotteragency</t>
  </si>
  <si>
    <t>Book airfare, hotels &amp;amp; tour packages with Bitcoin in Philippines</t>
  </si>
  <si>
    <t>http://www.worldtrotter.com.ph</t>
  </si>
  <si>
    <t>http://www.reddit.com/r/Bitcoin/comments/32wog0/book_airfare_hotels_tour_packages_with_bitcoin_in/</t>
  </si>
  <si>
    <t>April 17, 2015 at 04:48PM</t>
  </si>
  <si>
    <t>BitcoinHouseTaiwan</t>
  </si>
  <si>
    <t>Bitcoin House Taiwan is looking for tenants</t>
  </si>
  <si>
    <t>Bitcoin House in Taiwan is located in Kaohsiung on the south of Taiwan. House is located on small island called Cijin. People can only pay the rent in bitcoin. the rent is about 0.6 btc at todays rate which is equivalent to 4000 - 5000 NTD depending on the size of the room, there are 5 rooms in the house to choose from, we have so far one tenant from germany, he is a freelancer, he does translation. the price includes all the bills. You get your private room and with a window, ceiling fan, double bed, lamp, wifi, desk and office space on the ground floor that used to be a coffee shop but now is office space for all the tenants and their friends to use. if anyone is interested in taking a part on this BITCOIN project in taiwan just let me know, i can give you more details. we are also open to new ideas, we support cool inovative projects. just propose an idea. no deposit needed. this is my number 0983940492 email: rauschereduard@gmail.com skype: reklamator1 regards Eduard</t>
  </si>
  <si>
    <t>http://www.reddit.com/r/Bitcoin/comments/32woc8/bitcoin_house_taiwan_is_looking_for_tenants/</t>
  </si>
  <si>
    <t>April 17, 2015 at 05:17PM</t>
  </si>
  <si>
    <t>onksk</t>
  </si>
  <si>
    <t>Coinify partners with the PSP PensoPay</t>
  </si>
  <si>
    <t>http://blog.coinify.com/post/116561505293/coinify-pensopay-pressrelease?utm_content=buffer58f74&amp;utm_medium=social&amp;utm_source=facebook.com&amp;utm_campaign=buffer</t>
  </si>
  <si>
    <t>http://www.reddit.com/r/Bitcoin/comments/32wq6e/coinify_partners_with_the_psp_pensopay/</t>
  </si>
  <si>
    <t>April 17, 2015 at 05:45PM</t>
  </si>
  <si>
    <t>After Max Kaiser ripped the 20£ banknote apart I released what's going on...</t>
  </si>
  <si>
    <t>https://www.youtube.com/watch?v=XZv02snt93g&amp;feature=youtu.be&amp;t=890</t>
  </si>
  <si>
    <t>http://www.reddit.com/r/Bitcoin/comments/32wrvt/after_max_kaiser_ripped_the_20_banknote_apart_i/</t>
  </si>
  <si>
    <t>April 17, 2015 at 06:04PM</t>
  </si>
  <si>
    <t>Bitcoin as a deflationary currency: truth or myth?</t>
  </si>
  <si>
    <t>http://bit-post.com/education/bitcoin-as-a-deflationary-currency-truth-or-myth-5562</t>
  </si>
  <si>
    <t>http://www.reddit.com/r/Bitcoin/comments/32wt68/bitcoin_as_a_deflationary_currency_truth_or_myth/</t>
  </si>
  <si>
    <t>April 17, 2015 at 06:16PM</t>
  </si>
  <si>
    <t>CoinGaming To Launch QuickFire Mobile Gaming Platform</t>
  </si>
  <si>
    <t>http://insidebitcoins.com/news/coingaming-to-launch-quickfire-mobile-gaming-platform/31765</t>
  </si>
  <si>
    <t>http://www.reddit.com/r/Bitcoin/comments/32wu02/coingaming_to_launch_quickfire_mobile_gaming/</t>
  </si>
  <si>
    <t>secret_bitcoin_login</t>
  </si>
  <si>
    <t>Happy Friday! I just used coffee.foldapp.com to save 20% @ Starbucks.</t>
  </si>
  <si>
    <t>http://imgur.com/cDZQ9y7</t>
  </si>
  <si>
    <t>http://www.reddit.com/r/Bitcoin/comments/32wtyj/happy_friday_i_just_used_coffeefoldappcom_to_save/</t>
  </si>
  <si>
    <t>April 17, 2015 at 06:15PM</t>
  </si>
  <si>
    <t>GoCoin and Tether Team Up to Streamline Bitcoin Payments</t>
  </si>
  <si>
    <t>http://www.newsbtc.com/2015/04/17/gocoin-and-tether-team-up-to-streamline-bitcoin-payments/</t>
  </si>
  <si>
    <t>http://www.reddit.com/r/Bitcoin/comments/32wtwp/gocoin_and_tether_team_up_to_streamline_bitcoin/</t>
  </si>
  <si>
    <t>April 17, 2015 at 06:13PM</t>
  </si>
  <si>
    <t>QuadrigaCX to Roll Out Bitcoin ATMs Across Canada</t>
  </si>
  <si>
    <t>http://www.newsbtc.com/2015/04/16/quadrigacx-to-roll-out-bitcoin-atms-across-canada/</t>
  </si>
  <si>
    <t>http://www.reddit.com/r/Bitcoin/comments/32wtto/quadrigacx_to_roll_out_bitcoin_atms_across_canada/</t>
  </si>
  <si>
    <t>Bitcoin Survey: 1 in 4 Bitcoin Users Defrauded by Exchanges</t>
  </si>
  <si>
    <t>https://www.cryptocoinsnews.com/bitcoin-survey-1-4-bitcoin-users-defrauded-exchanges/</t>
  </si>
  <si>
    <t>http://www.reddit.com/r/Bitcoin/comments/32wtsc/bitcoin_survey_1_in_4_bitcoin_users_defrauded_by/</t>
  </si>
  <si>
    <t>April 17, 2015 at 06:12PM</t>
  </si>
  <si>
    <t>New York broker dealer makes bitcoin bet - fastFT: Market-moving</t>
  </si>
  <si>
    <t>http://www.ft.com/fastft/309112/institutionalisation-of-bitcoin</t>
  </si>
  <si>
    <t>http://www.reddit.com/r/Bitcoin/comments/32wtql/new_york_broker_dealer_makes_bitcoin_bet_fastft/</t>
  </si>
  <si>
    <t>April 17, 2015 at 07:08PM</t>
  </si>
  <si>
    <t>Devam13</t>
  </si>
  <si>
    <t>ELI5 what is shorting and longing bitcoins?</t>
  </si>
  <si>
    <t>So I have been browsing /r/BitcoinMarkets and I see people keep on talking about shorting and longing bitcoins.I am not interested in trading at all but can someone just explain the terms.</t>
  </si>
  <si>
    <t>http://www.reddit.com/r/Bitcoin/comments/32wxzi/eli5_what_is_shorting_and_longing_bitcoins/</t>
  </si>
  <si>
    <t>April 17, 2015 at 06:50PM</t>
  </si>
  <si>
    <t>b_lumenkraft</t>
  </si>
  <si>
    <t>Why Billionaire Investor Reid Hoffman Is Betting Big on Bitcoin</t>
  </si>
  <si>
    <t>http://www.entrepreneur.com/article/244859?utm_source=bitcoinweekly&amp;utm_medium=email</t>
  </si>
  <si>
    <t>http://www.reddit.com/r/Bitcoin/comments/32wwly/why_billionaire_investor_reid_hoffman_is_betting/</t>
  </si>
  <si>
    <t>April 17, 2015 at 06:44PM</t>
  </si>
  <si>
    <t>Final Version of the BitLicence to Come Out Very Soon</t>
  </si>
  <si>
    <t>http://bitnewsflash.com/2015/04/17/final-version-of-the-bitlicence-to-come-out-very-soon/</t>
  </si>
  <si>
    <t>http://www.reddit.com/r/Bitcoin/comments/32ww1i/final_version_of_the_bitlicence_to_come_out_very/</t>
  </si>
  <si>
    <t>April 17, 2015 at 06:39PM</t>
  </si>
  <si>
    <t>onioncapital</t>
  </si>
  <si>
    <t>Does anyone think there is a use for an anonymous hedge fund that transacts in bitcoin?</t>
  </si>
  <si>
    <t>I'm ready to launch the idea; would love feedback.</t>
  </si>
  <si>
    <t>http://www.reddit.com/r/Bitcoin/comments/32wvqq/does_anyone_think_there_is_a_use_for_an_anonymous/</t>
  </si>
  <si>
    <t>April 17, 2015 at 06:21PM</t>
  </si>
  <si>
    <t>Technom4ge</t>
  </si>
  <si>
    <t>Neteller disables Bitcoin topup for their Net+ Prepaid Card. Reason: MasterCard told them to.</t>
  </si>
  <si>
    <t>http://blog.neteller.com/2015/04/new-deposit-option-bitcoin/</t>
  </si>
  <si>
    <t>http://www.reddit.com/r/Bitcoin/comments/32wuez/neteller_disables_bitcoin_topup_for_their_net/</t>
  </si>
  <si>
    <t>April 17, 2015 at 07:20PM</t>
  </si>
  <si>
    <t>Introducing Alexandria, a decentralized, open-source, peer-to-peer library for sharing and preserving art, history and culture</t>
  </si>
  <si>
    <t>https://www.youtube.com/watch?v=2wdnSnrrzWA</t>
  </si>
  <si>
    <t>http://www.reddit.com/r/Bitcoin/comments/32wz0i/introducing_alexandria_a_decentralized_opensource/</t>
  </si>
  <si>
    <t>April 17, 2015 at 07:17PM</t>
  </si>
  <si>
    <t>aticlick</t>
  </si>
  <si>
    <t>Buy Bitcoin with Credit Card, PayPal, Skrill and Bank Transfer</t>
  </si>
  <si>
    <t>RED PAY LINE Is Secure Payment Method where you can Send and Receive money with your email address. If you have an online business you can accept Credit Card, PayPal, Skrill and Bitcoin with RED PAY LINE. No Matter from where you are No matter what you are selling. Just Create account today and Start accepting credit cards today.You also can Buy Bitcoin with Credit Card, PayPal, Skrill and Bank Transfer.Refer your friends and get 25$ Per referral. https://redpayline.com?rid=xmlgold</t>
  </si>
  <si>
    <t>http://www.reddit.com/r/Bitcoin/comments/32wytg/buy_bitcoin_with_credit_card_paypal_skrill_and/</t>
  </si>
  <si>
    <t>April 17, 2015 at 07:40PM</t>
  </si>
  <si>
    <t>tempacct111</t>
  </si>
  <si>
    <t>Is there a bitcoin developer subreddit or a place to post programming questions?</t>
  </si>
  <si>
    <t>I'm trying to generate a pub/private key addresses in C++ (learning C++ for school). Can this easily be done using libraries from the bitcoin core?I find cbitcoin lib which is a native C library; but having a lot of linker problems using it from C++ (works fine from C). Regardless I'd like to use 'official' library if possible.</t>
  </si>
  <si>
    <t>http://www.reddit.com/r/Bitcoin/comments/32x0rz/is_there_a_bitcoin_developer_subreddit_or_a_place/</t>
  </si>
  <si>
    <t>April 17, 2015 at 07:33PM</t>
  </si>
  <si>
    <t>theswapman</t>
  </si>
  <si>
    <t>Xapo Debit Card Purchase Fees - Comparison from my Experience</t>
  </si>
  <si>
    <t>A mod asked me to remove a couple things from the last time i posted (no reflinks etc) this so now here I show you the data from my first Xapo debit card purchase to inform those who are interested:For my basic first test, I went to Aldi (a supermarket chain) to make a small purchase, just to see how it was.Here's the receipt from XapoHere's the receipt from AldiAs you can see, the POS purchase price was 18.90 DKK. The amount deducted from the Xapo was 0.011btc.At the time, 0.011btc was worth $2.83 at BTC/USD market price of $257.34 (on Bitstamp, their liquidity provider), which was equal to 19.22 DKK (using FX wholesale exchange rate). Using this method, the fee for using the Xapo card for purchase above the price of goods was 1.7%This is actually lower than the amount stated on the Xapo receipt, which says that the fee was 0.45 DKK above the 18.90 purchase price. According to this, the fee was 2.38%.There was absolutely no problem using the card. I activated it, received a PIN (note: the card has a valid chip, which is needed for most of Europe). I was worried a bit at first that the available balance on the card showed as 0, but that's how this card works since it is not prepaid.When you are at the POS making the payment, the backend of the system checks your Xapo wallet to see that there is enough BTC to cover the purchase, and then takes deducts it from your Xapo wallet, sells the coin for fiat, and provides the purchase amount for payment, where it is then accepted. Instantly, as the payment is being accepted, the Xapo app pops up to show this activity.The order of the process seems to be: Insert Card -&gt; Enter PIN -&gt; Xapo Wallet BTC deducted -&gt; Screen Shows Waiting for &lt;5 seconds -&gt; Accepted). Somehow they have managed to connect these debit cards to their own system that is able to sort the cards by users they have with hot wallets.It was seamless using the card -- no different from my normal bank card. A layperson would be able to use this card as if it were any other card and would be none the wiser that Bitcoin was even involved in the transaction. It really is just a normal VISA debit card.The fees were very reasonable, considering if you were trying to go from BTC to fiat in traditional way you would pay spot exchange fees, wire fees, and of course time waiting for it to actually hit your account. Xapo seems to have put together a system which allows you to bypass all that and essentially spend bitcoins anywhere in the world that VISA is accepted.</t>
  </si>
  <si>
    <t>http://www.reddit.com/r/Bitcoin/comments/32x04k/xapo_debit_card_purchase_fees_comparison_from_my/</t>
  </si>
  <si>
    <t>April 17, 2015 at 08:31PM</t>
  </si>
  <si>
    <t>Freefallr</t>
  </si>
  <si>
    <t>Are there any good introduction websites for Bitcoin without too much technical information / for people with less technical knowledge?</t>
  </si>
  <si>
    <t>If I present Bitcoin to friends, clients, etc. and they want to read more about it, I usually send them links to the Bitcoin wiki, Bitcoin.org, and other well-known popular resources.However, are there any easier resources that also "your grandma could use" to learn about Bitcoin? As I have experienced, it is often very difficult for people without any technical background to understand the Bitcoin ecosystem, its use cases and its advantages/disadvantages.Thanks a lot for your advice!</t>
  </si>
  <si>
    <t>http://www.reddit.com/r/Bitcoin/comments/32x5u5/are_there_any_good_introduction_websites_for/</t>
  </si>
  <si>
    <t>April 17, 2015 at 08:30PM</t>
  </si>
  <si>
    <t>thrustedbuyer</t>
  </si>
  <si>
    <t>Hello! im buying BTC.</t>
  </si>
  <si>
    <t>add me on skype: edijsjanno12 i looking for about 0,1 - 0.5 BTC</t>
  </si>
  <si>
    <t>http://www.reddit.com/r/Bitcoin/comments/32x5s0/hello_im_buying_btc/</t>
  </si>
  <si>
    <t>April 17, 2015 at 08:27PM</t>
  </si>
  <si>
    <t>A Decentralized Tip Jar for Every Website: WeTipCoins DeTrust ++ Browser Wallet + Button + BitID + Community</t>
  </si>
  <si>
    <t>http://wetipcoins.com</t>
  </si>
  <si>
    <t>http://www.reddit.com/r/Bitcoin/comments/32x5f1/a_decentralized_tip_jar_for_every_website/</t>
  </si>
  <si>
    <t>April 17, 2015 at 08:26PM</t>
  </si>
  <si>
    <t>#bloombergdown: I hope this will be a wake up call to decentralize markets</t>
  </si>
  <si>
    <t>But it really seems we will have to see a global disaster for few people's greed/idiocracy.</t>
  </si>
  <si>
    <t>http://www.reddit.com/r/Bitcoin/comments/32x59x/bloombergdown_i_hope_this_will_be_a_wake_up_call/</t>
  </si>
  <si>
    <t>April 17, 2015 at 08:48PM</t>
  </si>
  <si>
    <t>aivarsmagins</t>
  </si>
  <si>
    <t>How many people uses each of these online wallets BitGo, Hive, GreenAddress.it, XAPO, Coinapult, Coinkite, Circle?</t>
  </si>
  <si>
    <t>I want to create a statistics of bitcoin wallets by user count. Therefore I am asking does anyone knows user statistics of each online wallet? For example Coinbase claims to have 2.1 million users and Blockchain wallet service chart says that they have over 3.26 million users. Thank you</t>
  </si>
  <si>
    <t>http://www.reddit.com/r/Bitcoin/comments/32x7t6/how_many_people_uses_each_of_these_online_wallets/</t>
  </si>
  <si>
    <t>April 17, 2015 at 08:43PM</t>
  </si>
  <si>
    <t>poopycakes</t>
  </si>
  <si>
    <t>What would happen if all of the miners just stopped?</t>
  </si>
  <si>
    <t>If everyone decided that they didn't want to mine anymore, wouldn't bitcoin die?</t>
  </si>
  <si>
    <t>http://www.reddit.com/r/Bitcoin/comments/32x76m/what_would_happen_if_all_of_the_miners_just/</t>
  </si>
  <si>
    <t>April 17, 2015 at 08:42PM</t>
  </si>
  <si>
    <t>bzebuth</t>
  </si>
  <si>
    <t>Unconfirmed transaction - Non standard input</t>
  </si>
  <si>
    <t>What does that mean? Whats a non standard imput? I had that message and it took about 45 min. for the first confirmation. And it takes longer than usual to have more. I am using greenaddress and used the default fee (%) for 2.5btc How can i avoid this in the future?</t>
  </si>
  <si>
    <t>http://www.reddit.com/r/Bitcoin/comments/32x72n/unconfirmed_transaction_non_standard_input/</t>
  </si>
  <si>
    <t>April 17, 2015 at 08:37PM</t>
  </si>
  <si>
    <t>JustOpenYourEyes</t>
  </si>
  <si>
    <t>Bitcoin in retail business (cash register receipt)</t>
  </si>
  <si>
    <t>Hello there,this is my first post ever to reddit.As i know, all transactions must go through cash register, it doesn't matter how it was paid cash or credit cards.How it is possible to accept bitcoin in retail business? Let's say i accept bitcoin through bitpay (Android POS app). I still need to give receipt to customer. How can i register that transaction on cash register? I tried googling alot, but couldn't find any information.Sorry for my broken english. :)</t>
  </si>
  <si>
    <t>http://www.reddit.com/r/Bitcoin/comments/32x6jy/bitcoin_in_retail_business_cash_register_receipt/</t>
  </si>
  <si>
    <t>April 17, 2015 at 09:15PM</t>
  </si>
  <si>
    <t>Alan Greenspan: another unconscious quote on bitcoin.</t>
  </si>
  <si>
    <t>In the absence of the gold standard, there is no way to protect savings from confiscation through inflation. There is no safe store of value. If there were, the government would have to make its holding illegal, as was done in the case of gold. If everyone decided, for example, to convert all his bank deposits to silver or copper or any other good, and thereafter declined to accept checks as payment for goods, bank deposits would lose their purchasing power and government-created bank credit would be worthless as a claim on goods. The financial policy of the welfare state requires that there be no way for the owners of wealth to protect themselves. […] This is the shabby secret of the welfare statists’ tirades against gold. Deficit spending is simply a scheme for the confiscation of wealth. Gold stands in the way of this insidious process. It stands as a protector of property rights. If one grasps this, one has no difficulty in understanding the statists’ antagonism toward the gold standard.– Alan Greenspan, former Chairman of the Federal Reserve (1966)</t>
  </si>
  <si>
    <t>http://www.reddit.com/r/Bitcoin/comments/32xayi/alan_greenspan_another_unconscious_quote_on/</t>
  </si>
  <si>
    <t>April 17, 2015 at 09:31PM</t>
  </si>
  <si>
    <t>MandelDuck</t>
  </si>
  <si>
    <t>"Game of Birds" GoT parody app that rewards players in Bitcoin, cloud miners?</t>
  </si>
  <si>
    <t>Hi allI would just like to announce that our latest app Game of Birds is currently being reviewed by Apple and should be live soon.It is a GoT parody puzzle app that like SaruTobi will reward the players with Bitcoin.We will probably be funding the app with a cloud miner, Hopefully the kind folks at genesis mining will donate oneHowever in the case they don't which Cloud Mining services offer the best payouts?ThanksChris</t>
  </si>
  <si>
    <t>http://www.reddit.com/r/Bitcoin/comments/32xd1l/game_of_birds_got_parody_app_that_rewards_players/</t>
  </si>
  <si>
    <t>deadliftsbrah</t>
  </si>
  <si>
    <t>TIL Bitcoin tips don't always go as planned...</t>
  </si>
  <si>
    <t>http://i.imgur.com/qavfjTW.png</t>
  </si>
  <si>
    <t>http://www.reddit.com/r/Bitcoin/comments/32xd1g/til_bitcoin_tips_dont_always_go_as_planned/</t>
  </si>
  <si>
    <t>April 17, 2015 at 09:28PM</t>
  </si>
  <si>
    <t>escyeph</t>
  </si>
  <si>
    <t>Xapo and ID Verification</t>
  </si>
  <si>
    <t>So been using xapo for about 3 months now, and this morning for this first time, it tells me to complete the ID verification, which to start, i dont feel like giving them my name and all that stuff.... and then it asked me for my SSn..anyone else get this? i hope its just the update glitching..</t>
  </si>
  <si>
    <t>http://www.reddit.com/r/Bitcoin/comments/32xclr/xapo_and_id_verification/</t>
  </si>
  <si>
    <t>April 17, 2015 at 09:22PM</t>
  </si>
  <si>
    <t>The_Untitled1</t>
  </si>
  <si>
    <t>CoverYou are the First European Insurers to Accept Bitcoin</t>
  </si>
  <si>
    <t>http://www.coinbuzz.com/2015/04/17/coveryou-are-the-first-european-insurers-to-accept-bitcoin/</t>
  </si>
  <si>
    <t>http://www.reddit.com/r/Bitcoin/comments/32xbxb/coveryou_are_the_first_european_insurers_to/</t>
  </si>
  <si>
    <t>April 17, 2015 at 09:53PM</t>
  </si>
  <si>
    <t>CoinCadence</t>
  </si>
  <si>
    <t>Police return seized Bitcoin ATM</t>
  </si>
  <si>
    <t>http://www.brisbanetimes.com.au/queensland/police-return-seized-bitcoin-atm-20150417-1mnnh2.html</t>
  </si>
  <si>
    <t>http://www.reddit.com/r/Bitcoin/comments/32xfst/police_return_seized_bitcoin_atm/</t>
  </si>
  <si>
    <t>April 17, 2015 at 09:52PM</t>
  </si>
  <si>
    <t>Cryptocurrency: friend or foe? | ITProPortal.com</t>
  </si>
  <si>
    <t>http://www.itproportal.com/2015/04/16/cryptocurrency-friend-or-foe/</t>
  </si>
  <si>
    <t>http://www.reddit.com/r/Bitcoin/comments/32xfnf/cryptocurrency_friend_or_foe_itproportalcom/</t>
  </si>
  <si>
    <t>April 17, 2015 at 09:51PM</t>
  </si>
  <si>
    <t>First digital currency broker-dealer launches</t>
  </si>
  <si>
    <t>http://www.cnbc.com/id/102594745</t>
  </si>
  <si>
    <t>http://www.reddit.com/r/Bitcoin/comments/32xfjd/first_digital_currency_brokerdealer_launches/</t>
  </si>
  <si>
    <t>April 17, 2015 at 09:50PM</t>
  </si>
  <si>
    <t>ProudBitcoiner</t>
  </si>
  <si>
    <t>Obvious stolen credit card fraud on Bitcointalk</t>
  </si>
  <si>
    <t>https://bitcointalk.org/index.php?topic=949013.0STAY AWAY! This is an obvious fraud! Bitcointalk user amazon4u has a new account on BitcoinTalk and is offering 25% discount. There is absolutely no way to get Amazon gift cards for 25% discount anywhere in the Universe. Just think, in order to be profitable he has to acquire those gift cards for a discount &gt;25%.All bitcoins he receive from the people he scams are immediately mixed, so they could not be traced, see it for yourself https://blockchain.info/address/1CuSL6sTWYNqDfSq1nYUAT8pLBHEnLpFB5 You can see the pattern, he receives bitcoins, bitcoins are immediately mixed after couple of minutes.Just because people are getting merchandise and gift cards, doesn't been that those gift cards are not acquired with stolen credit card. He never actually explained how the gift cards are obtained. FBI will chase you, not him, because the Amazon gift card you bought from this scammer was ordered with stolen credit card.He is trying to get rid of those Amazon gift cards bought with stolen credit card as fast as possible, because he doesn't have too much time, I assume that he has a couple of months until credit card theft investigations gives results and in a couple of months FBI will start visiting people he fooled.He bought a Purse.io account https://bitcointalk.org/index.php?topic=951569 and posted a screenshot as a evidence that he is actually trading on Purse http://i.imgur.com/XgFQxk1.jpg but he's not trading on Purse at all. There are thousand of USD available in offers on Purse.io much below 25% and he is selling Amazon gift cards on BitcoinTalk for 25%?! You can't even see the username on this Purse screenshot.So, people do you need more evidence or you still believe in fairy tales, stay away save yourself some trouble!, use Gyft and eGifter.</t>
  </si>
  <si>
    <t>http://www.reddit.com/r/Bitcoin/comments/32xfc2/obvious_stolen_credit_card_fraud_on_bitcointalk/</t>
  </si>
  <si>
    <t>April 17, 2015 at 09:49PM</t>
  </si>
  <si>
    <t>New Bitcoin Foundation head doesn't know when he'll release historical financials</t>
  </si>
  <si>
    <t>http://www.coinbuzz.com/2015/04/17/new-bitcoin-foundation-leader-gets-community-feedback/</t>
  </si>
  <si>
    <t>http://www.reddit.com/r/Bitcoin/comments/32xfag/new_bitcoin_foundation_head_doesnt_know_when_hell/</t>
  </si>
  <si>
    <t>April 17, 2015 at 09:47PM</t>
  </si>
  <si>
    <t>redpola</t>
  </si>
  <si>
    <t>Good Bitcoin day</t>
  </si>
  <si>
    <t>So this morning my girlfriend and I walked to WBTCb in Prague. I bought 1000kr in Bitcoin anonymously on a paper wallet (cost was about 5%). Then we hopped a tram to Paralelni Polis, a Bitcoin-only cafe. I sent some Bitcoin to my gf and she paid- her first ever Bitcoin consumer experience.Success!</t>
  </si>
  <si>
    <t>http://www.reddit.com/r/Bitcoin/comments/32xf1w/good_bitcoin_day/</t>
  </si>
  <si>
    <t>April 17, 2015 at 09:45PM</t>
  </si>
  <si>
    <t>justfathi</t>
  </si>
  <si>
    <t>Exchanges verification delays: Writing this out of frustration and worry</t>
  </si>
  <si>
    <t>Call me what ever you want, but the truth of the matter is, anyone who want to get on the BTC wagon should be ready to wait a long time. Back story: I was a member of couple of BTC exchanges in Canada, and after they decided to go bust, I had to look else where. Now, I've been waiting for over 2 weeks and am still not verified with any of the exchanges here. I work for a company that doesn't give a rats ass about BTC. And I don't have time to offer services for BTC yet. My question to all of you humble people is this, if it takes me and I'm sure many others a long time to get verified in CANADA! How difficult do you think it is for people in other countries. I can't think of a reasonable solution other than "offering a service and get paid in BTC". I know that most of these delays are probably done because of banks but can we eliminate this step.</t>
  </si>
  <si>
    <t>http://www.reddit.com/r/Bitcoin/comments/32xepg/exchanges_verification_delays_writing_this_out_of/</t>
  </si>
  <si>
    <t>April 17, 2015 at 09:41PM</t>
  </si>
  <si>
    <t>Baccata64</t>
  </si>
  <si>
    <t>The website btc-market.net looks a bit shady to me. Is it a scam ?</t>
  </si>
  <si>
    <t>I was browsing through btc-market.net and noticed that there were some shady details, like the about us section.Has anyone bought something from it ?</t>
  </si>
  <si>
    <t>http://www.reddit.com/r/Bitcoin/comments/32xec8/the_website_btcmarketnet_looks_a_bit_shady_to_me/</t>
  </si>
  <si>
    <t>Unknown_player46</t>
  </si>
  <si>
    <t>Bitcoin Calculators</t>
  </si>
  <si>
    <t>Hi r/Bitcoin! I was wondering how accurate the coinwarz calculator is for mining profitability? Thank you!</t>
  </si>
  <si>
    <t>http://www.reddit.com/r/Bitcoin/comments/32xeba/bitcoin_calculators/</t>
  </si>
  <si>
    <t>April 17, 2015 at 09:40PM</t>
  </si>
  <si>
    <t>GraniteGrower</t>
  </si>
  <si>
    <t>I'm speaking at the Virtual Currency Today Summit on a panel about ecommerce and Crypto. What questions would you ask if in the audience?</t>
  </si>
  <si>
    <t>http://www.reddit.com/r/Bitcoin/comments/32xe8d/im_speaking_at_the_virtual_currency_today_summit/</t>
  </si>
  <si>
    <t>April 17, 2015 at 10:48PM</t>
  </si>
  <si>
    <t>StoryBit</t>
  </si>
  <si>
    <t>Shopify goes public, set to disrupt Ebay. Bitcoin payments are accepted via multiple platforms such as Bitpay, Braintree.</t>
  </si>
  <si>
    <t>http://www.bnn.ca/Video/player.aspx?vid=593651</t>
  </si>
  <si>
    <t>http://www.reddit.com/r/Bitcoin/comments/32xn8c/shopify_goes_public_set_to_disrupt_ebay_bitcoin/</t>
  </si>
  <si>
    <t>BitcoinIndonesia</t>
  </si>
  <si>
    <t>Free Republic of Liberland is accepting bitcoin donation. Please support!</t>
  </si>
  <si>
    <t>http://liberland.org/en/contact/</t>
  </si>
  <si>
    <t>http://www.reddit.com/r/Bitcoin/comments/32xn43/free_republic_of_liberland_is_accepting_bitcoin/</t>
  </si>
  <si>
    <t>April 17, 2015 at 10:45PM</t>
  </si>
  <si>
    <t>theg2</t>
  </si>
  <si>
    <t>[Opinion] Rand Paul, Bitcoin And A New Frontier In Campaign Finance Loopholes</t>
  </si>
  <si>
    <t>http://cognoscenti.wbur.org/2015/04/17/virtual-currency-in-politics-renee-loth</t>
  </si>
  <si>
    <t>http://www.reddit.com/r/Bitcoin/comments/32xmtf/opinion_rand_paul_bitcoin_and_a_new_frontier_in/</t>
  </si>
  <si>
    <t>aqua_fish</t>
  </si>
  <si>
    <t>Snapcard issues?</t>
  </si>
  <si>
    <t>I cannot add my bank account currently and when I tried verifiying my identity it failed. When I check my phone app it shows my bank account is connected but online It says different. Anyone have any fixes to this?</t>
  </si>
  <si>
    <t>http://www.reddit.com/r/Bitcoin/comments/32xmtc/snapcard_issues/</t>
  </si>
  <si>
    <t>africa2moon</t>
  </si>
  <si>
    <t>We're teaching kids in South Africa about Bitcoin and need your help!</t>
  </si>
  <si>
    <t>We are a registered non-profit in South Africa that promotes Space Sciences Awareness, Education &amp; Outreach.We think that Bitcoin technology is an enabling technology of the future!Already we are seeing satellite applications for orbiting nodes and we believe that an understanding of this new evolution of currency will benefit the next generation of Space (and other) Engineers &amp; Scientists, even now!We also believe, however optimistically, that the immediate application of Mining technology, through an understanding by the student body, can assist schools and PTA's, in developing countries, come up with new ways to raise extra funding for their programs.As a result we have persuaded the Cape Town Science Centre that not only should every kid learn to code (there is an inaugural Africa Code Week happening this year) but they should also understand digital currency &amp; mining, especially where it could be put to use for education.As a result &amp; with the help of /u/cryptosforacause who has invited ideas for a functioning exhibit, we have officially launched the "Digital-Currency Science Centre Exhibit Project" yesterday!We are asking for your assistance in this project for the benefit of Bitcoin and Digital-Currency in general! Please:Visit the siteGive us feedbackPromote the project with usDonateTL;DRWe are a South African non-profitWe believe that digital currency is an enabling technology of the futureWe are trying to expose school-kids to Bitcoin &amp; Mining in Science Centres through functioning exhibitsWe need your help: please comment, share and/or donate</t>
  </si>
  <si>
    <t>http://www.reddit.com/r/Bitcoin/comments/32wrw8/were_teaching_kids_in_south_africa_about_bitcoin/</t>
  </si>
  <si>
    <t>April 17, 2015 at 10:39PM</t>
  </si>
  <si>
    <t>crazy-jake</t>
  </si>
  <si>
    <t>Swedish robot that bought MDMA, passport and baseball cap released by authorities [X-post /r/nottheonion]</t>
  </si>
  <si>
    <t>http://www.belfasttelegraph.co.uk/technology/swedish-robot-that-bought-mdma-passport-and-baseball-cap-released-by-authorities-31150495.html</t>
  </si>
  <si>
    <t>http://www.reddit.com/r/Bitcoin/comments/32xlz8/swedish_robot_that_bought_mdma_passport_and/</t>
  </si>
  <si>
    <t>April 17, 2015 at 10:37PM</t>
  </si>
  <si>
    <t>Bitcoin Conference Prague: 24 Hours Non-Stop</t>
  </si>
  <si>
    <t>http://bit-post.com/events/bitcoin-conference-prague-heart-of-bitcoin-in-the-centre-of-europe-5574</t>
  </si>
  <si>
    <t>http://www.reddit.com/r/Bitcoin/comments/32xlnt/bitcoin_conference_prague_24_hours_nonstop/</t>
  </si>
  <si>
    <t>April 17, 2015 at 11:19PM</t>
  </si>
  <si>
    <t>benopenledger</t>
  </si>
  <si>
    <t>Revealed: Bitcoin Baron's Threatening Emails and the Website Owner that Brought him Down</t>
  </si>
  <si>
    <t>http://www.theopenledger.com/revealed-bitcoin-barons-threatening-emails-and-the-website-owner-that-brought-him-down/</t>
  </si>
  <si>
    <t>http://www.reddit.com/r/Bitcoin/comments/32xr9f/revealed_bitcoin_barons_threatening_emails_and/</t>
  </si>
  <si>
    <t>April 17, 2015 at 11:18PM</t>
  </si>
  <si>
    <t>RazzleDazzling</t>
  </si>
  <si>
    <t>Can Bitcoin or any altcoin replace traditional currencies?</t>
  </si>
  <si>
    <t>I confess I don't know all that much about Bitcoin or CryptoCurrency which is why I'm asking this question. At the moment however, it seems to me that Bitcoins are simply too volatile when it comes to prices. As they are how could you they be trusted for long term investments like (Bitcoin)retirement or emergency funds or any other such thing?I really want to hear from both Bit and Butt coiners on this one. If there was a better place to post this I apologize.</t>
  </si>
  <si>
    <t>http://www.reddit.com/r/Bitcoin/comments/32xr8g/can_bitcoin_or_any_altcoin_replace_traditional/</t>
  </si>
  <si>
    <t>sergiocruzegoavil</t>
  </si>
  <si>
    <t>Keep Your Secrets Safe – YMB Podcast E68</t>
  </si>
  <si>
    <t>http://youmeandbtc.com/podcast/keep-your-secrets-safe-ymb-podcast-e68/</t>
  </si>
  <si>
    <t>http://www.reddit.com/r/Bitcoin/comments/32xr50/keep_your_secrets_safe_ymb_podcast_e68/</t>
  </si>
  <si>
    <t>April 17, 2015 at 11:17PM</t>
  </si>
  <si>
    <t>BIGbtc_Integration</t>
  </si>
  <si>
    <t>Canada’s banks form consortium to deal with Apple Pay: report</t>
  </si>
  <si>
    <t>http://www.theglobeandmail.com/report-on-business/canadas-banks-form-consortium-to-deal-with-apple-pay-reports/article24004338/</t>
  </si>
  <si>
    <t>http://www.reddit.com/r/Bitcoin/comments/32xr2z/canadas_banks_form_consortium_to_deal_with_apple/</t>
  </si>
  <si>
    <t>April 17, 2015 at 11:50PM</t>
  </si>
  <si>
    <t>elux</t>
  </si>
  <si>
    <t>A gift card economy: breaking down BitPay’s numbers</t>
  </si>
  <si>
    <t>http://www.ofnumbers.com/2015/04/17/a-gift-card-economy-breaking-down-bitpays-numbers/</t>
  </si>
  <si>
    <t>http://www.reddit.com/r/Bitcoin/comments/32xvdq/a_gift_card_economy_breaking_down_bitpays_numbers/</t>
  </si>
  <si>
    <t>April 17, 2015 at 11:43PM</t>
  </si>
  <si>
    <t>alexcoool</t>
  </si>
  <si>
    <t>In the future: bra shopping.</t>
  </si>
  <si>
    <t>John, I want to buy this sexy bra but my wallet is empty.Say no more, sweety. Just send me the QR.</t>
  </si>
  <si>
    <t>http://www.reddit.com/r/Bitcoin/comments/32xug7/in_the_future_bra_shopping/</t>
  </si>
  <si>
    <t>April 17, 2015 at 11:39PM</t>
  </si>
  <si>
    <t>Pizzatran</t>
  </si>
  <si>
    <t>Pot, Bitcoin Companies Pay Steep Fees for Bank Access</t>
  </si>
  <si>
    <t>http://www.americanbanker.com/news/national-regional/pot-bitcoin-companies-pay-steep-fees-for-bank-access-1073710-1.html?pg=2</t>
  </si>
  <si>
    <t>http://www.reddit.com/r/Bitcoin/comments/32xtxo/pot_bitcoin_companies_pay_steep_fees_for_bank/</t>
  </si>
  <si>
    <t>April 17, 2015 at 11:35PM</t>
  </si>
  <si>
    <t>btcmerchant</t>
  </si>
  <si>
    <t>The Saga of Homero Garza and Paycoin</t>
  </si>
  <si>
    <t>https://bitcoinnewsmagazine.com/the-saga-of-homero-garza-and-paycoin/</t>
  </si>
  <si>
    <t>http://www.reddit.com/r/Bitcoin/comments/32xtap/the_saga_of_homero_garza_and_paycoin/</t>
  </si>
  <si>
    <t>April 17, 2015 at 11:24PM</t>
  </si>
  <si>
    <t>thepetstech</t>
  </si>
  <si>
    <t>LED Dog Products to keep your dog seen in the yard and on the road. We now accept bitcoins!</t>
  </si>
  <si>
    <t>http://www.thepetstech.com</t>
  </si>
  <si>
    <t>http://www.reddit.com/r/Bitcoin/comments/32xrzf/led_dog_products_to_keep_your_dog_seen_in_the/</t>
  </si>
  <si>
    <t>April 17, 2015 at 11:23PM</t>
  </si>
  <si>
    <t>lorenyates12</t>
  </si>
  <si>
    <t>Has anyone had any problems with this Scrypt cloud mining service? I haven't yet, and got ROI in 60 days, but wondering if I should invest more. Thoughts?</t>
  </si>
  <si>
    <t>http://scryptcc.com</t>
  </si>
  <si>
    <t>http://www.reddit.com/r/Bitcoin/comments/32xrt3/has_anyone_had_any_problems_with_this_scrypt/</t>
  </si>
  <si>
    <t>April 18, 2015 at 12:49AM</t>
  </si>
  <si>
    <t>How to Chargeback GAWMiners Hashlets</t>
  </si>
  <si>
    <t>https://bitcoinnewsmagazine.com/how-to-chargeback-gawminers-hashlets/</t>
  </si>
  <si>
    <t>http://www.reddit.com/r/Bitcoin/comments/32y3es/how_to_chargeback_gawminers_hashlets/</t>
  </si>
  <si>
    <t>April 18, 2015 at 01:01AM</t>
  </si>
  <si>
    <t>elguapo4twenty</t>
  </si>
  <si>
    <t>What do we think about bitcoin investment websites like these? From the surface it looks super sketchy</t>
  </si>
  <si>
    <t>https://cryptosplit.com/</t>
  </si>
  <si>
    <t>http://www.reddit.com/r/Bitcoin/comments/32y50e/what_do_we_think_about_bitcoin_investment/</t>
  </si>
  <si>
    <t>April 18, 2015 at 01:12AM</t>
  </si>
  <si>
    <t>russellreddit</t>
  </si>
  <si>
    <t>Bitcoin lottery card</t>
  </si>
  <si>
    <t>Just saw some bloke getting £10 ($15) worth of lottery cards in the local shop. Bitcoin cards, really just a bitcoin paper wallet would be great. The risk is and reward is built into bitcoin the currency (to the moon or into the gutter) but you get to cash them in whenever you want!</t>
  </si>
  <si>
    <t>http://www.reddit.com/r/Bitcoin/comments/32y6f3/bitcoin_lottery_card/</t>
  </si>
  <si>
    <t>April 18, 2015 at 01:37AM</t>
  </si>
  <si>
    <t>Saturnix</t>
  </si>
  <si>
    <t>TIL When Paypal figured that eBay was their key distribution platform, they created a bot that bought goods on eBay and then, insisted on paying for it using PayPal. Not only did sellers come to know about the service, they rushed onto it as it already seemed to be getting popular.</t>
  </si>
  <si>
    <t>https://medium.com/platform-thinking/how-paypal-and-reddit-faked-their-way-to-traction-9411fb583205</t>
  </si>
  <si>
    <t>http://www.reddit.com/r/Bitcoin/comments/32y9ud/til_when_paypal_figured_that_ebay_was_their_key/</t>
  </si>
  <si>
    <t>April 18, 2015 at 01:36AM</t>
  </si>
  <si>
    <t>PM_ME_SASS_AND_ZITS</t>
  </si>
  <si>
    <t>Could bitcoin's price be dropping just because it was artificially inflated or because it has more users? What causes deflation?</t>
  </si>
  <si>
    <t>Why (speculatively) is bitcoin's price dropping? More people using it would cause deflation right? Because all the bitcoins are owned by someone, and when someone new buys some then there's less for everyone else. As a result, deflation occurs since, overall, the average number of bitcoins per user drops as more users come in. Of course, the lost bitcoins in a corrupted hard drive cause deflation too, but let's ignore this part. Please tell me if my theory is bs. My other idea is that it's just a slowly deflating bubble of artificial value (when it was $1000 a piece). Constructive criticism is very much welcomed.</t>
  </si>
  <si>
    <t>http://www.reddit.com/r/Bitcoin/comments/32y9p1/could_bitcoins_price_be_dropping_just_because_it/</t>
  </si>
  <si>
    <t>April 18, 2015 at 01:33AM</t>
  </si>
  <si>
    <t>bitjson</t>
  </si>
  <si>
    <t>BitPay Heads to the Bitcoin Job Fair</t>
  </si>
  <si>
    <t>http://blog.bitpay.com/2015/04/17/bitpay-heads-to-the-bitcoin-job-fair.html</t>
  </si>
  <si>
    <t>http://www.reddit.com/r/Bitcoin/comments/32y983/bitpay_heads_to_the_bitcoin_job_fair/</t>
  </si>
  <si>
    <t>April 18, 2015 at 01:27AM</t>
  </si>
  <si>
    <t>jonbristow</t>
  </si>
  <si>
    <t>Just lost $50 in Bitcoins because I had everything locally in my PC. What backup measures should we absolutely take?</t>
  </si>
  <si>
    <t>http://www.reddit.com/r/Bitcoin/comments/32y8ji/just_lost_50_in_bitcoins_because_i_had_everything/</t>
  </si>
  <si>
    <t>I need some insight</t>
  </si>
  <si>
    <t>I am looking to get a 11t/h mine going with 10 antminer s5's. With the calculator i am using it says I will make about 5 grand profit after electricity. Is this accurate? How close are earnings to coinwarz calculator? Thanks!</t>
  </si>
  <si>
    <t>http://www.reddit.com/r/Bitcoin/comments/32y8f4/i_need_some_insight/</t>
  </si>
  <si>
    <t>April 18, 2015 at 01:53AM</t>
  </si>
  <si>
    <t>DIY commercial contest for bitcoin. Even if it's just on youtube at least it would be fun to see.</t>
  </si>
  <si>
    <t>Not to mention we would have alot of extra videos for bitcoin promotion and awareness to say the least.</t>
  </si>
  <si>
    <t>http://www.reddit.com/r/Bitcoin/comments/32ybvs/diy_commercial_contest_for_bitcoin_even_if_its/</t>
  </si>
  <si>
    <t>April 18, 2015 at 01:44AM</t>
  </si>
  <si>
    <t>fdsadasfdas</t>
  </si>
  <si>
    <t>Bitcoin Capital - Crypto Fund Managed By Max Keiser &amp;amp; Simon Dixon</t>
  </si>
  <si>
    <t>https://bnktothefuture.com/pitches/2081/_bitcoin-capital-crypto-fund-managed-by-max-keiser-simon-dixon</t>
  </si>
  <si>
    <t>http://www.reddit.com/r/Bitcoin/comments/32yaou/bitcoin_capital_crypto_fund_managed_by_max_keiser/</t>
  </si>
  <si>
    <t>April 18, 2015 at 02:23AM</t>
  </si>
  <si>
    <t>donal6343</t>
  </si>
  <si>
    <t>Demonstration of potential of Bitcoin as programmable money!</t>
  </si>
  <si>
    <t>https://cointent.co.uk/</t>
  </si>
  <si>
    <t>http://www.reddit.com/r/Bitcoin/comments/32yfxh/demonstration_of_potential_of_bitcoin_as/</t>
  </si>
  <si>
    <t>April 18, 2015 at 02:20AM</t>
  </si>
  <si>
    <t>kosmatos</t>
  </si>
  <si>
    <t>App idea for a developer: "Human Bitcoin ATM"</t>
  </si>
  <si>
    <t>Warning: This is not like localbitcoins, mainly in terms of user experience, which can make all the difference. Plus you don't have to identify yourself, create an account, nor provide an email address.Human Bitcoin ATM is an app you download onto your smartphone if you want to be a Human Bitcoin ATM, or to use Human Bitcoin ATMs.Here's how it works. You download the app. When it asks you if it can use your location, you say yes. When it asks you if you want to become a Human Bitcoin ATM, you can say yes if you want to. If you do, tell it generally how much fiat money you generally are able to provide in exchange for bitcoin, and how much bitcoin you are able to provide in exchange for fiat. Then you're done.The app works with the same technology as Firechat for finding nearby peers that are, or want to use, a Human Bitcoin ATM. It uses Bluetooth technology for short distances up to 75M if I am not mistaken. It can also use the Internet for city-wide distances or more.So what happens when you need to buy/sell Bitcoin? You hit the 'Buy' or 'Sell' button and you'll see where nearby Human Bitcoin ATMs are that can handle your request. Select one, and you can then chat with them to set up where to meet. The more people that use it, the better it becomes. And setup is a breeze.I mean, localbitcoins is not at all like this. I think we need this. I'll get around to working on this or funding it at some point, but I don't mind putting the idea out there now FWIW. ducksBonus: Use multi-sig to prove the bitcoin seller (either the Human Bitcoin ATM or the user) has the bitcoin before actually bothering to meet up. Bitcoin provider is transferred to the 2-of-3 address, one key+address sent to the acquirer for verification, the other two kept, until the fiat part is proven to exist by the acquirer. Then make the transfers. Maybe you don't even need multi-sig, I didn't think that through enough.</t>
  </si>
  <si>
    <t>http://www.reddit.com/r/Bitcoin/comments/32yfin/app_idea_for_a_developer_human_bitcoin_atm/</t>
  </si>
  <si>
    <t>April 18, 2015 at 02:16AM</t>
  </si>
  <si>
    <t>BitcoinCAD</t>
  </si>
  <si>
    <t>First ever bitcoin airdrop in Canada announced on McGill campus</t>
  </si>
  <si>
    <t>https://www.facebook.com/events/360280967493848/</t>
  </si>
  <si>
    <t>http://www.reddit.com/r/Bitcoin/comments/32yf0u/first_ever_bitcoin_airdrop_in_canada_announced_on/</t>
  </si>
  <si>
    <t>April 18, 2015 at 02:43AM</t>
  </si>
  <si>
    <t>puck2</t>
  </si>
  <si>
    <t>Bitcoin is destined to be the Linux of the payment universe.</t>
  </si>
  <si>
    <t>That's OK, but some people's hopes may be dashed.</t>
  </si>
  <si>
    <t>http://www.reddit.com/r/Bitcoin/comments/32yiff/bitcoin_is_destined_to_be_the_linux_of_the/</t>
  </si>
  <si>
    <t>Warning: This is not like localbitcoins, mainly in terms of user experience, which can make all the difference. Plus you don't have to identify yourself, create an account, nor provide an email address. Also, it's peer-to-peer.Human Bitcoin ATM is an app you download onto your smartphone if you want to be a Human Bitcoin ATM, or to use Human Bitcoin ATMs.Here's how it works. You download the app. When it asks you if it can use your location, you say yes. When it asks you if you want to become a Human Bitcoin ATM, you can say yes if you want to. If you do, tell it generally how much fiat money you generally are able to provide in exchange for bitcoin, and how much bitcoin you are able to provide in exchange for fiat. Then you're done.The app works with the same technology as Firechat for finding nearby peers that are, or want to use, a Human Bitcoin ATM. It uses Bluetooth technology for short distances up to 75M if I am not mistaken. It can also use the Internet for city-wide distances or more.So what happens when you need to buy/sell Bitcoin? You hit the 'Buy' or 'Sell' button and you'll see where nearby Human Bitcoin ATMs are that can handle your request. Select one, and you can then chat with them to set up where to meet. The more people that use it, the better it becomes. And setup is a breeze.I mean, localbitcoins is not at all like this. I think we need this. I'll get around to working on this or funding it at some point, but I don't mind putting the idea out there now FWIW. ducksBonus: Use multi-sig to prove the bitcoin seller (either the Human Bitcoin ATM or the user) has the bitcoin before actually bothering to meet up. Bitcoin provider is transferred to the 2-of-3 address, one key+address sent to the acquirer for verification, the other two kept, until the fiat part is proven to exist by the acquirer. Then make the transfers. Maybe you don't even need multi-sig, I didn't think that through enough.</t>
  </si>
  <si>
    <t>April 18, 2015 at 02:48AM</t>
  </si>
  <si>
    <t>futilerebel</t>
  </si>
  <si>
    <t>"There, I fixed it"; or, "I finally figured out how to do a 2-year moving average on blockchain.info's USD Market Price chart"</t>
  </si>
  <si>
    <t>https://blockchain.info/charts/market-price?showDataPoints=false&amp;show_header=true&amp;daysAverageString=730&amp;timespan=all&amp;scale=0&amp;address=</t>
  </si>
  <si>
    <t>http://www.reddit.com/r/Bitcoin/comments/32yj4f/there_i_fixed_it_or_i_finally_figured_out_how_to/</t>
  </si>
  <si>
    <t>April 18, 2015 at 03:31AM</t>
  </si>
  <si>
    <t>SpaceTire</t>
  </si>
  <si>
    <t>Remember when mBTC were on par with the dollar?</t>
  </si>
  <si>
    <t>That was cool.</t>
  </si>
  <si>
    <t>http://www.reddit.com/r/Bitcoin/comments/32yol0/remember_when_mbtc_were_on_par_with_the_dollar/</t>
  </si>
  <si>
    <t>April 18, 2015 at 03:28AM</t>
  </si>
  <si>
    <t>whynotscotty</t>
  </si>
  <si>
    <t>Is there a Brawker alternative yet?</t>
  </si>
  <si>
    <t>http://www.reddit.com/r/Bitcoin/comments/32yo7r/is_there_a_brawker_alternative_yet/</t>
  </si>
  <si>
    <t>ilikebrans</t>
  </si>
  <si>
    <t>It's Mike Hearns Birthday. Check out his talk on bitcoin contracts at the 2012 London Bitcoin conference. TONS of inspiring ideas and potential for bitcoin companies/innovations</t>
  </si>
  <si>
    <t>https://www.youtube.com/watch?feature=player_embedded&amp;v=mD4L7xDNCmA</t>
  </si>
  <si>
    <t>http://www.reddit.com/r/Bitcoin/comments/32yo41/its_mike_hearns_birthday_check_out_his_talk_on/</t>
  </si>
  <si>
    <t>April 18, 2015 at 03:25AM</t>
  </si>
  <si>
    <t>Bitcoinopoly</t>
  </si>
  <si>
    <t>When you buy Bitcoin and try to purchase a game on Steam: Thanks a lot, Valve and CC company!</t>
  </si>
  <si>
    <t>http://i.imgur.com/Qzh8ZC7.jpg</t>
  </si>
  <si>
    <t>http://www.reddit.com/r/Bitcoin/comments/32ynqg/when_you_buy_bitcoin_and_try_to_purchase_a_game/</t>
  </si>
  <si>
    <t>April 18, 2015 at 03:43AM</t>
  </si>
  <si>
    <t>kingcountry2000</t>
  </si>
  <si>
    <t>Quick Question from a Newb</t>
  </si>
  <si>
    <t>Hey guys,I'm completely new to bitcoin and want to use it to buy something from someone. He is selling x item for $50. Since btc fluctuates so much in worth, when you pay for an item, I assume you send $50 worth of btc at that current time? What's stopping someone from saying you didn't pay enough btc because it was worth more at the time of purchase?I'm trying to explain it as clearly as I can and hopefully it's not too confusing.</t>
  </si>
  <si>
    <t>http://www.reddit.com/r/Bitcoin/comments/32yq3n/quick_question_from_a_newb/</t>
  </si>
  <si>
    <t>April 18, 2015 at 03:34AM</t>
  </si>
  <si>
    <t>champbronc2</t>
  </si>
  <si>
    <t>A friendly reminder, you can buy bitcoin instantly at most local walmart's, sam clubs and krogers with BitQuick!</t>
  </si>
  <si>
    <t>https://www.bitquick.co/bitquick-adds-woodforest-national-bank.php?b</t>
  </si>
  <si>
    <t>http://www.reddit.com/r/Bitcoin/comments/32yoxt/a_friendly_reminder_you_can_buy_bitcoin_instantly/</t>
  </si>
  <si>
    <t>mickygta</t>
  </si>
  <si>
    <t>Who cares if Rand Paul likes Bitcoin - Why You Should NOT Vote For Rand Paul In 2016</t>
  </si>
  <si>
    <t>https://www.youtube.com/watch?v=JsS_QnMLzdg</t>
  </si>
  <si>
    <t>http://www.reddit.com/r/Bitcoin/comments/32yox8/who_cares_if_rand_paul_likes_bitcoin_why_you/</t>
  </si>
  <si>
    <t>April 18, 2015 at 03:33AM</t>
  </si>
  <si>
    <t>nimanator</t>
  </si>
  <si>
    <t>Bidonfusion now accepts Bitcoin payments for ALL auctions. We sell overstock retail goods from the biggest retailers for as little as 95% of retail. We have weekly LIVE auctions in Phoenix AZ, Indianapolis IN, and Greenville SC at our warehouse locations and you can bid locally or online!!</t>
  </si>
  <si>
    <t>http://bidonfusion.com/content/</t>
  </si>
  <si>
    <t>http://www.reddit.com/r/Bitcoin/comments/32youn/bidonfusion_now_accepts_bitcoin_payments_for_all/</t>
  </si>
  <si>
    <t>April 18, 2015 at 03:56AM</t>
  </si>
  <si>
    <t>scotty321</t>
  </si>
  <si>
    <t>A country that only accepts cryptocurrencies, taxes are optional, and there is no military. Welcome to Liberland, Europe’s Brand New Country!</t>
  </si>
  <si>
    <t>http://www.theblaze.com/stories/2015/04/17/taxes-are-optional-and-there-is-no-military-welcome-to-liberland-europes-brand-new-country/</t>
  </si>
  <si>
    <t>http://www.reddit.com/r/Bitcoin/comments/32yrnt/a_country_that_only_accepts_cryptocurrencies/</t>
  </si>
  <si>
    <t>April 18, 2015 at 03:50AM</t>
  </si>
  <si>
    <t>Screensaver art sold for BTC (only)</t>
  </si>
  <si>
    <t>http://cointemporary.com/?event-listeners</t>
  </si>
  <si>
    <t>http://www.reddit.com/r/Bitcoin/comments/32yr03/screensaver_art_sold_for_btc_only/</t>
  </si>
  <si>
    <t>Hey guys,I'm completely new to bitcoin and want to use it to buy something from someone. He is selling x item for $50. Since btc fluctuates so much in worth, when you pay for an item, I assume you send $50 worth of btc at that current time? What's stopping someone from saying you didn't pay enough btc because it was worth more at the time of purchase?I'm trying to explain it as clearly as I can and hopefully it's not too confusing.Edit: Ok. Thx guys. I was pretty sure you just make an agreement beforehand, just wanted to confirm.</t>
  </si>
  <si>
    <t>April 18, 2015 at 04:10AM</t>
  </si>
  <si>
    <t>electrictoady</t>
  </si>
  <si>
    <t>All I want to do is buy some bitcoins.....</t>
  </si>
  <si>
    <t>I have read FAQ after FAQ including the sidebar and links and all sorts of helpful guides and wiki pages, I still have no idea where to get coinsI understand the concept but the hoops a person has to jump through is ridiculous, i used to get 'coins from bitinstant, Mtgox etc but im at a loss now between outright scams and legit operations being shut down for whatever reason</t>
  </si>
  <si>
    <t>http://www.reddit.com/r/Bitcoin/comments/32ytdl/all_i_want_to_do_is_buy_some_bitcoins/</t>
  </si>
  <si>
    <t>April 18, 2015 at 04:06AM</t>
  </si>
  <si>
    <t>Interesting talk from a futurist on where we could be in 20 years - I wonder where Bitcoin can fit into his ideas?</t>
  </si>
  <si>
    <t>https://www.youtube.com/watch?v=IKUJzH1DRWk</t>
  </si>
  <si>
    <t>http://www.reddit.com/r/Bitcoin/comments/32ysy6/interesting_talk_from_a_futurist_on_where_we/</t>
  </si>
  <si>
    <t>makba</t>
  </si>
  <si>
    <t>A place to discuss Bitcoin where negative views and concerns are allowed?</t>
  </si>
  <si>
    <t>I think it's great that we are all so positive here at r/bitcoin, but I think it would be useful to be able to have negative views and concerns too without immediately getting downvoted and being called out as a buttcoiner. Buttcoin is not a serious subreddit so that's out of the question.Perhaps something like truebitcoin, where only discussions are allowed and both positive and negative views are equally allowed.If we want Bitcoin to grow we need to allow critisism and discussions, the only way to convince people of this great invention is to listen to those who are the critics.What do you think? A place for quality discussion posts?</t>
  </si>
  <si>
    <t>http://www.reddit.com/r/Bitcoin/comments/32yswa/a_place_to_discuss_bitcoin_where_negative_views/</t>
  </si>
  <si>
    <t>April 18, 2015 at 02:06AM</t>
  </si>
  <si>
    <t>juansgalt</t>
  </si>
  <si>
    <t>Experts agree, NSA has in all likelihood compromised Intel processors. CoinTelegraph.</t>
  </si>
  <si>
    <t>http://cointelegraph.com/news/113985/are-we-owned-by-nsa-bitcoin-experts-discuss-how-to-evade-hardware-hacking</t>
  </si>
  <si>
    <t>http://www.reddit.com/r/Bitcoin/comments/32ydp7/experts_agree_nsa_has_in_all_likelihood/</t>
  </si>
  <si>
    <t>April 18, 2015 at 05:30AM</t>
  </si>
  <si>
    <t>itisike</t>
  </si>
  <si>
    <t>New Dark-Web Market Is Selling Zero-Day Exploits to Hackers</t>
  </si>
  <si>
    <t>http://www.wired.com/2015/04/therealdeal-zero-day-exploits/</t>
  </si>
  <si>
    <t>http://www.reddit.com/r/Bitcoin/comments/32z1t6/new_darkweb_market_is_selling_zeroday_exploits_to/</t>
  </si>
  <si>
    <t>April 18, 2015 at 05:55AM</t>
  </si>
  <si>
    <t>"Now you can relax and spend your precious coins on goods and services..."</t>
  </si>
  <si>
    <t>https://medium.com/@yerofeyev/reload-your-wallet-with-taurus-edbc28c081bd</t>
  </si>
  <si>
    <t>http://www.reddit.com/r/Bitcoin/comments/32z4n2/now_you_can_relax_and_spend_your_precious_coins/</t>
  </si>
  <si>
    <t>April 18, 2015 at 05:54AM</t>
  </si>
  <si>
    <t>123btc321</t>
  </si>
  <si>
    <t>Trezor, OMG!</t>
  </si>
  <si>
    <t>Just got a new Trezor, wow what a nice device. Super simple to send and receive btc from a full size system (desktop/laptop). On mobile I can also send from Mycelium and I have read in my xPUB key so that I can receive to my Trezor from my phone. This is a nice intermediate method of storage (the warm wallet?). Hot wallet is quick access but small amounts, warm wallet is my trezor which contains possibly a bank account size of money (secured by device, backed up with words), and then cold is a savings accounts size of funds. Apparently there might be some support for GreenAddress.it. I will have to check it out.</t>
  </si>
  <si>
    <t>http://www.reddit.com/r/Bitcoin/comments/32z4kg/trezor_omg/</t>
  </si>
  <si>
    <t>April 18, 2015 at 05:41AM</t>
  </si>
  <si>
    <t>btc-enthusiast</t>
  </si>
  <si>
    <t>I want to share...</t>
  </si>
  <si>
    <t>I'm 34 and I'm dying of cancer. I have mined, bought or traded 40 BTC, 1200 LTC and quite a few millions of DOGE. That's all my stash. I will return everything to this happy and optimistic community that kept me active during this last two years that I'd battled with my illness. I will offer to all that send me their receive addresses at aryanis@mail.com the above coins. I'll give it three days and then divide it equally among everyone. I'll post that at bitcointalk as well. If anyone's interested go ahead. Thanks guys</t>
  </si>
  <si>
    <t>http://www.reddit.com/r/Bitcoin/comments/32z32h/i_want_to_share/</t>
  </si>
  <si>
    <t>April 18, 2015 at 05:27AM</t>
  </si>
  <si>
    <t>Rainforest Foundation to Launch Digital Currency in Bid to Save Rainforests</t>
  </si>
  <si>
    <t>http://www.coindesk.com/rainforest-foundation-digital-currency-save-rainforests/</t>
  </si>
  <si>
    <t>http://www.reddit.com/r/Bitcoin/comments/32z1fw/rainforest_foundation_to_launch_digital_currency/</t>
  </si>
  <si>
    <t>April 18, 2015 at 05:21AM</t>
  </si>
  <si>
    <t>auzaar2</t>
  </si>
  <si>
    <t>The IMF insists on the possible confiscation of private savings to reduce public debt</t>
  </si>
  <si>
    <t>http://www.libremercado.com/2014-01-07/el-miercoles--fmi-insiste-en-la-posible-confiscacion-de-ahorro-privado-para-reducir-deuda-publica-1276507734/</t>
  </si>
  <si>
    <t>http://www.reddit.com/r/Bitcoin/comments/32z0s4/the_imf_insists_on_the_possible_confiscation_of/</t>
  </si>
  <si>
    <t>April 18, 2015 at 04:56AM</t>
  </si>
  <si>
    <t>uboyzlikemexico</t>
  </si>
  <si>
    <t>So, is it about time I write off my bitcoin investment into Ethereal now?</t>
  </si>
  <si>
    <t>I've been keeping minor tabs on it. Seems it's still mostly a lot of sizzle, not much steak. I bought a relatively small amount back when they were selling their "pre mined ether" or whatever they called it. I thought it was interesting but realized it was extremely ambitious, hence my not-neglible but not-significant buy in. I just wanted to see where it would go and have a bit of skin in the game to keep it interesting.Just trying to see if anyone else thinks its going to be:1: Real - like they'll actually launch something significant, and in a reasonable amount of time2) Will actually have any advantage over Bitcoin + side chains, assuming side chains ever actually happen. I'm skeptical. Also please don't throw out the "Its Turing complete!" stuff. Yeah, I get it, but I'm curious as to whats the real, practical benefit over bitcoin+side chains.Thanks.Edit: Yeah, I know its "Ethereum," not "Etheral". Autocorrect got me this time. My bad.</t>
  </si>
  <si>
    <t>http://www.reddit.com/r/Bitcoin/comments/32yyae/so_is_it_about_time_i_write_off_my_bitcoin/</t>
  </si>
  <si>
    <t>April 18, 2015 at 04:42AM</t>
  </si>
  <si>
    <t>Steve Beauregard on Twitter: @noahheaser @gawceo Confidential correspondence should not be published it is even stated as such in the email</t>
  </si>
  <si>
    <t>https://twitter.com/GoCoinCEO/status/587724849075748865</t>
  </si>
  <si>
    <t>http://www.reddit.com/r/Bitcoin/comments/32yx93/steve_beauregard_on_twitter_noahheaser_gawceo/</t>
  </si>
  <si>
    <t>April 18, 2015 at 01:54AM</t>
  </si>
  <si>
    <t>Get Your Salary in bitcoin to Raise the Price Back Up - BitPay Reveals the (Good) Reason Why Bitcoin Price Is Down</t>
  </si>
  <si>
    <t>http://cointelegraph.com/news/113987/bitpay-reveals-the-good-reason-why-bitcoin-price-is-down?a=2</t>
  </si>
  <si>
    <t>http://www.reddit.com/r/Bitcoin/comments/32yc2r/get_your_salary_in_bitcoin_to_raise_the_price/</t>
  </si>
  <si>
    <t>April 18, 2015 at 06:10AM</t>
  </si>
  <si>
    <t>affordableweb</t>
  </si>
  <si>
    <t>Bitcoin could be the Spanish Piece of Eight of 21st Century, says US academic</t>
  </si>
  <si>
    <t>http://www.independent.co.uk/life-style/gadgets-and-tech/news/bitcoin-could-be-the-spanish-piece-of-eight-of-21st-century-says-us-academic-10186316.html</t>
  </si>
  <si>
    <t>http://www.reddit.com/r/Bitcoin/comments/32z6ay/bitcoin_could_be_the_spanish_piece_of_eight_of/</t>
  </si>
  <si>
    <t>April 18, 2015 at 06:20AM</t>
  </si>
  <si>
    <t>newbubble2015</t>
  </si>
  <si>
    <t>VC Investing in Bitcoin Rises to the Fastest Pace Yet</t>
  </si>
  <si>
    <t>http://moneymorning.com/2015/04/17/vc-investing-in-bitcoin-rises-to-the-fastest-pace-yet/</t>
  </si>
  <si>
    <t>http://www.reddit.com/r/Bitcoin/comments/32z7ct/vc_investing_in_bitcoin_rises_to_the_fastest_pace/</t>
  </si>
  <si>
    <t>April 18, 2015 at 06:48AM</t>
  </si>
  <si>
    <t>BitcoinThePhrase</t>
  </si>
  <si>
    <t>Which exchanges/sites allow users to short Bitcoin? Is there already a site where I can view real-time or near real-time aggregation of all outstanding short interest in the Bitcoin universe?</t>
  </si>
  <si>
    <t>http://www.reddit.com/r/Bitcoin/comments/32zacp/which_exchangessites_allow_users_to_short_bitcoin/</t>
  </si>
  <si>
    <t>April 18, 2015 at 07:10AM</t>
  </si>
  <si>
    <t>Difference between P2SH multisig and Bare multisig please?</t>
  </si>
  <si>
    <t>Hi,Looking at multisig I see that there are two types? P2SH multisig in which a script is constructed specifying all the parties that have to provide signatures etc and hashed and bitcoin is payed to the script hash (3xxxxx address).But what then is a "Bare multisig" transaction? Surely all multisig transactions need to leverage a script specifying the parties etc so is Bare multisig just a really simple P2SH transaction or what? Thanks in advance :)</t>
  </si>
  <si>
    <t>http://www.reddit.com/r/Bitcoin/comments/32zcpl/difference_between_p2sh_multisig_and_bare/</t>
  </si>
  <si>
    <t>April 18, 2015 at 07:09AM</t>
  </si>
  <si>
    <t>disruptepreneur</t>
  </si>
  <si>
    <t>Fusion did an article on Augur's Crypto Castle, and now BBC America wants to do a TV show about it... should we do it?</t>
  </si>
  <si>
    <t>About a month ago, Daniella Hernandez from Fusion wrote this article about Augur's Crypto Castle (http://fusion.net/story/47172/the-young-stars-of-bitcoin/) in San Francisco's Potrero Hill neighborhood. Now, producers at BBC America want to make a show about our pad.I have always said Augur was like a more insane version of HBO's "Silicon Valley" but couldn't expected this. I never thought I would want anything to do with reality television, but this seems like an amazing way to raise the profile of Bitcoin and Augur (can't deny this is somewhat self-serving.)Do people think this will be a positive or negative for the industry? The Augur team would never want to do anything that hurts Bitcoin.</t>
  </si>
  <si>
    <t>http://www.reddit.com/r/Bitcoin/comments/32zcky/fusion_did_an_article_on_augurs_crypto_castle_and/</t>
  </si>
  <si>
    <t>April 18, 2015 at 07:08AM</t>
  </si>
  <si>
    <t>Reachable Bitcoin Nodes Down Almost 10% in Last 90 Days</t>
  </si>
  <si>
    <t>https://getaddr.bitnodes.io/dashboard/?days=90</t>
  </si>
  <si>
    <t>http://www.reddit.com/r/Bitcoin/comments/32zcgo/reachable_bitcoin_nodes_down_almost_10_in_last_90/</t>
  </si>
  <si>
    <t>April 18, 2015 at 07:01AM</t>
  </si>
  <si>
    <t>frrrni</t>
  </si>
  <si>
    <t>Hire your very own ass kissing bot</t>
  </si>
  <si>
    <t>Feeling low? Every comment you make seems to be bashed into oblivion?Well fear no more! /u/AssKissingBot is here to boost your confidence. Just tip it any amount with changetip in a reply to one of its comments, and it will follow you around complementing yours, no matter how unsavory they may appear to be to most redditors! Feel smart again!Anyway, heh, this is a silly project I made in order to dip my toes into bot development. The cool thing is that it can detect changetip tips. I think I'll make something more useful (or, actually useful) in the future which uses tips somehow.But for now have fun with this one! I'll make a test reply to this post so the AKB can appear. You can tip it there so it starts following you, and you can later cancel it by sending the cancel message.</t>
  </si>
  <si>
    <t>http://www.reddit.com/r/Bitcoin/comments/32zbr9/hire_your_very_own_ass_kissing_bot/</t>
  </si>
  <si>
    <t>April 18, 2015 at 07:26AM</t>
  </si>
  <si>
    <t>JorgeJetsohn</t>
  </si>
  <si>
    <t>Bribed my barber, now he accepts bitcoin</t>
  </si>
  <si>
    <t>My barber now accepts bitcoin. His shop/salon is in the Los Feliz part of Los Angeles. After answering bitcoin questions for a couple of visits, I decided to bribe him. I gave him cash and a couple of “bitcoin accepted here” signs. The signs have the QR code to the wallet address he watches, but I control. When the balance of the wallet equals the amount of cash I gave him, we switch the QR code to a wallet he controls.I got the idea from a post about thisapp.io. Since the app hasn’t been released, I decided to try the concept without the app.</t>
  </si>
  <si>
    <t>http://www.reddit.com/r/Bitcoin/comments/32ze7g/bribed_my_barber_now_he_accepts_bitcoin/</t>
  </si>
  <si>
    <t>April 18, 2015 at 07:20AM</t>
  </si>
  <si>
    <t>Project Loon scaling up to bring internet to 2 out of 3 people in the world who don't have access and thus unable to use Bitcoin Today</t>
  </si>
  <si>
    <t>https://www.youtube.com/watch?v=HOndhtfIXSY</t>
  </si>
  <si>
    <t>http://www.reddit.com/r/Bitcoin/comments/32zdmi/project_loon_scaling_up_to_bring_internet_to_2/</t>
  </si>
  <si>
    <t>April 18, 2015 at 07:40AM</t>
  </si>
  <si>
    <t>vdsleo</t>
  </si>
  <si>
    <t>AskReddit: I believe in bitcoin, now what?</t>
  </si>
  <si>
    <t>http://www.reddit.com/r/Bitcoin/comments/32zfnx/askreddit_i_believe_in_bitcoin_now_what/</t>
  </si>
  <si>
    <t>April 18, 2015 at 07:39AM</t>
  </si>
  <si>
    <t>Established European Nation to Operate in Bitcoin</t>
  </si>
  <si>
    <t>http://truucoin.com/2015/04/18/established-european-nation-to-operate-in-bitcoin/</t>
  </si>
  <si>
    <t>http://www.reddit.com/r/Bitcoin/comments/32zfi8/established_european_nation_to_operate_in_bitcoin/</t>
  </si>
  <si>
    <t>April 18, 2015 at 07:57AM</t>
  </si>
  <si>
    <t>Augur Creates First On-Chain Event!</t>
  </si>
  <si>
    <t>http://www.augur.net/blog/augur-creates-first-on-chain-event</t>
  </si>
  <si>
    <t>http://www.reddit.com/r/Bitcoin/comments/32zh95/augur_creates_first_onchain_event/</t>
  </si>
  <si>
    <t>April 18, 2015 at 07:55AM</t>
  </si>
  <si>
    <t>greatwolf</t>
  </si>
  <si>
    <t>Why Savvy traders are flocking to Bitcoin</t>
  </si>
  <si>
    <t>https://www.youtube.com/watch?v=BYUg1k1f4BQ</t>
  </si>
  <si>
    <t>http://www.reddit.com/r/Bitcoin/comments/32zh3j/why_savvy_traders_are_flocking_to_bitcoin/</t>
  </si>
  <si>
    <t>the_nebraskan</t>
  </si>
  <si>
    <t>HBO's Silicon Valley hides Bitcoin in Binary</t>
  </si>
  <si>
    <t>http://i.imgur.com/GF4GfMD.png</t>
  </si>
  <si>
    <t>http://www.reddit.com/r/Bitcoin/comments/32zh1s/hbos_silicon_valley_hides_bitcoin_in_binary/</t>
  </si>
  <si>
    <t>April 18, 2015 at 08:06AM</t>
  </si>
  <si>
    <t>sedonayoda</t>
  </si>
  <si>
    <t>Where has Chamath Palihapitiya been?</t>
  </si>
  <si>
    <t>This is the guy, has both the forward thinking and eloquent speech. His understanding of bitcoin and the position it is going to play in world economics is solid.This is the guy who always got me hyped.After all the insane developments in the bitcoin space in the past year I thought he would have something to say by now.Where has he been?</t>
  </si>
  <si>
    <t>http://www.reddit.com/r/Bitcoin/comments/32zi8q/where_has_chamath_palihapitiya_been/</t>
  </si>
  <si>
    <t>April 18, 2015 at 08:24AM</t>
  </si>
  <si>
    <t>cuddaloreappu</t>
  </si>
  <si>
    <t>Does the Massroots anonymous cannabis social app has an option to tip bitcoins?</t>
  </si>
  <si>
    <t>http://massroots.com/landing-desktop</t>
  </si>
  <si>
    <t>http://www.reddit.com/r/Bitcoin/comments/32zjze/does_the_massroots_anonymous_cannabis_social_app/</t>
  </si>
  <si>
    <t>April 18, 2015 at 09:25AM</t>
  </si>
  <si>
    <t>Marotta117</t>
  </si>
  <si>
    <t>Huge Chinese Exchange 796 has gone OFFLINE</t>
  </si>
  <si>
    <t>http://www.reddit.com/r/BitcoinMarkets/comments/32zp6j/796com_trading_halted_no_response_from/</t>
  </si>
  <si>
    <t>http://www.reddit.com/r/Bitcoin/comments/32zpy5/huge_chinese_exchange_796_has_gone_offline/</t>
  </si>
  <si>
    <t>April 18, 2015 at 09:12AM</t>
  </si>
  <si>
    <t>cazalla662</t>
  </si>
  <si>
    <t>Altcoins were predicted back in 1994</t>
  </si>
  <si>
    <t>https://www.youtube.com/watch?v=Shxiy7l5b_4</t>
  </si>
  <si>
    <t>http://www.reddit.com/r/Bitcoin/comments/32zoo5/altcoins_were_predicted_back_in_1994/</t>
  </si>
  <si>
    <t>BeYourOwnBank</t>
  </si>
  <si>
    <t>The coming digital anarchy || Bitcoin is giving banks a run for their money ... threatens to eradicate social networks, stock markets, even national governments. || "We will all be the bank." (June 2014 repost)</t>
  </si>
  <si>
    <t>http://www.telegraph.co.uk/technology/news/10881213/The-coming-digital-anarchy.html</t>
  </si>
  <si>
    <t>http://www.reddit.com/r/Bitcoin/comments/32zomq/the_coming_digital_anarchy_bitcoin_is_giving/</t>
  </si>
  <si>
    <t>April 18, 2015 at 09:09AM</t>
  </si>
  <si>
    <t>thoughtcrimeX</t>
  </si>
  <si>
    <t>Bravenewcoin heavily manipulated (through Yunbi) during futures settlement time (settled ~5% below market).</t>
  </si>
  <si>
    <t>http://imgur.com/15SXbub</t>
  </si>
  <si>
    <t>http://www.reddit.com/r/Bitcoin/comments/32zodf/bravenewcoin_heavily_manipulated_through_yunbi/</t>
  </si>
  <si>
    <t>April 18, 2015 at 09:01AM</t>
  </si>
  <si>
    <t>kiisfm</t>
  </si>
  <si>
    <t>If you purchased hashlets or anything from gaw, be sure to charge it back and get a refund</t>
  </si>
  <si>
    <t>Gaw is a confirmed fraud at this point and time is ticking, here's a guide https://forum.gethashing.com/t/gaw-legal-credit-and-consumer-protection-rights-thread/2878Scam log https://bitcointalk.org/index.php?topic=857670.0In the future, never cloud mine, they're all scams. This isn't up for argument. If you like Bitcoin, buy some and hold it in your own wallet. I'm available for any Bitcoin questions.http://imgur.com/bv1BmY3</t>
  </si>
  <si>
    <t>http://www.reddit.com/r/Bitcoin/comments/32znka/if_you_purchased_hashlets_or_anything_from_gaw_be/</t>
  </si>
  <si>
    <t>April 18, 2015 at 09:38AM</t>
  </si>
  <si>
    <t>coinbanker</t>
  </si>
  <si>
    <t>Banking the unbanked: The promise of Bitcoin</t>
  </si>
  <si>
    <t>https://medium.com/@mmkhalifaa/banking-the-unbanked-we-are-doing-it-wrong-6fc3565cfe2e</t>
  </si>
  <si>
    <t>http://www.reddit.com/r/Bitcoin/comments/32zr4d/banking_the_unbanked_the_promise_of_bitcoin/</t>
  </si>
  <si>
    <t>April 18, 2015 at 09:44AM</t>
  </si>
  <si>
    <t>Mattjhagen</t>
  </si>
  <si>
    <t>Looking for investors on BTCJam.</t>
  </si>
  <si>
    <t>https://btcjam.com/users/30608</t>
  </si>
  <si>
    <t>http://www.reddit.com/r/Bitcoin/comments/32zrpc/looking_for_investors_on_btcjam/</t>
  </si>
  <si>
    <t>April 18, 2015 at 10:24AM</t>
  </si>
  <si>
    <t>felipelalli</t>
  </si>
  <si>
    <t>Theymos Complies With Yet Another Subpoena</t>
  </si>
  <si>
    <t>http://qntra.net/2015/04/theymos-complies-with-yet-another-subpoena/</t>
  </si>
  <si>
    <t>http://www.reddit.com/r/Bitcoin/comments/32zveb/theymos_complies_with_yet_another_subpoena/</t>
  </si>
  <si>
    <t>April 18, 2015 at 11:00AM</t>
  </si>
  <si>
    <t>LightWash</t>
  </si>
  <si>
    <t>Bitcointalk Forum Gives 600+ People's Private Messages To US Government</t>
  </si>
  <si>
    <t>http://www.coinbuzz.com/2015/04/17/bitcoin-forum-gives-600-peoples-private-info-to-us-government/</t>
  </si>
  <si>
    <t>http://www.reddit.com/r/Bitcoin/comments/32zyq1/bitcointalk_forum_gives_600_peoples_private/</t>
  </si>
  <si>
    <t>April 18, 2015 at 11:38AM</t>
  </si>
  <si>
    <t>tomshreds</t>
  </si>
  <si>
    <t>A few mining newbie questions</t>
  </si>
  <si>
    <t>Hi!I've been using Bitcoins for a few months now for paying anonymously to online services. I'm now using it for a lot of stuff I was using PayPal before with and I'd like to know more about mining.I searched a lot about the subjects, found out about mining rigs, cloud mining services, etc. I read about rigs like Antminer, etc and I'd like to know more about it. I feel like every corner there's a new way to mine bitcoins and that most of them aren't very cost-efficient (buying better rigs to get more gh/s since the difficulty increases and your prior rig is now not efficient enough, etc). Feel free to point out if I'm wrong, I'm still learning! So here's a few questions:1) Is there any cloud mining services that is really cost-efficient? It seems like every time I do the math, those has very high cost for very little output.2) Are USB mining stick any good? (I smell a big nope)3.a) What would be the current most cost/energy efficient rig to use?3.b) How is it energy-wise/consumption? How much does it cost you per month to run for example?4) How much BTC does somebody with a decent rig gets per month?5) Any suggestions or tips you wished you knew before getting started with mining?Thanks a whole lot for taking the time to answer!</t>
  </si>
  <si>
    <t>http://www.reddit.com/r/Bitcoin/comments/3301xq/a_few_mining_newbie_questions/</t>
  </si>
  <si>
    <t>April 18, 2015 at 11:34AM</t>
  </si>
  <si>
    <t>annsag</t>
  </si>
  <si>
    <t>Online Head Shop</t>
  </si>
  <si>
    <t>http://www.smokingpipes420.com</t>
  </si>
  <si>
    <t>http://www.reddit.com/r/Bitcoin/comments/3301ml/online_head_shop/</t>
  </si>
  <si>
    <t>April 18, 2015 at 11:32AM</t>
  </si>
  <si>
    <t>buybtc</t>
  </si>
  <si>
    <t>Is there room for this type of service for Bitcoin ?</t>
  </si>
  <si>
    <t>A easy and fast way to 'cash out' if you don't want to go through an exchange. Something like to your paypal.</t>
  </si>
  <si>
    <t>http://www.reddit.com/r/Bitcoin/comments/3301f2/is_there_room_for_this_type_of_service_for_bitcoin/</t>
  </si>
  <si>
    <t>April 18, 2015 at 11:28AM</t>
  </si>
  <si>
    <t>Anyone know why there's missing info on the futures exchange?</t>
  </si>
  <si>
    <t>https://bitcoinwisdom.com/markets/796/btcfut</t>
  </si>
  <si>
    <t>http://www.reddit.com/r/Bitcoin/comments/33014r/anyone_know_why_theres_missing_info_on_the/</t>
  </si>
  <si>
    <t>[AMA request] Anyone who has earned profit from buying into cloud hashing.</t>
  </si>
  <si>
    <t>crickets</t>
  </si>
  <si>
    <t>http://www.reddit.com/r/Bitcoin/comments/33013i/ama_request_anyone_who_has_earned_profit_from/</t>
  </si>
  <si>
    <t>April 18, 2015 at 11:49AM</t>
  </si>
  <si>
    <t>thebeeobee</t>
  </si>
  <si>
    <t>How can I bet on the NBA playoffs with bitcoin?</t>
  </si>
  <si>
    <t>First time sports gambler looking for a reputable site. Thanks.</t>
  </si>
  <si>
    <t>http://www.reddit.com/r/Bitcoin/comments/3302u5/how_can_i_bet_on_the_nba_playoffs_with_bitcoin/</t>
  </si>
  <si>
    <t>April 18, 2015 at 12:10PM</t>
  </si>
  <si>
    <t>If the price drop is related to problems, real or deliberate, with Chinese exchanges, buying opportunity?</t>
  </si>
  <si>
    <t>http://www.reddit.com/r/Bitcoin/comments/3304gl/if_the_price_drop_is_related_to_problems_real_or/</t>
  </si>
  <si>
    <t>April 18, 2015 at 12:54PM</t>
  </si>
  <si>
    <t>youni89</t>
  </si>
  <si>
    <t>London aims to become Bitcoin hub.</t>
  </si>
  <si>
    <t>http://www.reuters.com/article/idUSKBN0N622320150415</t>
  </si>
  <si>
    <t>http://www.reddit.com/r/Bitcoin/comments/3307to/london_aims_to_become_bitcoin_hub/</t>
  </si>
  <si>
    <t>April 18, 2015 at 01:15PM</t>
  </si>
  <si>
    <t>mitchr4</t>
  </si>
  <si>
    <t>Vice did an article on the new Bitcoin nation.</t>
  </si>
  <si>
    <t>http://www.vice.com/read/a-czech-libertarian-has-declared-his-own-state-ln-eastern-europe-417</t>
  </si>
  <si>
    <t>http://www.reddit.com/r/Bitcoin/comments/3309cj/vice_did_an_article_on_the_new_bitcoin_nation/</t>
  </si>
  <si>
    <t>April 18, 2015 at 01:42PM</t>
  </si>
  <si>
    <t>lateralspin</t>
  </si>
  <si>
    <t>William Mougayar - Bitcoin, Blockchains and Cryptocurrency: 3 Pillars of a New Economy</t>
  </si>
  <si>
    <t>https://www.youtube.com/watch?v=JsC4ptn2Aik</t>
  </si>
  <si>
    <t>http://www.reddit.com/r/Bitcoin/comments/330b71/william_mougayar_bitcoin_blockchains_and/</t>
  </si>
  <si>
    <t>April 18, 2015 at 02:28PM</t>
  </si>
  <si>
    <t>VPSBG</t>
  </si>
  <si>
    <t>For those who believe it actually makes cheaper to buy in again now.</t>
  </si>
  <si>
    <t>This is another great video with Andreas Antonopoulos. https://www.youtube.com/watch?v=J8y_GypCWf4&amp;feature=youtu.be&amp;t=2428I love this guy every time I watch a video with him - very informative and always brings very good points..</t>
  </si>
  <si>
    <t>http://www.reddit.com/r/Bitcoin/comments/330e5d/for_those_who_believe_it_actually_makes_cheaper/</t>
  </si>
  <si>
    <t>April 18, 2015 at 02:20PM</t>
  </si>
  <si>
    <t>ToolsForTheFuture</t>
  </si>
  <si>
    <t>QA with Gavin Andresen and Mike Hearn [video] - London - April 16 2015</t>
  </si>
  <si>
    <t>http://www.iamsatoshi.com/coinscrum-qa-gavin-andresen-mike-hearn/</t>
  </si>
  <si>
    <t>http://www.reddit.com/r/Bitcoin/comments/330dna/qa_with_gavin_andresen_and_mike_hearn_video/</t>
  </si>
  <si>
    <t>April 18, 2015 at 02:51PM</t>
  </si>
  <si>
    <t>Tinadelgado</t>
  </si>
  <si>
    <t>My father lost his wallet in Berlin, Germany. I sent him 10 BTC in an instant! He's living it up on brats and booze for the past few days! Take that Western Union!!!</t>
  </si>
  <si>
    <t>http://www.reddit.com/r/Bitcoin/comments/330fi2/my_father_lost_his_wallet_in_berlin_germany_i/</t>
  </si>
  <si>
    <t>April 18, 2015 at 02:45PM</t>
  </si>
  <si>
    <t>saevarg</t>
  </si>
  <si>
    <t>Ukrainians accept bitcoin donations in the fight against overwhelming Kremlin funded disinformation</t>
  </si>
  <si>
    <t>http://empr.media/fundraising</t>
  </si>
  <si>
    <t>http://www.reddit.com/r/Bitcoin/comments/330f5k/ukrainians_accept_bitcoin_donations_in_the_fight/</t>
  </si>
  <si>
    <t>April 18, 2015 at 02:42PM</t>
  </si>
  <si>
    <t>Was listening to QA with Gavin A. and Mike Hearn and Gavin said something very interesting...</t>
  </si>
  <si>
    <t>He said basically, If you try to do something evil, your signature is right there and you go to jail.If he was serious, isn't there a better way of punishing people than "they go to jail" ? Couldn't there be so some sort of penalty that can be exacted against people who do stuff that is unethical without involving law enforcement?Clearly some sort of reputation that you carry with you would help but there must be some other way of protecting people from criminals without the complexity of a court system and attorneys, etc.</t>
  </si>
  <si>
    <t>http://www.reddit.com/r/Bitcoin/comments/330eys/was_listening_to_qa_with_gavin_a_and_mike_hearn/</t>
  </si>
  <si>
    <t>April 18, 2015 at 03:22PM</t>
  </si>
  <si>
    <t>evan-c-malois</t>
  </si>
  <si>
    <t>Just bought a Google Play Gift Card for Bitcoins! :D</t>
  </si>
  <si>
    <t>Hi everyone!Read Reddit a a lot so thought I should make a user once and for all and share some of my findings with you, as all of you always share so much with me! :-)After doing some searching I decided to buy the Gift Card from BCShop.biz as they promised fast e-mail delivery and I found a coupon giving 5% discount! (coupon code = firstfive)So I ordered for the Gift Card and received payment information to my e-mail and transferred the Bitcoins as instructed, but then nothing else happened... And I thought WTF!!!! Did I just get scammed.... :SBut then after 2 hours I received an e-mail with the Gift Card and it worked perfectly! Am SOOO happy right now :DCheers \o/</t>
  </si>
  <si>
    <t>http://www.reddit.com/r/Bitcoin/comments/330h96/just_bought_a_google_play_gift_card_for_bitcoins_d/</t>
  </si>
  <si>
    <t>April 18, 2015 at 03:07PM</t>
  </si>
  <si>
    <t>SwannyMatt</t>
  </si>
  <si>
    <t>QA with Gavin Andresen and Mike Hearn - Satoshi Pollen</t>
  </si>
  <si>
    <t>https://www.youtube.com/watch?v=RIafZXRDH7w</t>
  </si>
  <si>
    <t>http://www.reddit.com/r/Bitcoin/comments/330ge3/qa_with_gavin_andresen_and_mike_hearn_satoshi/</t>
  </si>
  <si>
    <t>April 18, 2015 at 03:48PM</t>
  </si>
  <si>
    <t>Barclays closed down my bank account after Bitcoin trade'</t>
  </si>
  <si>
    <t>http://www.telegraph.co.uk/finance/personalfinance/investing/11537972/Barclays-closed-down-my-bank-account-after-Bitcoin-trade.html</t>
  </si>
  <si>
    <t>http://www.reddit.com/r/Bitcoin/comments/330im7/barclays_closed_down_my_bank_account_after/</t>
  </si>
  <si>
    <t>April 18, 2015 at 03:42PM</t>
  </si>
  <si>
    <t>Zyklon87</t>
  </si>
  <si>
    <t>Raspberry Pi 2</t>
  </si>
  <si>
    <t>Can any Pi 2 owner, confirm that you can actually run Bitcoin Core and Armory? Both to use Armory to sign transactions !</t>
  </si>
  <si>
    <t>http://www.reddit.com/r/Bitcoin/comments/330ibu/raspberry_pi_2/</t>
  </si>
  <si>
    <t>April 18, 2015 at 03:59PM</t>
  </si>
  <si>
    <t>Commission Wars: Bitcoin Exchanges’ Race to the Bottom</t>
  </si>
  <si>
    <t>http://cointelegraph.com/news/113991/commission-wars-bitcoin-exchanges-race-to-the-bottom</t>
  </si>
  <si>
    <t>http://www.reddit.com/r/Bitcoin/comments/330j75/commission_wars_bitcoin_exchanges_race_to_the/</t>
  </si>
  <si>
    <t>April 18, 2015 at 03:58PM</t>
  </si>
  <si>
    <t>Backed by Silicon Valley Cash, Bitcoin Begins to Mature | The California Report</t>
  </si>
  <si>
    <t>http://ww2.kqed.org/news/2015/04/17/backed-by-silicon-valley-cash-bitcoin-begins-to-mature</t>
  </si>
  <si>
    <t>http://www.reddit.com/r/Bitcoin/comments/330j5n/backed_by_silicon_valley_cash_bitcoin_begins_to/</t>
  </si>
  <si>
    <t>April 18, 2015 at 04:18PM</t>
  </si>
  <si>
    <t>freehorizon1</t>
  </si>
  <si>
    <t>Bitcoin value in exchanges vs. its value in the real economy</t>
  </si>
  <si>
    <t>http://blog.leancrowds.com/en/2015/04/supply-and-demand-in-bitcoin-economy/</t>
  </si>
  <si>
    <t>http://www.reddit.com/r/Bitcoin/comments/330k8q/bitcoin_value_in_exchanges_vs_its_value_in_the/</t>
  </si>
  <si>
    <t>April 18, 2015 at 04:52PM</t>
  </si>
  <si>
    <t>atleticofa</t>
  </si>
  <si>
    <t>Why nobody is using this exchange?!</t>
  </si>
  <si>
    <t>https://www.multisigna.com/index.php</t>
  </si>
  <si>
    <t>http://www.reddit.com/r/Bitcoin/comments/330m0f/why_nobody_is_using_this_exchange/</t>
  </si>
  <si>
    <t>April 18, 2015 at 04:40PM</t>
  </si>
  <si>
    <t>Australian and NZ Property Journal bitcoin article</t>
  </si>
  <si>
    <t>http://www.api.org.au/assets/media_library/000/002/776/original.pdf?1425615180</t>
  </si>
  <si>
    <t>http://www.reddit.com/r/Bitcoin/comments/330lec/australian_and_nz_property_journal_bitcoin_article/</t>
  </si>
  <si>
    <t>April 18, 2015 at 04:29PM</t>
  </si>
  <si>
    <t>India's first Bitcoin Exchange on Wikipedia take a look.</t>
  </si>
  <si>
    <t>http://en.wikipedia.org/wiki/BTCXIndia</t>
  </si>
  <si>
    <t>http://www.reddit.com/r/Bitcoin/comments/330kvp/indias_first_bitcoin_exchange_on_wikipedia_take_a/</t>
  </si>
  <si>
    <t>April 18, 2015 at 05:33PM</t>
  </si>
  <si>
    <t>diademjewellery</t>
  </si>
  <si>
    <t>Product of the week - "Field mice and wheat stem necklace" - UK Independent Jewellers</t>
  </si>
  <si>
    <t>https://diademjewellery.co.uk/?product=field-mice-and-wheat-stem-necklace</t>
  </si>
  <si>
    <t>http://www.reddit.com/r/Bitcoin/comments/330o48/product_of_the_week_field_mice_and_wheat_stem/</t>
  </si>
  <si>
    <t>April 18, 2015 at 06:48PM</t>
  </si>
  <si>
    <t>willsteel</t>
  </si>
  <si>
    <t>Liberland, so it's not nations switching to Bitcoin, but Bitcoin switching to nations.</t>
  </si>
  <si>
    <t>It kinda looks like as if those guys mean it. I never thought about the reversed process of nation wide Bitcoin adoption.I wish them the very best. It looks like neither Serbia nor Croatia is interested in this piece of swamp land.Maybe we can apply digital citizenship, revoke our crappy old world citizenship, and only pay remote income taxes to support this micro nation on a voluntary basis.Lets face the truth here, pensions will soon be worthless, and all the social security crap is an insult to the ppl.</t>
  </si>
  <si>
    <t>http://www.reddit.com/r/Bitcoin/comments/330shu/liberland_so_its_not_nations_switching_to_bitcoin/</t>
  </si>
  <si>
    <t>April 18, 2015 at 06:53PM</t>
  </si>
  <si>
    <t>BURST’s Decentralized Marketplace May Challenge eBay</t>
  </si>
  <si>
    <t>http://insidebitcoins.com/news/bursts-decentralized-marketplace-may-challenge-ebay/31784</t>
  </si>
  <si>
    <t>http://www.reddit.com/r/Bitcoin/comments/330stg/bursts_decentralized_marketplace_may_challenge/</t>
  </si>
  <si>
    <t>April 18, 2015 at 06:51PM</t>
  </si>
  <si>
    <t>Russell Brand Supports Bitcoin as Part of Global Revolution</t>
  </si>
  <si>
    <t>http://www.newsbtc.com/2015/04/17/russell-brand-supports-bitcoin-as-part-of-global-revolution/</t>
  </si>
  <si>
    <t>http://www.reddit.com/r/Bitcoin/comments/330spw/russell_brand_supports_bitcoin_as_part_of_global/</t>
  </si>
  <si>
    <t>April 18, 2015 at 06:50PM</t>
  </si>
  <si>
    <t>New York Firm Opens Business for Bitcoin Trading</t>
  </si>
  <si>
    <t>http://www.newsbtc.com/2015/04/17/new-york-firm-opens-business-for-bitcoin-trading/</t>
  </si>
  <si>
    <t>http://www.reddit.com/r/Bitcoin/comments/330snc/new_york_firm_opens_business_for_bitcoin_trading/</t>
  </si>
  <si>
    <t>April 18, 2015 at 06:49PM</t>
  </si>
  <si>
    <t>Report Predicts Boom in Bitcoin Adoption by Marijuana Dispensaries</t>
  </si>
  <si>
    <t>http://www.newsbtc.com/2015/04/17/report-predicts-boom-in-bitcoin-adoption-by-marijuana-dispensaries/</t>
  </si>
  <si>
    <t>http://www.reddit.com/r/Bitcoin/comments/330skx/report_predicts_boom_in_bitcoin_adoption_by/</t>
  </si>
  <si>
    <t>April 18, 2015 at 07:06PM</t>
  </si>
  <si>
    <t>Binary_Mi</t>
  </si>
  <si>
    <t>BREAKING: GAW Miners CEO Admits to Charity Fraud, Scandal Continues</t>
  </si>
  <si>
    <t>http://www.coinbuzz.com/2015/04/17/breaking-gaw-miners-ceo-admits-to-charity-fraud-scandal-continues/</t>
  </si>
  <si>
    <t>http://www.reddit.com/r/Bitcoin/comments/330toh/breaking_gaw_miners_ceo_admits_to_charity_fraud/</t>
  </si>
  <si>
    <t>April 18, 2015 at 07:43PM</t>
  </si>
  <si>
    <t>ALL_DAY_DAN</t>
  </si>
  <si>
    <t>How do you guys get your bitcoins?</t>
  </si>
  <si>
    <t>Do people still mine them? I feel like a majority of people just buy it. Currently I have it set up to purchase .1BTC every week.I'm using it more as a piggy bank until I can afford stuff. Looking to get two new monitors with what I'm saving now.Just curious how other people are getting their bitcoins.</t>
  </si>
  <si>
    <t>http://www.reddit.com/r/Bitcoin/comments/330w88/how_do_you_guys_get_your_bitcoins/</t>
  </si>
  <si>
    <t>April 18, 2015 at 07:57PM</t>
  </si>
  <si>
    <t>olegkikin</t>
  </si>
  <si>
    <t>btcdisco.com domain</t>
  </si>
  <si>
    <t>I registered it a year ago, put up a simple website, but it never took off, and I never improved it.It expires today. Anybody wants it?(not selling, giving it away)</t>
  </si>
  <si>
    <t>http://www.reddit.com/r/Bitcoin/comments/330x7d/btcdiscocom_domain/</t>
  </si>
  <si>
    <t>April 18, 2015 at 08:20PM</t>
  </si>
  <si>
    <t>americanpegasus</t>
  </si>
  <si>
    <t>Now that we have transitioned to bits as the default unit of bitcoin, it's time to come up with a new term to describe 1,000,000 bits.</t>
  </si>
  <si>
    <t>I have started thinking in bits, as should you. I showed my friends how easily I bought 2,100,000 bits last night and they immediately got interested.Buying two million of something is exciting. There is undeniable psychology at work, and there is no room for elitism in mass adoption. People need friendly and understandable terms to relate to.In the spirit of this, I propose it's time to stop calling one million bits a 'coin'. The new "coins" are the bits themselves. Bitcoins are now bits. This is a necessary shift in thinking that we will all have to become accustomed to.But people will inevitably want some easy term to refer to a million bits by, and I think we should have one.I also think it should be overly simplistic, and possibly technically inappropriate (like how the term bits is inappropriate as fuck).Some possibilities I'm mulling over are calling a million bits a block, a megabit, or a bar. There are many options, but I'd like to hear your opinion too.I think it feels natural to say that I just bought 2 blocks of bitcoin, or to say that I just bought 2 megabits.What are your thoughts on the issue?</t>
  </si>
  <si>
    <t>http://www.reddit.com/r/Bitcoin/comments/330yz9/now_that_we_have_transitioned_to_bits_as_the/</t>
  </si>
  <si>
    <t>April 18, 2015 at 08:11PM</t>
  </si>
  <si>
    <t>magic-hero-georgia22</t>
  </si>
  <si>
    <t>[WTS] iTunes Gift Card $20 US --&amp;gt; $14 Bitcoins!</t>
  </si>
  <si>
    <t>Hi everyone!My aunt gave me an iTunes Gift Card worth $20 which I really don't have any use for... &gt;.&lt;Only usable in the US.Selling it for $14 worth of bitcoins to anyone who wants it!</t>
  </si>
  <si>
    <t>http://www.reddit.com/r/Bitcoin/comments/330yaq/wts_itunes_gift_card_20_us_14_bitcoins/</t>
  </si>
  <si>
    <t>April 18, 2015 at 08:42PM</t>
  </si>
  <si>
    <t>nmoBTC</t>
  </si>
  <si>
    <t>Is anyone going to be streaming a live feed of the Bitcoin Job fair? Particularly Balaji's Q&amp;amp;A?</t>
  </si>
  <si>
    <t>http://www.reddit.com/r/Bitcoin/comments/3310q1/is_anyone_going_to_be_streaming_a_live_feed_of/</t>
  </si>
  <si>
    <t>April 18, 2015 at 08:55PM</t>
  </si>
  <si>
    <t>d4o2</t>
  </si>
  <si>
    <t>For the first time in computing, you can actually collect something, instead of just having a copy. Bitcoins.</t>
  </si>
  <si>
    <t>http://www.reddit.com/r/Bitcoin/comments/3311w0/for_the_first_time_in_computing_you_can_actually/</t>
  </si>
  <si>
    <t>April 18, 2015 at 08:44PM</t>
  </si>
  <si>
    <t>scammerwatch1</t>
  </si>
  <si>
    <t>Bitcoin Clicker Game</t>
  </si>
  <si>
    <t>http://bitcalc.beepboopbitcoin.com/</t>
  </si>
  <si>
    <t>http://www.reddit.com/r/Bitcoin/comments/3310x9/bitcoin_clicker_game/</t>
  </si>
  <si>
    <t>April 18, 2015 at 09:03PM</t>
  </si>
  <si>
    <t>Anti Competitive Behavior in the EU</t>
  </si>
  <si>
    <t>Neteller is forced to disable bitcoin top ups (MasterCard) http://blog.neteller.com/2015/04/new-deposit-option-bitcoin/Fidor Bank is having issues to access the UK payment system (Barclays, HSBC, Lloyds and RBS) http://www.telegraph.co.uk/finance/newsbysector/banksandfinance/11513405/UK-launch-of-digital-bank-Fidor-hamstrung-by-payments-providers.htmlCoinbase struggles to launch its UK exchange http://www.thetimes.co.uk/tto/business/industries/technology/article4403673.eceThe list might go on. I think we have come to a point, where regulatory bodies should have a look into these cases. Why are they hindered to do their legal business.Might be a case for the European Commissioner for Competition Margrethe Vestager</t>
  </si>
  <si>
    <t>http://www.reddit.com/r/Bitcoin/comments/3312mo/anti_competitive_behavior_in_the_eu/</t>
  </si>
  <si>
    <t>April 18, 2015 at 09:47PM</t>
  </si>
  <si>
    <t>Blockchain Applications: Worth The Hype?</t>
  </si>
  <si>
    <t>http://ablogaboutnothinginparticular.com/?p=3773</t>
  </si>
  <si>
    <t>http://www.reddit.com/r/Bitcoin/comments/3316np/blockchain_applications_worth_the_hype/</t>
  </si>
  <si>
    <t>April 18, 2015 at 09:32PM</t>
  </si>
  <si>
    <t>Bitseed Node: anyone receive yet? Thoughts comments. I'm interested in purchasing one.</t>
  </si>
  <si>
    <t>https://bitseed.org/product/blockchain-node-developer-version/</t>
  </si>
  <si>
    <t>http://www.reddit.com/r/Bitcoin/comments/331582/bitseed_node_anyone_receive_yet_thoughts_comments/</t>
  </si>
  <si>
    <t>April 18, 2015 at 10:17PM</t>
  </si>
  <si>
    <t>reddcloud</t>
  </si>
  <si>
    <t>Factom Announces Partnership With Synereo</t>
  </si>
  <si>
    <t>http://bitcoinist.net/factom-synereo-partnership/</t>
  </si>
  <si>
    <t>http://www.reddit.com/r/Bitcoin/comments/3319hv/factom_announces_partnership_with_synereo/</t>
  </si>
  <si>
    <t>April 18, 2015 at 09:57PM</t>
  </si>
  <si>
    <t>the_real_obola</t>
  </si>
  <si>
    <t>Idea for BTC business - beach lockers</t>
  </si>
  <si>
    <t>http://lockervend.com/</t>
  </si>
  <si>
    <t>http://www.reddit.com/r/Bitcoin/comments/3317l8/idea_for_btc_business_beach_lockers/</t>
  </si>
  <si>
    <t>April 18, 2015 at 09:50PM</t>
  </si>
  <si>
    <t>z1011</t>
  </si>
  <si>
    <t>BitPesa better than Western Union</t>
  </si>
  <si>
    <t>I just want to say thanks to BitPesa and encourage anyone that sends money to Africa to give it a try. I used to use Western Union but here's a comment from my pastor friend who lives in rural Kenya after switching to BitPesa: "The system you are now using is very effective for us coz we can recieve cash even in the village without going to big cities."Let me know if you have any questions about using BitPesa. http://www.bitpesa.co-z</t>
  </si>
  <si>
    <t>http://www.reddit.com/r/Bitcoin/comments/3316vv/bitpesa_better_than_western_union/</t>
  </si>
  <si>
    <t>April 18, 2015 at 10:42PM</t>
  </si>
  <si>
    <t>HammBerger3</t>
  </si>
  <si>
    <t>NeuCoin Looking for $900,000 in crowd funding</t>
  </si>
  <si>
    <t>http://www.coinbuzz.com/2015/04/18/bitcoin-alternative-neucoin-looking-900000/</t>
  </si>
  <si>
    <t>http://www.reddit.com/r/Bitcoin/comments/331bzx/neucoin_looking_for_900000_in_crowd_funding/</t>
  </si>
  <si>
    <t>April 18, 2015 at 10:41PM</t>
  </si>
  <si>
    <t>yeh-nah-yeh</t>
  </si>
  <si>
    <t>Everything you need to know about Betting Bitcoin on the NBA Playoffs</t>
  </si>
  <si>
    <t>http://www.bitcoin-betting-guide.com/james-cannings-blog/betting-bitcoin-on-the-2015-nba-playoffs/</t>
  </si>
  <si>
    <t>http://www.reddit.com/r/Bitcoin/comments/331bvm/everything_you_need_to_know_about_betting_bitcoin/</t>
  </si>
  <si>
    <t>April 18, 2015 at 10:36PM</t>
  </si>
  <si>
    <t>SwineassBagga</t>
  </si>
  <si>
    <t>I've decided to start introducing Bitcoin to my son, who is 2</t>
  </si>
  <si>
    <t>http://imgur.com/3pBiYpR</t>
  </si>
  <si>
    <t>http://www.reddit.com/r/Bitcoin/comments/331bdk/ive_decided_to_start_introducing_bitcoin_to_my/</t>
  </si>
  <si>
    <t>April 18, 2015 at 11:02PM</t>
  </si>
  <si>
    <t>A_Medical_Physicist</t>
  </si>
  <si>
    <t>Rand Paul is the first presidential candidate to accept Bitcoin</t>
  </si>
  <si>
    <t>http://rare.us/story/rand-paul-is-the-first-presidential-candidate-to-accept-bitcoin/</t>
  </si>
  <si>
    <t>http://www.reddit.com/r/Bitcoin/comments/331e4z/rand_paul_is_the_first_presidential_candidate_to/</t>
  </si>
  <si>
    <t>April 18, 2015 at 10:58PM</t>
  </si>
  <si>
    <t>Am I the only one that can see a resemblance?</t>
  </si>
  <si>
    <t>http://imgur.com/6onnKui</t>
  </si>
  <si>
    <t>http://www.reddit.com/r/Bitcoin/comments/331dq0/am_i_the_only_one_that_can_see_a_resemblance/</t>
  </si>
  <si>
    <t>April 18, 2015 at 10:54PM</t>
  </si>
  <si>
    <t>Whiteboyfntastic1</t>
  </si>
  <si>
    <t>How can I trace my coins?</t>
  </si>
  <si>
    <t>How can I see where my coins came from? I tried using blockchain.info but it wasn't very straightforward.</t>
  </si>
  <si>
    <t>http://www.reddit.com/r/Bitcoin/comments/331d7r/how_can_i_trace_my_coins/</t>
  </si>
  <si>
    <t>April 18, 2015 at 11:21PM</t>
  </si>
  <si>
    <t>bakutogames</t>
  </si>
  <si>
    <t>I want to start selling game keys for btc. Help guide me in the right direction!</t>
  </si>
  <si>
    <t>I would like to start selling my games for btc but wish to automate the process. Ideally I would like to avoid using any payment processors as I don't feel like paying fees or trusting the shady businesses that seem to floss this sub weekly. (Sorry I like Bitcoin and think it's a cool concept but let's face it lots of lost money by trusting third party's)My idea would be to set up a list of payment addresses an use a script to present a new one for each request(and once at end of list cycle back to the start). Then (this is where I am lost) somehow check the blockchain for received transactions on that address if the address has received the requested amount of btc since it was presented then send off an activation keySorry typing on mobile but any help is appreciated.</t>
  </si>
  <si>
    <t>http://www.reddit.com/r/Bitcoin/comments/331gck/i_want_to_start_selling_game_keys_for_btc_help/</t>
  </si>
  <si>
    <t>April 18, 2015 at 11:20PM</t>
  </si>
  <si>
    <t>easymed</t>
  </si>
  <si>
    <t>Perfect Money Business Partners , which are legit? Some look pretty shady!!</t>
  </si>
  <si>
    <t>Which of the business partners of PM is best to deal with,i.e legit...I want to go potentially from WU to PM to BTC....any recomendations?</t>
  </si>
  <si>
    <t>http://www.reddit.com/r/Bitcoin/comments/331g8f/perfect_money_business_partners_which_are_legit/</t>
  </si>
  <si>
    <t>April 18, 2015 at 11:25PM</t>
  </si>
  <si>
    <t>adamusina</t>
  </si>
  <si>
    <t>Stop complicating things with extra-security. PHP developer here ready to help anyone with Bitcoin project.</t>
  </si>
  <si>
    <t>I am reading this sub for a few years. And I appreciate all security experts who always give advices for newbies like this:If its not multisig, don't use it.If they are not accepting Bitcoin directly don't use it.If service is holding your funds, don't use it.If its a Bitcoin company with bad name, don't use it.If this company is not hodling Bitcoins, don't use itIf that company don't have offline storage, don't use themI understand your concern about customer's funds. Security is important.But according to my own research, ~60% of Bitcoin e-commerce businesses deal with transactions bellow $50.$50! Just think about this. Do you want to ask for extra-security because you afraid to lose your $50?!?! Do you need multisig for most $50 dollar transaction really?!?! No I totally love MultiSig &amp; playing around with it myself. But sorry, I'm not going to implement multisig if I want to start some small project which is haven't been tested yet, transactions won't go above $50.Yes I will hold customer funds in my custody. And yes it depends from the quantities of customers and from many-many factors.But my thought is that you bring too much of complexity by giving advices and blaming new projects for not having multisig, security measure this, security measure that, possibility that..., because the programming even simple web-app is still really hard to learn for most beginning developers.All I wanted to ask, maybe you please stop evaluating new projects on security? Just give them more time &amp; trust and I believe overtime they will surprise you. Yes I know MtGox teached us a lots of stuff. But I've seen many times, how Bitcoiners diminished their attention &amp; left them without any encouragement most small projects that appeared in the space. Many projects are downvoted, just because they don't have extra-layers of security.Personally I myself care about my funds, and I understand that trust is bad in trustless systems like Bitcoin.But just give small companies a chance, more time to develop their security. Don't dismiss them just because they don't have these layers now.</t>
  </si>
  <si>
    <t>http://www.reddit.com/r/Bitcoin/comments/331gsz/stop_complicating_things_with_extrasecurity_php/</t>
  </si>
  <si>
    <t>Reggie-Middleton</t>
  </si>
  <si>
    <t>EU Area Residents' Full Analysis &amp;amp; Step-by-Step Guide for Using Smart Contracts to Escape the Upcoming Bank Bail-ins &amp;amp; Capital Controls</t>
  </si>
  <si>
    <t>http://veritaseum.com/index.php/homes/1-blog/121-eu-area-residents-step-by-step-guide-to-escaping-the-upcoming-bank-bail-ins-capital-controls</t>
  </si>
  <si>
    <t>http://www.reddit.com/r/Bitcoin/comments/331gqo/eu_area_residents_full_analysis_stepbystep_guide/</t>
  </si>
  <si>
    <t>April 18, 2015 at 11:24PM</t>
  </si>
  <si>
    <t>Bitcoin will become national currency in the new state of Liberland</t>
  </si>
  <si>
    <t>http://forklog.com/bitcoin-will-be-the-national-currency-of-the-new-state-liberlend/</t>
  </si>
  <si>
    <t>http://www.reddit.com/r/Bitcoin/comments/331gme/bitcoin_will_become_national_currency_in_the_new/</t>
  </si>
  <si>
    <t>April 19, 2015 at 12:11AM</t>
  </si>
  <si>
    <t>trillfuly</t>
  </si>
  <si>
    <t>Help buying bitcoin</t>
  </si>
  <si>
    <t>I just made a Coinbase account. Should I buy bitcoin directly off of the Coinbase website or buy them from another place?</t>
  </si>
  <si>
    <t>http://www.reddit.com/r/Bitcoin/comments/331lr7/help_buying_bitcoin/</t>
  </si>
  <si>
    <t>April 19, 2015 at 12:39AM</t>
  </si>
  <si>
    <t>Oshawott_</t>
  </si>
  <si>
    <t>Bitcoin core is taking for ever to sync</t>
  </si>
  <si>
    <t>So recently I got Bitcoin Core and it has been syncing for days. does anyone have any suggestions for new wallet software or how to fix it?</t>
  </si>
  <si>
    <t>http://www.reddit.com/r/Bitcoin/comments/331ooi/bitcoin_core_is_taking_for_ever_to_sync/</t>
  </si>
  <si>
    <t>April 19, 2015 at 12:36AM</t>
  </si>
  <si>
    <t>k43r</t>
  </si>
  <si>
    <t>Community survey with a lottery for winning a beer!</t>
  </si>
  <si>
    <t>Hello! My name is Andrzej Kaczor, and I am student of Economics in University of Gdansk in Poland. My master thesis is focused on the subject of Bitcoin.I've analysed past surveys made on /r/bitcoin/ and some fun results can be found hereThe survey can be found here and completing it should take no more than 5 to 10 minutes.At the end of the survey is a link to place where you can enter your reddit account in lottery for a small gift, a /u/changetip/ transfer of $3,5 for a thank-you-beer!!!Thank you for your participation(If you already took a part in survey, then send me a private msg me and I'll add you to lottery)</t>
  </si>
  <si>
    <t>http://www.reddit.com/r/Bitcoin/comments/331ocs/community_survey_with_a_lottery_for_winning_a_beer/</t>
  </si>
  <si>
    <t>April 19, 2015 at 12:35AM</t>
  </si>
  <si>
    <t>Scottrob</t>
  </si>
  <si>
    <t>|LIVE| Bitcoin Job Fair Livestream at Plug and Play Tech Center - Hear from 21, Mike &amp;amp; Paul of WSJ and More!</t>
  </si>
  <si>
    <t>https://youtu.be/H81S3wTWchA</t>
  </si>
  <si>
    <t>http://www.reddit.com/r/Bitcoin/comments/331o7d/live_bitcoin_job_fair_livestream_at_plug_and_play/</t>
  </si>
  <si>
    <t>April 19, 2015 at 12:31AM</t>
  </si>
  <si>
    <t>tajasoft</t>
  </si>
  <si>
    <t>where I can register a domain paying with btc</t>
  </si>
  <si>
    <t>http://www.reddit.com/r/Bitcoin/comments/331nvc/where_i_can_register_a_domain_paying_with_btc/</t>
  </si>
  <si>
    <t>April 19, 2015 at 12:28AM</t>
  </si>
  <si>
    <t>Global vs Local Bitcoins</t>
  </si>
  <si>
    <t>http://bit-post.com/players/global-vs-local-bitcoins-5588</t>
  </si>
  <si>
    <t>http://www.reddit.com/r/Bitcoin/comments/331ni3/global_vs_local_bitcoins/</t>
  </si>
  <si>
    <t>thrivenotes</t>
  </si>
  <si>
    <t>Türkler neredesiniz..? Nearly HALF of all Turks surveyed saw Digital Currencies/Bitcoin as the future of spending online. [IMG Int'l Survey]</t>
  </si>
  <si>
    <t>http://imgur.com/pO7MZSn</t>
  </si>
  <si>
    <t>http://www.reddit.com/r/Bitcoin/comments/331nhe/t%C3%BCrkler_neredesiniz_nearly_half_of_all_turks/</t>
  </si>
  <si>
    <t>April 19, 2015 at 01:03AM</t>
  </si>
  <si>
    <t>Sadly the bitcoin payments network is not gaining the rapid growth it deserves. I really think it will be a surprising use of Bitcoin that all of us are unaware at the moment to truly break it out to the masses.</t>
  </si>
  <si>
    <t>I think a good case in point is how all of a sudden the QR code provided some extreme benefits for easily sending bitcoin to people. The QR code before bitcoin was kind of irrelevant and just a gimmick. That happened out of a whim and it was great and spread very quickly. I think Bitcoin's true potential hasn't been tapped yet. Who knows.....smart contracts, factom's "save any data into the blockchain no matter how big" system, car identity issuances, propety ownership keys, high digital art tagging....the list can go on. All i know is that it would be hilarious if Bitcoin actually bore fruit of another use that would ovetake it's current currency benefits. I would bet on that scenario.</t>
  </si>
  <si>
    <t>http://www.reddit.com/r/Bitcoin/comments/331rbl/sadly_the_bitcoin_payments_network_is_not_gaining/</t>
  </si>
  <si>
    <t>April 19, 2015 at 12:50AM</t>
  </si>
  <si>
    <t>Let's make it happen! UK version of Bitcoin bitcointrust. Managed By Max Keiser &amp;amp; Simon Dixon</t>
  </si>
  <si>
    <t>http://www.reddit.com/r/Bitcoin/comments/331pw7/lets_make_it_happen_uk_version_of_bitcoin/</t>
  </si>
  <si>
    <t>April 19, 2015 at 12:40AM</t>
  </si>
  <si>
    <t>Why Will Bitcoin Succeed? Greed or Great Idea?</t>
  </si>
  <si>
    <t>Believing bitcoin will succeed because its a good idea rather than because many early adopters will become millionaires is very naive. You know whats a good idea also? preventing people from starving around the world, you know why its not working, people aren't profiting from it.</t>
  </si>
  <si>
    <t>http://www.reddit.com/r/Bitcoin/comments/331ou7/why_will_bitcoin_succeed_greed_or_great_idea/</t>
  </si>
  <si>
    <t>April 19, 2015 at 01:32AM</t>
  </si>
  <si>
    <t>I just bought my 10th bitcoin today.</t>
  </si>
  <si>
    <t>I love bitcoin, and truly believe this technology is the future. Naysayers be damned. It feels amazing to own 10 of the 21 million that will ever exist.</t>
  </si>
  <si>
    <t>http://www.reddit.com/r/Bitcoin/comments/331ujn/i_just_bought_my_10th_bitcoin_today/</t>
  </si>
  <si>
    <t>April 19, 2015 at 01:19AM</t>
  </si>
  <si>
    <t>Good News! We're now shipping to Australia, Canada, France, Germany, Luxembourg, Spain, Sweden, U.K and the U.S.A. - More countries to come! Please let us know what country you'd like us to consider :)</t>
  </si>
  <si>
    <t>https://diademjewellery.co.uk/?page_id=10654</t>
  </si>
  <si>
    <t>http://www.reddit.com/r/Bitcoin/comments/331t1k/good_news_were_now_shipping_to_australia_canada/</t>
  </si>
  <si>
    <t>April 19, 2015 at 01:56AM</t>
  </si>
  <si>
    <t>How to Profit with Bitmain Hashnest</t>
  </si>
  <si>
    <t>https://bitcoinnewsmagazine.com/how-to-profit-with-bitmain-hashnest/</t>
  </si>
  <si>
    <t>http://www.reddit.com/r/Bitcoin/comments/331x9h/how_to_profit_with_bitmain_hashnest/</t>
  </si>
  <si>
    <t>April 19, 2015 at 01:55AM</t>
  </si>
  <si>
    <t>jackie249</t>
  </si>
  <si>
    <t>Can Bitcoin really survive if central banks continue to push their fiat currencies?</t>
  </si>
  <si>
    <t>http://www.reddit.com/r/Bitcoin/comments/331x59/can_bitcoin_really_survive_if_central_banks/</t>
  </si>
  <si>
    <t>April 19, 2015 at 01:50AM</t>
  </si>
  <si>
    <t>28z</t>
  </si>
  <si>
    <t>Is it safe to store all my btc on Mycellium ?</t>
  </si>
  <si>
    <t>http://www.reddit.com/r/Bitcoin/comments/331wke/is_it_safe_to_store_all_my_btc_on_mycellium/</t>
  </si>
  <si>
    <t>April 19, 2015 at 01:46AM</t>
  </si>
  <si>
    <t>Sephyre</t>
  </si>
  <si>
    <t>What does it mean for someone to "burn through addresses"?</t>
  </si>
  <si>
    <t>Thanks!</t>
  </si>
  <si>
    <t>http://www.reddit.com/r/Bitcoin/comments/331w70/what_does_it_mean_for_someone_to_burn_through/</t>
  </si>
  <si>
    <t>April 19, 2015 at 02:02AM</t>
  </si>
  <si>
    <t>so if the majority of cash is hoarded why so much negativity on hoarding bitcoin?</t>
  </si>
  <si>
    <t>http://www.reddit.com/r/Bitcoin/comments/331xxt/so_if_the_majority_of_cash_is_hoarded_why_so_much/</t>
  </si>
  <si>
    <t>April 19, 2015 at 02:33AM</t>
  </si>
  <si>
    <t>TableFlipper551</t>
  </si>
  <si>
    <t>Why bitcoin?</t>
  </si>
  <si>
    <t>What does bitcoin offer? How does it affect the stability of the economy? How does it differ froma all the other crypto currencies laying around?</t>
  </si>
  <si>
    <t>http://www.reddit.com/r/Bitcoin/comments/3321bi/why_bitcoin/</t>
  </si>
  <si>
    <t>April 19, 2015 at 03:00AM</t>
  </si>
  <si>
    <t>Above_The_Law</t>
  </si>
  <si>
    <t>I made over $100M on bitcoin. Ask me how and I'll give you gold.</t>
  </si>
  <si>
    <t>see above</t>
  </si>
  <si>
    <t>http://www.reddit.com/r/Bitcoin/comments/33248z/i_made_over_100m_on_bitcoin_ask_me_how_and_ill/</t>
  </si>
  <si>
    <t>April 19, 2015 at 03:14AM</t>
  </si>
  <si>
    <t>Great turnout for the Sunnyvale Bitcoin Job Fair!</t>
  </si>
  <si>
    <t>http://i.imgur.com/tojARwy.jpg</t>
  </si>
  <si>
    <t>http://www.reddit.com/r/Bitcoin/comments/3325s9/great_turnout_for_the_sunnyvale_bitcoin_job_fair/</t>
  </si>
  <si>
    <t>April 19, 2015 at 03:53AM</t>
  </si>
  <si>
    <t>Is it safe to store all my btc on Xapo?</t>
  </si>
  <si>
    <t>http://www.reddit.com/r/Bitcoin/comments/332a6i/is_it_safe_to_store_all_my_btc_on_xapo/</t>
  </si>
  <si>
    <t>April 19, 2015 at 03:49AM</t>
  </si>
  <si>
    <t>Who Accepts Bitcoin Donations?</t>
  </si>
  <si>
    <t>http://bit-post.com/market/who-accepts-bitcoin-donations-5601</t>
  </si>
  <si>
    <t>http://www.reddit.com/r/Bitcoin/comments/3329pr/who_accepts_bitcoin_donations/</t>
  </si>
  <si>
    <t>April 19, 2015 at 03:47AM</t>
  </si>
  <si>
    <t>Hakuna_Potato</t>
  </si>
  <si>
    <t>Google Wallet is now FDIC-insured</t>
  </si>
  <si>
    <t>http://finance.yahoo.com/news/google-wallet-venmo-paypal-fdic-insurance-215842545.html</t>
  </si>
  <si>
    <t>http://www.reddit.com/r/Bitcoin/comments/3329gi/google_wallet_is_now_fdicinsured/</t>
  </si>
  <si>
    <t>April 19, 2015 at 03:46AM</t>
  </si>
  <si>
    <t>Bitcoin remix mostly instrumental by DJ Leo</t>
  </si>
  <si>
    <t>https://soundcloud.com/djleo/bitcoin-remix-mostly-instrumental</t>
  </si>
  <si>
    <t>http://www.reddit.com/r/Bitcoin/comments/3329fq/bitcoin_remix_mostly_instrumental_by_dj_leo/</t>
  </si>
  <si>
    <t>April 19, 2015 at 03:42AM</t>
  </si>
  <si>
    <t>BitBuyer69</t>
  </si>
  <si>
    <t>I now own 600BTC</t>
  </si>
  <si>
    <t>As an update from my post back in January, I am now the proud owner of 600BTC. My initial buying spree during the crash ultimately netted me 0BTC because all of the orders were cancelled; however, I've built up my stash through a variety of other providers now - average price around $245. My goal is to get up to 1000BTC, but will hold off another 30-60 days to start buying again.</t>
  </si>
  <si>
    <t>http://www.reddit.com/r/Bitcoin/comments/3328ye/i_now_own_600btc/</t>
  </si>
  <si>
    <t>April 19, 2015 at 03:41AM</t>
  </si>
  <si>
    <t>ADVgeneration</t>
  </si>
  <si>
    <t>Robot Coin Game</t>
  </si>
  <si>
    <t>http://www.robotcoingame.com/?id=1N2qn3uAD1P8WqYTFGry3t9oTWQCNWMe2w</t>
  </si>
  <si>
    <t>http://www.reddit.com/r/Bitcoin/comments/3328vi/robot_coin_game/</t>
  </si>
  <si>
    <t>April 19, 2015 at 03:38AM</t>
  </si>
  <si>
    <t>Balaji Srinivasan (Co-founder of 21 Inc.) Speaking @ Sunnyvale Bitcoin Job Fair</t>
  </si>
  <si>
    <t>http://i.imgur.com/cILBJ1x.jpg</t>
  </si>
  <si>
    <t>http://www.reddit.com/r/Bitcoin/comments/3328i3/balaji_srinivasan_cofounder_of_21_inc_speaking/</t>
  </si>
  <si>
    <t>April 19, 2015 at 04:15AM</t>
  </si>
  <si>
    <t>chrisoaks</t>
  </si>
  <si>
    <t>So, bitfinex doesn't have 2FA?</t>
  </si>
  <si>
    <t>Why not?</t>
  </si>
  <si>
    <t>http://www.reddit.com/r/Bitcoin/comments/332cg8/so_bitfinex_doesnt_have_2fa/</t>
  </si>
  <si>
    <t>April 19, 2015 at 04:28AM</t>
  </si>
  <si>
    <t>MarchewkaCzerwona</t>
  </si>
  <si>
    <t>Islamic state - first to adopt bitcoin as national currency in compliance with shariah - would you still go for btc?</t>
  </si>
  <si>
    <t>hypothetical situationMost of you guys here seems to be against terrorists and remembering that lets just imagine for a moment that isis could and would use bitcoin, what is your opinion?Would you drop bitcoin?Lets face it. Sooner or later some country or organisation will use it. Not necessary good guys.</t>
  </si>
  <si>
    <t>http://www.reddit.com/r/Bitcoin/comments/332dup/islamic_state_first_to_adopt_bitcoin_as_national/</t>
  </si>
  <si>
    <t>April 19, 2015 at 04:45AM</t>
  </si>
  <si>
    <t>HHUI643</t>
  </si>
  <si>
    <t>FREE BITCOIN, BITCOIN EVENT TICKET FOR SALE at king and spadina april 22 2015</t>
  </si>
  <si>
    <t>free bitcoin with a ticket to attend event at king spadina on 22 of april in evening. free food and beer inlcuded i cannot make it woulde like to sell or trade for any online credit or gift card obo</t>
  </si>
  <si>
    <t>http://www.reddit.com/r/Bitcoin/comments/332fnh/free_bitcoin_bitcoin_event_ticket_for_sale_at/</t>
  </si>
  <si>
    <t>April 19, 2015 at 04:39AM</t>
  </si>
  <si>
    <t>When Bitcoin hits $1000 again, will people see it as significantly more legitimate or will the mainstream not believe it since it collapsed from that level once already?</t>
  </si>
  <si>
    <t>I talked to a coworker the other day about bitcoin and he responded "Is that still around?". This reflects the currency having already had its 15 minutes of fame for the mainstream public. I don't know what it takes to break $1000 again, but how do you think perception will be affected?</t>
  </si>
  <si>
    <t>http://www.reddit.com/r/Bitcoin/comments/332f11/when_bitcoin_hits_1000_again_will_people_see_it/</t>
  </si>
  <si>
    <t>April 19, 2015 at 05:25AM</t>
  </si>
  <si>
    <t>ANAL_DOG_LICKER</t>
  </si>
  <si>
    <t>Can I trust Bitcoin Gift Card?</t>
  </si>
  <si>
    <t>http://www.bitcoingiftcard.org/I plan to buy a few of these to add some Bitcoin to my account. Before I do this, I want to be 100% sure that it is safe. I fell for the Virwox scam a while back and lost ~$60. This has made me more skeptical of websites I buy from now. For this reason, I simply want to see if anyone here has had positive or negative experiences using bitcoingiftcard.org.</t>
  </si>
  <si>
    <t>http://www.reddit.com/r/Bitcoin/comments/332ju8/can_i_trust_bitcoin_gift_card/</t>
  </si>
  <si>
    <t>April 19, 2015 at 05:11AM</t>
  </si>
  <si>
    <t>TrustMeImA_Doctor</t>
  </si>
  <si>
    <t>giftcarddrainer.com?</t>
  </si>
  <si>
    <t>I've got a $50 master card gift card I was looking to turn into bitcoin and I stumbled into giftcarddrainer.com, has anyone used it recently and had it go smoothly? Nobody's really talked about it in the last year.</t>
  </si>
  <si>
    <t>http://www.reddit.com/r/Bitcoin/comments/332idz/giftcarddrainercom/</t>
  </si>
  <si>
    <t>April 19, 2015 at 05:46AM</t>
  </si>
  <si>
    <t>doctorsn0w</t>
  </si>
  <si>
    <t>Difference between Coinbase and Coinbase exchange?</t>
  </si>
  <si>
    <t>I'm confused...</t>
  </si>
  <si>
    <t>http://www.reddit.com/r/Bitcoin/comments/332m6t/difference_between_coinbase_and_coinbase_exchange/</t>
  </si>
  <si>
    <t>April 19, 2015 at 05:44AM</t>
  </si>
  <si>
    <t>[Gamesplanet] Spring sale Best Of last day - Alien Isolation (£6.99/11,49€/78%) - Fallout New Vegas: Ultimate Edition (£4.99/3,40€/66%) - Civilization V: The Complete Edition (£6.99/7,99€/80%) - The Elder Scrolls V: Skyrim (£2.50/3,75€/75%) - (Up to 85% off 52 other titles) -- Games for Bitcoins!</t>
  </si>
  <si>
    <t>http://np.reddit.com/r/GameDeals/comments/332hqs/gamesplanet_spring_sale_best_of_last_day_alien/cqgvs20</t>
  </si>
  <si>
    <t>http://www.reddit.com/r/Bitcoin/comments/332lw3/gamesplanet_spring_sale_best_of_last_day_alien/</t>
  </si>
  <si>
    <t>April 19, 2015 at 06:23AM</t>
  </si>
  <si>
    <t>hellobitcoinworld</t>
  </si>
  <si>
    <t>BitcoinAnswered.com - Exact Video Snippets to Bitcoin Questions &amp;amp; Misunderstandings</t>
  </si>
  <si>
    <t>http://www.bitcoinanswered.com/</t>
  </si>
  <si>
    <t>http://www.reddit.com/r/Bitcoin/comments/332q34/bitcoinansweredcom_exact_video_snippets_to/</t>
  </si>
  <si>
    <t>April 19, 2015 at 06:32AM</t>
  </si>
  <si>
    <t>lazyburners</t>
  </si>
  <si>
    <t>If you are using or interested in the Bitcoin Payments for WooCommerce Wordpress Module? Please post your comments to the developer to show support for getting it updated for Electrum 2.</t>
  </si>
  <si>
    <t>https://wordpress.org/support/topic/bitcoin-payment-gateway-is-not-operational-electrum-master-public-key-is-invali-1</t>
  </si>
  <si>
    <t>http://www.reddit.com/r/Bitcoin/comments/332qxf/if_you_are_using_or_interested_in_the_bitcoin/</t>
  </si>
  <si>
    <t>April 19, 2015 at 06:52AM</t>
  </si>
  <si>
    <t>thesleepsessions</t>
  </si>
  <si>
    <t>I now own 14 million Bitcoins. Yup.</t>
  </si>
  <si>
    <t>I figured everyone else was cock waggling, so I thought it best that I join in.Come at me. 14 mil. And what?</t>
  </si>
  <si>
    <t>http://www.reddit.com/r/Bitcoin/comments/332sve/i_now_own_14_million_bitcoins_yup/</t>
  </si>
  <si>
    <t>April 19, 2015 at 06:45AM</t>
  </si>
  <si>
    <t>ImAgressivelyPassive</t>
  </si>
  <si>
    <t>Might be a dumb question. I've tried google. Is it possible to add my Bitcoins to my iPhone wallet for the App Store?</t>
  </si>
  <si>
    <t>Basically I have some bitcoins and I want to spend them in the App Store to buy hearthstone cards. Stupid I know, but I want to do this without waiting for money to transfer to bank account.Is this possible? I have coin base if that matters.</t>
  </si>
  <si>
    <t>http://www.reddit.com/r/Bitcoin/comments/332s9r/might_be_a_dumb_question_ive_tried_google_is_it/</t>
  </si>
  <si>
    <t>April 19, 2015 at 07:16AM</t>
  </si>
  <si>
    <t>WinkleviBitcoinTrust</t>
  </si>
  <si>
    <t>Is there a good iOS app for checking an address on the blockchain by scanning a QR code?</t>
  </si>
  <si>
    <t>http://www.reddit.com/r/Bitcoin/comments/332vf1/is_there_a_good_ios_app_for_checking_an_address/</t>
  </si>
  <si>
    <t>April 19, 2015 at 07:15AM</t>
  </si>
  <si>
    <t>weekend333</t>
  </si>
  <si>
    <t>How interested are you in investing in a new cryptocurrency based on health data?</t>
  </si>
  <si>
    <t>http://www.reddit.com/r/Bitcoin/comments/332v91/how_interested_are_you_in_investing_in_a_new/</t>
  </si>
  <si>
    <t>April 19, 2015 at 07:02AM</t>
  </si>
  <si>
    <t>TheCastle</t>
  </si>
  <si>
    <t>I have a question about Bitcoin and cryptocurrency in general.</t>
  </si>
  <si>
    <t>This is kind of a shower thought but given the technology and how blockchain tracks everything it makes me wonder about future advancements in how people view the technology.This is specifically toward people who commit theft or fraud with Cryptocurrency right now. While right now it seems like something you can get away with. Is that always going to be the case?Think about retroactively catching people for crimes they committed through the use of new technology advancements in ways to view block chain. Sometimes maybe 5 or 10 years down the road suddenly ending up in jail or being sued for something once the information goes public.Anyone who commits crimes with cryptocurrency is really sticking their necks out right now dont you think?</t>
  </si>
  <si>
    <t>http://www.reddit.com/r/Bitcoin/comments/332tze/i_have_a_question_about_bitcoin_and/</t>
  </si>
  <si>
    <t>April 19, 2015 at 07:31AM</t>
  </si>
  <si>
    <t>Clever_Unused_Name</t>
  </si>
  <si>
    <t>To the...sky! (x-post from /r/flying)</t>
  </si>
  <si>
    <t>https://i.imgur.com/MjApJx7.jpg</t>
  </si>
  <si>
    <t>http://www.reddit.com/r/Bitcoin/comments/332wvp/to_thesky_xpost_from_rflying/</t>
  </si>
  <si>
    <t>April 19, 2015 at 07:22AM</t>
  </si>
  <si>
    <t>Ematiu</t>
  </si>
  <si>
    <t>Copay v0.10 released! Probably our last Beta Version! Come on and try it... Bitcore-wallet-service integration, new layout and mobile optimised. Multisig in your pocket!</t>
  </si>
  <si>
    <t>https://copay.io?v=0.10</t>
  </si>
  <si>
    <t>http://www.reddit.com/r/Bitcoin/comments/332w23/copay_v010_released_probably_our_last_beta/</t>
  </si>
  <si>
    <t>April 19, 2015 at 07:20AM</t>
  </si>
  <si>
    <t>JamesBarton123</t>
  </si>
  <si>
    <t>Sending money online using bitcoin</t>
  </si>
  <si>
    <t>I think sending money online using Bit coin is the way forward. Although i don't think this will be popularized as it has minimal paper trial. Ive had a look at a money transfer comparison site sendthatcash.com and according to their blog they have seen an increase in their users transfer funds to India using Bit coin. I wonder why this could be?</t>
  </si>
  <si>
    <t>http://www.reddit.com/r/Bitcoin/comments/332vuc/sending_money_online_using_bitcoin/</t>
  </si>
  <si>
    <t>April 19, 2015 at 07:45AM</t>
  </si>
  <si>
    <t>HostFat</t>
  </si>
  <si>
    <t>Leupay - "Free" online SEPA account in Luxemburg</t>
  </si>
  <si>
    <t>https://bitcointalk.org/index.php?topic=978329.0</t>
  </si>
  <si>
    <t>http://www.reddit.com/r/Bitcoin/comments/332y9c/leupay_free_online_sepa_account_in_luxemburg/</t>
  </si>
  <si>
    <t>April 19, 2015 at 07:37AM</t>
  </si>
  <si>
    <t>suizei</t>
  </si>
  <si>
    <t>Hypothetically speaking, how would I crash the Bitcoin market?</t>
  </si>
  <si>
    <t>Say, if I wanted the price of Bitcoin to be like 2 cents so I could purchase a million of them and get rich when the price raises?Or is this not possible?</t>
  </si>
  <si>
    <t>http://www.reddit.com/r/Bitcoin/comments/332xka/hypothetically_speaking_how_would_i_crash_the/</t>
  </si>
  <si>
    <t>April 19, 2015 at 08:10AM</t>
  </si>
  <si>
    <t>woeowi</t>
  </si>
  <si>
    <t>Financial planning - is it safe for me to assume that bitcoin will be worth more than $2000 in 5 years?</t>
  </si>
  <si>
    <t>http://www.reddit.com/r/Bitcoin/comments/3330tx/financial_planning_is_it_safe_for_me_to_assume/</t>
  </si>
  <si>
    <t>April 19, 2015 at 08:24AM</t>
  </si>
  <si>
    <t>Is it safe to store all btc on localbitcoins.com ?</t>
  </si>
  <si>
    <t>http://www.reddit.com/r/Bitcoin/comments/333259/is_it_safe_to_store_all_btc_on_localbitcoinscom/</t>
  </si>
  <si>
    <t>April 19, 2015 at 09:01AM</t>
  </si>
  <si>
    <t>5 Surprising Facts from CoinDesk's State of Bitcoin Report</t>
  </si>
  <si>
    <t>http://www.coindesk.com/5-facts-coindesks-state-bitcoin-report-q1-2015/</t>
  </si>
  <si>
    <t>http://www.reddit.com/r/Bitcoin/comments/3335tu/5_surprising_facts_from_coindesks_state_of/</t>
  </si>
  <si>
    <t>April 19, 2015 at 08:41AM</t>
  </si>
  <si>
    <t>efxco</t>
  </si>
  <si>
    <t>bitcoinFUN - Simple mind games with real bitcoiners</t>
  </si>
  <si>
    <t>http://bitcoinfun.net/ref/8559ca25-8dfd-4406-94cc-8af908c0b80b</t>
  </si>
  <si>
    <t>http://www.reddit.com/r/Bitcoin/comments/3333s4/bitcoinfun_simple_mind_games_with_real_bitcoiners/</t>
  </si>
  <si>
    <t>April 19, 2015 at 09:18AM</t>
  </si>
  <si>
    <t>FLANQUE</t>
  </si>
  <si>
    <t>I just got scammed.</t>
  </si>
  <si>
    <t>I bought for like 400$ worth of BTC from a seller on localbitcoin. The guy was really friendly and helped me through the process. I was supposed to use interac for my purchase and 30 minutes later he would send me my 1.5 BTC. This did not happen. He received the money, then nothing. No news from him, no bitcoin in my wallet. Damn. I'm so pissed. I feel so dumb for having trusted him. What a piece of shit. He wasn't even a new vendor an he had great reviews. He took my money and now it's gone. Seems he don't even have any BTC in his localbitcoin wallet so the site can't refund me. All i have is his e-mail address. Now 400$ is huge for me and probably not much for him. It was my first transaction, my first bitcoin. Motherfucker. It's hard to keep faith in BTC with events like that. I really hope karma will kick his ass. I don't know if i will be able to trust anybody selling BTC from now.Beware friends, use escrow and don't buy too much at the same time from a buyer you never bought from before. I feel so stupid.</t>
  </si>
  <si>
    <t>http://www.reddit.com/r/Bitcoin/comments/3337f4/i_just_got_scammed/</t>
  </si>
  <si>
    <t>April 19, 2015 at 09:14AM</t>
  </si>
  <si>
    <t>Why was this post not listed on r/bitcoin/new?</t>
  </si>
  <si>
    <t>thisWas I blocked for some reason?</t>
  </si>
  <si>
    <t>http://www.reddit.com/r/Bitcoin/comments/333728/why_was_this_post_not_listed_on_rbitcoinnew/</t>
  </si>
  <si>
    <t>April 19, 2015 at 09:13AM</t>
  </si>
  <si>
    <t>In Russia if you get somebody to accept QIWI, then its automatically means that they are accepting Bitcoin.</t>
  </si>
  <si>
    <t>I'm pretty sure that in future there will be more automated scripts that transfers funds from BTC addresses to QIWI directly...To those of you who don't know what is QIWI - it is irreversible USER to USER payments pretty much not visible by governments and not taxable.QIWI is not cryptocurrency, it is our national payment system - it has the same popularity as a PayPal.In other words QIWI in Russia is like having Irreversible PayPal for United States. QIWI is the system which works like WebMoney. QIWI is the system which works like Yandex.Money.I'm sharing this message for those, who considering Russia for starting Bitcoin startups. Persuading Russian merchants to start accepting Bitcoin is unnecessary and wrong job. Persuade Russians to start QIWI instead of credit cards.Here's the difference between asking merchants about Bitcoin &amp; asking merchants to start accept QIWI:Ask 100% of RANDOM Merchants to accept QIWI over the phone: and 80% of them say YES.Ask 100% of RANDOM Merchants to accept Bitcoin over the phone: and 0.1% of them will say YES.To make sure you wouldn't see it as a shilling - here's my idea: creating simple Bitcoin-to-QIWI payment script (PHP programmer can do this for $10 this type of gateway &amp; its gonna be user-friendly for end Bitcoin-user), damn even I can write such script.The other question is, if 80% of merchants will one day accept Bitcoin in Russia, then what it gonna mean personally for you and for Bitcoin industry? What kind of companies can gain profit from this?</t>
  </si>
  <si>
    <t>http://www.reddit.com/r/Bitcoin/comments/3336zs/in_russia_if_you_get_somebody_to_accept_qiwi_then/</t>
  </si>
  <si>
    <t>April 19, 2015 at 09:36AM</t>
  </si>
  <si>
    <t>Odbdb</t>
  </si>
  <si>
    <t>Is anyone concerned about a financial system that has no human control?</t>
  </si>
  <si>
    <t>For the last 100 years we have been able to count on the fact that the stock market will out perfom the inflation dictated by the Fed over the course of a lifetime. This makes retirement alot easier because you can invest for the long term and be pretty well assured that you will be able to retire somewhat comfortably. What happens if BTC becomes the norm and the stock markets aren't really there for this function.</t>
  </si>
  <si>
    <t>http://www.reddit.com/r/Bitcoin/comments/33395l/is_anyone_concerned_about_a_financial_system_that/</t>
  </si>
  <si>
    <t>shiigggy</t>
  </si>
  <si>
    <t>I now own 0.004 of a Bitcoin!</t>
  </si>
  <si>
    <t>Complete market dominance. Watch out, high rollers.</t>
  </si>
  <si>
    <t>http://www.reddit.com/r/Bitcoin/comments/33394s/i_now_own_0004_of_a_bitcoin/</t>
  </si>
  <si>
    <t>April 19, 2015 at 09:29AM</t>
  </si>
  <si>
    <t>datalemur</t>
  </si>
  <si>
    <t>Is holding Bitcoin valuable or using the bitcoin technology valuable? Both?</t>
  </si>
  <si>
    <t>http://www.reddit.com/r/Bitcoin/comments/3338hy/is_holding_bitcoin_valuable_or_using_the_bitcoin/</t>
  </si>
  <si>
    <t>April 19, 2015 at 09:46AM</t>
  </si>
  <si>
    <t>litecoin-p2pool</t>
  </si>
  <si>
    <t>BTC p2pool Bitcoin Mining Pool Node</t>
  </si>
  <si>
    <t>https://node.bitcoin-p2pool.com/</t>
  </si>
  <si>
    <t>http://www.reddit.com/r/Bitcoin/comments/333a2o/btc_p2pool_bitcoin_mining_pool_node/</t>
  </si>
  <si>
    <t>April 19, 2015 at 10:30AM</t>
  </si>
  <si>
    <t>LibertarianSpectrum</t>
  </si>
  <si>
    <t>Post here if you have no control over the price of bitcoin</t>
  </si>
  <si>
    <t>I can push a rainbow's shadow further than I can move the price of bitcoin</t>
  </si>
  <si>
    <t>http://www.reddit.com/r/Bitcoin/comments/333e3h/post_here_if_you_have_no_control_over_the_price/</t>
  </si>
  <si>
    <t>April 19, 2015 at 10:26AM</t>
  </si>
  <si>
    <t>redditorandbitcoiner</t>
  </si>
  <si>
    <t>Can I receive multi bitcoins at the same address?</t>
  </si>
  <si>
    <t>I want to accept donations on a forum I am a member of. Can I safety put one address in my signature and use that to receive multi bitcoins from multiple people?</t>
  </si>
  <si>
    <t>http://www.reddit.com/r/Bitcoin/comments/333dq2/can_i_receive_multi_bitcoins_at_the_same_address/</t>
  </si>
  <si>
    <t>April 19, 2015 at 10:57AM</t>
  </si>
  <si>
    <t>In one hour, Midnight New York Time, everyone buy a Bitcoin -- okay?</t>
  </si>
  <si>
    <t>http://www.reddit.com/r/Bitcoin/comments/333gj8/in_one_hour_midnight_new_york_time_everyone_buy_a/</t>
  </si>
  <si>
    <t>April 19, 2015 at 10:47AM</t>
  </si>
  <si>
    <t>People don't usually go around telling strangers their bank account balance...</t>
  </si>
  <si>
    <t>but on /r/bitcoin, it seems that frequently people post their holdings ("I have X BTC"). Why is that?</t>
  </si>
  <si>
    <t>http://www.reddit.com/r/Bitcoin/comments/333flj/people_dont_usually_go_around_telling_strangers/</t>
  </si>
  <si>
    <t>April 19, 2015 at 10:46AM</t>
  </si>
  <si>
    <t>bitcoinlocalcoin</t>
  </si>
  <si>
    <t>Got 5 bitcoins today also! 10 away from goal of 100! Anyone else?</t>
  </si>
  <si>
    <t>http://www.reddit.com/r/Bitcoin/comments/333fk6/got_5_bitcoins_today_also_10_away_from_goal_of/</t>
  </si>
  <si>
    <t>April 19, 2015 at 11:41AM</t>
  </si>
  <si>
    <t>20 minutes -- support me people!</t>
  </si>
  <si>
    <t>http://www.reddit.com/r/Bitcoin/comments/333kig/20_minutes_support_me_people/</t>
  </si>
  <si>
    <t>April 19, 2015 at 12:00PM</t>
  </si>
  <si>
    <t>i did it -- note that every post downvoted</t>
  </si>
  <si>
    <t>http://www.reddit.com/r/Bitcoin/comments/333m1s/i_did_it_note_that_every_post_downvoted/</t>
  </si>
  <si>
    <t>April 19, 2015 at 11:59AM</t>
  </si>
  <si>
    <t>now!</t>
  </si>
  <si>
    <t>http://www.reddit.com/r/Bitcoin/comments/333lxz/now/</t>
  </si>
  <si>
    <t>April 19, 2015 at 11:58AM</t>
  </si>
  <si>
    <t>1 minute</t>
  </si>
  <si>
    <t>http://www.reddit.com/r/Bitcoin/comments/333lul/1_minute/</t>
  </si>
  <si>
    <t>April 19, 2015 at 11:57AM</t>
  </si>
  <si>
    <t>jack_nz</t>
  </si>
  <si>
    <t>Can anyone tell us what 21 Inc talked about at the job fair yesterday?</t>
  </si>
  <si>
    <t>Any insights into their business etc? Is there a video copy out there somewhere?</t>
  </si>
  <si>
    <t>http://www.reddit.com/r/Bitcoin/comments/333lrm/can_anyone_tell_us_what_21_inc_talked_about_at/</t>
  </si>
  <si>
    <t>April 19, 2015 at 11:55AM</t>
  </si>
  <si>
    <t>May 22 - let's make it Bitcoin Holiday. Let's put it on the map of all calendars. Let's selebrate it with giving gifts of Bitcoin, Bitcoin block parties - and whatever else comes to mind! Let's make it world known celebration!</t>
  </si>
  <si>
    <t>This is the day when first purchase of pizza was made with bitcoins!Let's grow this tradition! Let's make it part of celebration - buy pizza with bitcoins!</t>
  </si>
  <si>
    <t>http://www.reddit.com/r/Bitcoin/comments/333ljp/may_22_lets_make_it_bitcoin_holiday_lets_put_it/</t>
  </si>
  <si>
    <t>April 19, 2015 at 11:50AM</t>
  </si>
  <si>
    <t>rogerabbit1</t>
  </si>
  <si>
    <t>Real bitcoin investments?</t>
  </si>
  <si>
    <t>Can someone point me in the right direction to find places where I can invest the bitcoin I have. Any kind of risk is fine. So far I only know of swaps on Bitfinex. It is hard to find anything else even semi legit. Anyone got suggestions, or some sort of wiki to get me in the right direction? Anything like lendingclub for bitcoin? Please no Ponzi HYIP, alt coin, cloud mining bullshit.</t>
  </si>
  <si>
    <t>http://www.reddit.com/r/Bitcoin/comments/333l6o/real_bitcoin_investments/</t>
  </si>
  <si>
    <t>April 19, 2015 at 11:48AM</t>
  </si>
  <si>
    <t>At least fake a show of support -- *say* you're going to buy one in 10 minutes!</t>
  </si>
  <si>
    <t>http://www.reddit.com/r/Bitcoin/comments/333l17/at_least_fake_a_show_of_support_say_youre_going/</t>
  </si>
  <si>
    <t>April 19, 2015 at 12:13PM</t>
  </si>
  <si>
    <t>bitcointhailand</t>
  </si>
  <si>
    <t>I just ordered from Newegg</t>
  </si>
  <si>
    <t>Just placed an order with Newegg.com and paid with Bitcoin, a quick scan of a QR code and order completed.NO need to:Enter a "Billing Address"Use a credit card (in my case from Thailand)Beg my credit card company to please put the payment through and that I really do want to pay for something in another countryExplain to merchant why I'm buying something from outside of the USExplain to merchant why I need the items shipped to my brothers house in the US instead of my house in ThailandSend merchant a credit card bill and a photo ID to show that I really am the credit card owner.Bitcoin makes all these things irrelevant.</t>
  </si>
  <si>
    <t>http://www.reddit.com/r/Bitcoin/comments/333n0x/i_just_ordered_from_newegg/</t>
  </si>
  <si>
    <t>April 19, 2015 at 12:27PM</t>
  </si>
  <si>
    <t>ShamasTheBard</t>
  </si>
  <si>
    <t>This is my personal educated opinion, but I think this is one of the bigger weaknesses of bitcoin after years of using it and studying both it and bitcoin as a whole.</t>
  </si>
  <si>
    <t>Disclaimer: I love bitcoin. I started using it and playing with it about 3 years ago. I've also put a lot of money into it and I have lost a truckload. I'm not here to give a speech about how I'm salty in my deal with bitcoin.The reason I love bitcoin is that in the end, I can trust the currency its self for what it is. I can absolutely trust it against surprise inflation, I can absolutely trust it against counterfeiting, and I am absolutely certain that when I make a transaction, it will take place immediately and will positively effect the person receiving within minutes or less instead of an entire day. Bitcoin looking at the things you want a currency to do is the best thing that is out there today, even if you look at security issues related to it.The thing that gets me is that those things aren't the only thing that matters about a currency to people. Different countries have their own unique currencies instead of sharing currencies (I'll get to Europe in a bit) because it offers them isolation from the adverse effects of how other countries treat their money (to some degree). If the Argentine Peso gets a 30% inflation rate, the only thing that does to the dollar is it changes the exchange rate between the Argentine peso and the US dollar. That effects very little people and people living in the us are very dandy for that effect. You can say bitcoin has that sort of protection too because our inflation rate is mathematically going to happen in a certain way and no one can change it. You would be right, that's just not the isolation I'm talking about.Using the us dollar as an example, it doesn't matter to a us citizen what so ever if a country bans using the dollar in that country. If Russia or China bans the dollar and its exchange for it over there, an american can still buy bread tomorrow for the same price he bought it today. Bitcoin is different in this case because we are very effected when any relevant country puts a restriction on bitcoin. If england bans or taxes the crap out of bitcoin, if affects an american a lot. This is because we are still a small group compared to the world, and nearly all of us rely on trading it since you have to do it all the time as a bitcoin user. Other fiat currencies have a kind of protection in the sheer amount of people using it and therefore the overall size of its isolated monetary ecosystem. Price changes in other currencies effect traders, but not every day folk because the percentage of traders in that population is very small. We all practically trade in it, and so we have very little protection because of our small user base and thus lack of closed loops in our economic ecosystem. Bitcoin is a very sensitive currency because of this, and to me, protection from worldly events should be key, if very difficult to manage.</t>
  </si>
  <si>
    <t>http://www.reddit.com/r/Bitcoin/comments/333o5c/this_is_my_personal_educated_opinion_but_i_think/</t>
  </si>
  <si>
    <t>April 19, 2015 at 12:23PM</t>
  </si>
  <si>
    <t>Bitcoinonmywagon</t>
  </si>
  <si>
    <t>Is there a merchant only type app?</t>
  </si>
  <si>
    <t>For example an app that you only load watch addresses to it and allows you to receive payment and when received displays a paid or makes noise. I know you can do this with other apps like mycelium or Bitpay app but I'm asking for average peoples. Something simple. Question 2 : If I set up Bitpay app to receive bitcoin instead of converting to cash am i limited still to their teir levels? Question 3: Hi</t>
  </si>
  <si>
    <t>http://www.reddit.com/r/Bitcoin/comments/333nu2/is_there_a_merchant_only_type_app/</t>
  </si>
  <si>
    <t>April 19, 2015 at 12:17PM</t>
  </si>
  <si>
    <t>gonzobon</t>
  </si>
  <si>
    <t>Kansas Police shutdown cannabis oil activist’s Facebook to prevent her from raising money for her legal defense</t>
  </si>
  <si>
    <t>http://kansasexposed.org/2015/04/17/kansas-police-shutdown-cannabis-oil-activists-facebook-to-prevent-her-from-raising-money-for-her-legal-defense/</t>
  </si>
  <si>
    <t>http://www.reddit.com/r/Bitcoin/comments/333ng4/kansas_police_shutdown_cannabis_oil_activists/</t>
  </si>
  <si>
    <t>April 19, 2015 at 01:03PM</t>
  </si>
  <si>
    <t>Moosecountry05</t>
  </si>
  <si>
    <t>I will set my self on fire for 10 bitcoins or get shit and pissed on, or any other ideas?</t>
  </si>
  <si>
    <t>Or watched me get tazed and bear mased at the same time? Please give me other ideas Iam trying to get this place more active with fun things thanks.... Plus I need some bitcoins</t>
  </si>
  <si>
    <t>http://www.reddit.com/r/Bitcoin/comments/333qww/i_will_set_my_self_on_fire_for_10_bitcoins_or_get/</t>
  </si>
  <si>
    <t>April 19, 2015 at 01:12PM</t>
  </si>
  <si>
    <t>mooncake___</t>
  </si>
  <si>
    <t>MtGox ‘lost coins’ long before collapse</t>
  </si>
  <si>
    <t>http://www.ft.com/cms/s/0/0694b99c-e647-11e4-ab4e-00144feab7de.html</t>
  </si>
  <si>
    <t>http://www.reddit.com/r/Bitcoin/comments/333rjd/mtgox_lost_coins_long_before_collapse/</t>
  </si>
  <si>
    <t>April 19, 2015 at 01:11PM</t>
  </si>
  <si>
    <t>nikuhodai</t>
  </si>
  <si>
    <t>WizSec: The missing MtGox bitcoins</t>
  </si>
  <si>
    <t>http://blog.wizsec.jp/2015/04/the-missing-mtgox-bitcoins.html</t>
  </si>
  <si>
    <t>http://www.reddit.com/r/Bitcoin/comments/333rgs/wizsec_the_missing_mtgox_bitcoins/</t>
  </si>
  <si>
    <t>April 19, 2015 at 01:37PM</t>
  </si>
  <si>
    <t>sietemeles</t>
  </si>
  <si>
    <t>Aaaaaaaaaaaaaand it's gone !</t>
  </si>
  <si>
    <t>Not, as you might have expected a reference to $ or BTC but a reference to POST DELETION ON THIS SUB !I wait for the subpoena requiring details of moderator action. And it will be no good claiming you have deleted it aaaaaaaand it's gone because there are at least 3 systems recording everything on here however long it lasts in public view.</t>
  </si>
  <si>
    <t>http://www.reddit.com/r/Bitcoin/comments/333t4i/aaaaaaaaaaaaaand_its_gone/</t>
  </si>
  <si>
    <t>April 19, 2015 at 02:16PM</t>
  </si>
  <si>
    <t>DarelLow</t>
  </si>
  <si>
    <t>Hi bitcoiner.......... I'm new to bitcoin and want to know how to make bitcoin other than mining .... Well planning to start from nothing</t>
  </si>
  <si>
    <t>http://www.reddit.com/r/Bitcoin/comments/333vl5/hi_bitcoiner_im_new_to_bitcoin_and_want_to_know/</t>
  </si>
  <si>
    <t>April 19, 2015 at 03:09PM</t>
  </si>
  <si>
    <t>Chestnut00</t>
  </si>
  <si>
    <t>How do you keep your bitcoins safely?</t>
  </si>
  <si>
    <t>I only really keep one wallet. But I'm curious about how you keep them because I've been reading a lot of terms I do not know on this subreddit. And I've been reading a lot about losing them and keeping them safe.</t>
  </si>
  <si>
    <t>http://www.reddit.com/r/Bitcoin/comments/333yjf/how_do_you_keep_your_bitcoins_safely/</t>
  </si>
  <si>
    <t>April 19, 2015 at 03:05PM</t>
  </si>
  <si>
    <t>BitcoinVideo</t>
  </si>
  <si>
    <t>45 mins video - QA Open Debate with: Gavin Andresen and Mike Hearn - London Bitcoin Meetup [privacy, future, block size, sidechains, foundation]</t>
  </si>
  <si>
    <t>https://www.youtube.com/attribution_link?a=LEcwAVQJ-ak&amp;u=%2Fwatch%3Fv%3DRIafZXRDH7w%26feature%3Dshare</t>
  </si>
  <si>
    <t>http://www.reddit.com/r/Bitcoin/comments/333yar/45_mins_video_qa_open_debate_with_gavin_andresen/</t>
  </si>
  <si>
    <t>April 19, 2015 at 02:47PM</t>
  </si>
  <si>
    <t>I think killer app for Bitcoin would be some accounting application for running errands, which would lets me send someone I know to the grocery store for Bitcoin instead of going myself.</t>
  </si>
  <si>
    <t>If you're using Bitcoin and your grocery store don't accept Bitcoins yet, this type of app could both help get involved in BTC people that surrounds you.Imagine if there would be an app which could act like accounting software: e.g. you need to send someone to buy milk, that person could login to web-site to receive funds for that order &amp; can accomplish that order by getting extra fee for running errands.Those person will go to purchase that stuff for you for fiat, and you don't need to spend your time to go to the grocery store, and also you're keeping yourself from temptation of ordering wrong stuff, because from now on you will be following strict purchase list accomplished by someone else.</t>
  </si>
  <si>
    <t>http://www.reddit.com/r/Bitcoin/comments/333xbk/i_think_killer_app_for_bitcoin_would_be_some/</t>
  </si>
  <si>
    <t>April 19, 2015 at 03:24PM</t>
  </si>
  <si>
    <t>holabebe</t>
  </si>
  <si>
    <t>Bitcoin online sports gambling in new york, is it legal?</t>
  </si>
  <si>
    <t>I live in new york and have found a few websites that accept sports betting, it's easy and fast. But could I get in trouble. Thanks</t>
  </si>
  <si>
    <t>http://www.reddit.com/r/Bitcoin/comments/333zd4/bitcoin_online_sports_gambling_in_new_york_is_it/</t>
  </si>
  <si>
    <t>April 19, 2015 at 04:08PM</t>
  </si>
  <si>
    <t>UKFAGGIT</t>
  </si>
  <si>
    <t>Is this possible?</t>
  </si>
  <si>
    <t>Okay, so I need to buy some bitcoins and I don't have my online banking set up right now Is there any way I can just use my card details from the card or will it have to be trough online banking incase it's not my card etc, many thanks in advance</t>
  </si>
  <si>
    <t>http://www.reddit.com/r/Bitcoin/comments/3341kf/is_this_possible/</t>
  </si>
  <si>
    <t>April 19, 2015 at 03:58PM</t>
  </si>
  <si>
    <t>Bitcoin Companies &amp;amp; Pot Companies Pay Steep Fees for Bank Access, If They Are Lucky Enough To Find A Single Bank That Will Do Business With Them</t>
  </si>
  <si>
    <t>http://www.americanbanker.com/news/national-regional/pot-bitcoin-companies-pay-steep-fees-for-bank-access-1073710-1.html</t>
  </si>
  <si>
    <t>http://www.reddit.com/r/Bitcoin/comments/33410m/bitcoin_companies_pot_companies_pay_steep_fees/</t>
  </si>
  <si>
    <t>April 19, 2015 at 03:53PM</t>
  </si>
  <si>
    <t>rocketmaster</t>
  </si>
  <si>
    <t>$20 dollars worth of Bitcoin needed</t>
  </si>
  <si>
    <t>I want to buy something from Humble Bundle, and i tried Bitcoin but it keeps getting rejected. I need about $20 worth of Bitcoin to try PayPal. Please?</t>
  </si>
  <si>
    <t>http://www.reddit.com/r/Bitcoin/comments/3340sg/20_dollars_worth_of_bitcoin_needed/</t>
  </si>
  <si>
    <t>April 19, 2015 at 04:25PM</t>
  </si>
  <si>
    <t>eragmus</t>
  </si>
  <si>
    <t>Why Bitcoin's Killer App Is Going to Look Like Popcorn Time</t>
  </si>
  <si>
    <t>http://cointelegraph.com/news/113998/why-bitcoins-killer-app-is-going-to-look-like-popcorn-time</t>
  </si>
  <si>
    <t>http://www.reddit.com/r/Bitcoin/comments/3342gu/why_bitcoins_killer_app_is_going_to_look_like/</t>
  </si>
  <si>
    <t>April 19, 2015 at 04:36PM</t>
  </si>
  <si>
    <t>abolish_karma</t>
  </si>
  <si>
    <t>Want to feel good about bitcoin? Load up a IFTTT recipe watching the RES donate address</t>
  </si>
  <si>
    <t>http://imgur.com/hPgquIV</t>
  </si>
  <si>
    <t>http://www.reddit.com/r/Bitcoin/comments/334314/want_to_feel_good_about_bitcoin_load_up_a_ifttt/</t>
  </si>
  <si>
    <t>April 19, 2015 at 05:32PM</t>
  </si>
  <si>
    <t>MonkeyCoinKlaw</t>
  </si>
  <si>
    <t>Paper wallets vs Trezor: is Paper REALLY better?</t>
  </si>
  <si>
    <t>The simplicity of a paper wallet can make one feel warm and cosey. However, I feel that Trezor is better for the following reasons:you can send and receive withevery ever exposing private keysPapers wallet keys could be intecepted at point of creationYou can create a paper backup using mnemonics (trezor)So why all the fuss around paper wallets?</t>
  </si>
  <si>
    <t>http://www.reddit.com/r/Bitcoin/comments/3345zj/paper_wallets_vs_trezor_is_paper_really_better/</t>
  </si>
  <si>
    <t>April 19, 2015 at 05:29PM</t>
  </si>
  <si>
    <t>cryptoalchemist</t>
  </si>
  <si>
    <t>Let's talk about an event this community now wants erased from memory.</t>
  </si>
  <si>
    <t>http://www.cnbc.com/id/102070437</t>
  </si>
  <si>
    <t>http://www.reddit.com/r/Bitcoin/comments/3345ri/lets_talk_about_an_event_this_community_now_wants/</t>
  </si>
  <si>
    <t>April 19, 2015 at 05:25PM</t>
  </si>
  <si>
    <t>spacepiratej</t>
  </si>
  <si>
    <t>Yargh! I hid a bitcoin in yerr internet. Get the app and crack the codes to win the coin and join me crew.</t>
  </si>
  <si>
    <t>http://thegreatbitcointreasurehunt.com</t>
  </si>
  <si>
    <t>http://www.reddit.com/r/Bitcoin/comments/3345kc/yargh_i_hid_a_bitcoin_in_yerr_internet_get_the/</t>
  </si>
  <si>
    <t>April 19, 2015 at 05:41PM</t>
  </si>
  <si>
    <t>omeganemesis28</t>
  </si>
  <si>
    <t>PSA MtGox Holdings Meeting Continues April 22</t>
  </si>
  <si>
    <t>I had it marked on my Google Calendar. Hopefully some claim method starts soon or they come up with more info on remaining Gox funds.</t>
  </si>
  <si>
    <t>http://www.reddit.com/r/Bitcoin/comments/3346cq/psa_mtgox_holdings_meeting_continues_april_22/</t>
  </si>
  <si>
    <t>April 19, 2015 at 06:06PM</t>
  </si>
  <si>
    <t>When all that glistens is not gold, it could well turn out to be Bitcoin</t>
  </si>
  <si>
    <t>http://www.independent.ie/opinion/when-all-that-glistens-is-not-gold-it-could-well-turn-out-to-be-bitcoin-31153396.html</t>
  </si>
  <si>
    <t>http://www.reddit.com/r/Bitcoin/comments/3347qr/when_all_that_glistens_is_not_gold_it_could_well/</t>
  </si>
  <si>
    <t>April 19, 2015 at 06:05PM</t>
  </si>
  <si>
    <t>Exclusive: NewsBTC meets Sunny Ray from Unocoin</t>
  </si>
  <si>
    <t>http://www.newsbtc.com/2015/04/19/exclusive-newsbtc-meets-sunny-ray-from-unocoin/</t>
  </si>
  <si>
    <t>http://www.reddit.com/r/Bitcoin/comments/3347ni/exclusive_newsbtc_meets_sunny_ray_from_unocoin/</t>
  </si>
  <si>
    <t>April 19, 2015 at 06:04PM</t>
  </si>
  <si>
    <t>Bitcoin Bus Tour Launches from Keene!</t>
  </si>
  <si>
    <t>http://freekeene.com/2015/04/18/bitcoin-bus-tour-launches-fom-keene/</t>
  </si>
  <si>
    <t>http://www.reddit.com/r/Bitcoin/comments/3347mo/bitcoin_bus_tour_launches_from_keene/</t>
  </si>
  <si>
    <t>April 19, 2015 at 06:03PM</t>
  </si>
  <si>
    <t>Ideal Recipe – Mixing Governments With Bitcoins</t>
  </si>
  <si>
    <t>http://www.newsbtc.com/2015/04/18/ideal-recipe-mixing-governments-with-bitcoins/</t>
  </si>
  <si>
    <t>http://www.reddit.com/r/Bitcoin/comments/3347ll/ideal_recipe_mixing_governments_with_bitcoins/</t>
  </si>
  <si>
    <t>Have Banks Started to Lose Sleep Over Bitcoin?</t>
  </si>
  <si>
    <t>http://www.newsbtc.com/2015/04/18/have-banks-started-to-lose-sleep-over-bitcoin/</t>
  </si>
  <si>
    <t>http://www.reddit.com/r/Bitcoin/comments/3347ju/have_banks_started_to_lose_sleep_over_bitcoin/</t>
  </si>
  <si>
    <t>April 19, 2015 at 06:01PM</t>
  </si>
  <si>
    <t>UniMOOC and Shu-Bitcoin for Non-English Bitcoiners</t>
  </si>
  <si>
    <t>http://www.newsbtc.com/2015/04/19/unimooc-and-shu-bitcoin-for-non-english-bitcoiners/</t>
  </si>
  <si>
    <t>http://www.reddit.com/r/Bitcoin/comments/3347gc/unimooc_and_shubitcoin_for_nonenglish_bitcoiners/</t>
  </si>
  <si>
    <t>April 19, 2015 at 05:59PM</t>
  </si>
  <si>
    <t>Bitcoin connects me to an emerging economy. I'm not only the owner of 58 bitcoins, I use them for investing and spending too.</t>
  </si>
  <si>
    <t>Holding Bitcoins is nice, but what gives me a lot of faith is that it connects me to an emerging economy with investment opportunities and ways to spend.There are opportunities out there. Just do your research and spread your risks, and look out for scams.I shouldn't be saying this because I'm inviting competition but hey, it's all for the greater good.This economy will grow more and more, I'm pretty sure. Especially with all the VC money pouring in. This emerging economy is the real fundament of bitcoin. It gives reason to hold bitcoin and let's bitcoin grow the way it was supposed to:By opening up chances for economic activity as a revolutionary form of money.</t>
  </si>
  <si>
    <t>http://www.reddit.com/r/Bitcoin/comments/3347bh/bitcoin_connects_me_to_an_emerging_economy_im_not/</t>
  </si>
  <si>
    <t>April 19, 2015 at 06:29PM</t>
  </si>
  <si>
    <t>DealCoin, Security Overview (Havelock:DEALCO)</t>
  </si>
  <si>
    <t>http://btcvestor.com/2015/04/19/dealco-bitcoin-trades-with-a-peace-of-mind/</t>
  </si>
  <si>
    <t>http://www.reddit.com/r/Bitcoin/comments/334908/dealcoin_security_overview_havelockdealco/</t>
  </si>
  <si>
    <t>April 19, 2015 at 06:42PM</t>
  </si>
  <si>
    <t>ezfile</t>
  </si>
  <si>
    <t>Filehosting affiliates getting paid with bitcoin</t>
  </si>
  <si>
    <t>Looking for feedback from community, I am planing on releasing a 2/3rds revenue share program where affiliates of our site https://ezfile.ch can get paid in Bitcoinscreenshot of soon to be released program here: http://easycaptures.com/fs/uploaded/809/1317335319.pngAnyone be interested getting paid in bitcoin? any ideas or feedback on the site as is already?tl.dr: Bitcoin has made our "pay as you go" model possible and now I hope to share 2/3rds of revenue with users who help the platform grow :)</t>
  </si>
  <si>
    <t>http://www.reddit.com/r/Bitcoin/comments/3349t8/filehosting_affiliates_getting_paid_with_bitcoin/</t>
  </si>
  <si>
    <t>April 19, 2015 at 06:40PM</t>
  </si>
  <si>
    <t>BTC_Hamster</t>
  </si>
  <si>
    <t>4 facts about r/Bitcoin presented graphically</t>
  </si>
  <si>
    <t>http://99bitcoins.com/4-things-you-probably-didnt-know-about-rbitcoin/</t>
  </si>
  <si>
    <t>http://www.reddit.com/r/Bitcoin/comments/3349nj/4_facts_about_rbitcoin_presented_graphically/</t>
  </si>
  <si>
    <t>April 19, 2015 at 06:56PM</t>
  </si>
  <si>
    <t>Advix</t>
  </si>
  <si>
    <t>Coinimal becomes first Bitcoin merchant to partner with NETELLER</t>
  </si>
  <si>
    <t>https://www.coinimal.com/news/2015/coinimal-becomes-first-cryptocurrency-merchant-to-partner-with-neteller/</t>
  </si>
  <si>
    <t>http://www.reddit.com/r/Bitcoin/comments/334an1/coinimal_becomes_first_bitcoin_merchant_to/</t>
  </si>
  <si>
    <t>April 19, 2015 at 06:54PM</t>
  </si>
  <si>
    <t>dskloet</t>
  </si>
  <si>
    <t>Ripple done right could have been more decentralized than Bitcoin</t>
  </si>
  <si>
    <t>I do not think the system I propose below could in any way be a replacement of Bitcoin. It might be able to complement Bitcoin; I don't know. But at the very least it's an interesting framework to think about degrees of centralization and how a system could be even more decentralized than Bitcoin.Ripple is about exchanging IOUs. This requires trust. Your IOU for $10 is worth nothing to me if I don't believe that you will actually honor this IOU. With IOUs there is no double spending problem because you are not spending anything. You are in a sense creating money on the spot. This means there is no need for a global ledger. The only people who need to know that you owe me $10 are you and me.Now if you owe me $10 and I owe someone else $10, my balance is $0 but I'm still liable for $10 to someone else. But if you and "someone else" also know and trust each other, the system can propose to change this pair of IOUs into a single IOU directly from you to "someone else", after which I'm no longer liable.If done right, I think this system could be what Ripple wanted to be, except completely decentralized.Bitcoin is decentralized because its single global ledger is stored in many places. But an IOU system could be even more decentralized since there is no single ledger but everybody keeps track of their own ledger.</t>
  </si>
  <si>
    <t>http://www.reddit.com/r/Bitcoin/comments/334ajz/ripple_done_right_could_have_been_more/</t>
  </si>
  <si>
    <t>April 19, 2015 at 07:49PM</t>
  </si>
  <si>
    <t>Quartergeekster</t>
  </si>
  <si>
    <t>Chocolate Bitcoins, anyone?</t>
  </si>
  <si>
    <t>http://i.imgur.com/1mn0Iah.jpg</t>
  </si>
  <si>
    <t>http://www.reddit.com/r/Bitcoin/comments/334e6f/chocolate_bitcoins_anyone/</t>
  </si>
  <si>
    <t>April 19, 2015 at 07:45PM</t>
  </si>
  <si>
    <t>casinobitcoin</t>
  </si>
  <si>
    <t>PeerBet.org / Updates on Accepted Crypto Coins</t>
  </si>
  <si>
    <t>Just to get the word outWe are in the process of removing (or rather, replacing) Hunter Coin. This is due to the inability to get the HUC wallet to work consistently and, it's rather low market cap, as well as limited use on PeerBet.org.Over the course of the next several weeks, we will also be replacing the following coins as they don't have a sizeable amount of play on Bit777.com or PeerBet.org and also suffer from a rather weak market capPrimeCoin (XPM)NameCoin (NMC)FeatherCoin (FTC)Users on PeerBet.org will, of course, be able to divest from the bankroll and withdrawal for an indefinite amount of time after an alt-coin is deprecated!That will leave the constant coins to the following BitcoinLiteCoinDogeCoinDashCoinPeerCoinHave an idea on what new alt-coins we should bring online?!? Chime in https://bitcointalk.org/index.php?topic=280487.msg11133815#msg11133815</t>
  </si>
  <si>
    <t>http://www.reddit.com/r/Bitcoin/comments/334dv5/peerbetorg_updates_on_accepted_crypto_coins/</t>
  </si>
  <si>
    <t>April 19, 2015 at 08:09PM</t>
  </si>
  <si>
    <t>tkembo</t>
  </si>
  <si>
    <t>Which county has the bitcoin-friendliest regulations?</t>
  </si>
  <si>
    <t>Which country is very clear on their position on Bitcoin and has the startup-friendliest regulations on Bitcoin? Which is the best country to incorporate your startup in?</t>
  </si>
  <si>
    <t>http://www.reddit.com/r/Bitcoin/comments/334fkq/which_county_has_the_bitcoinfriendliest/</t>
  </si>
  <si>
    <t>April 19, 2015 at 08:06PM</t>
  </si>
  <si>
    <t>I propose 1,000,000 bits be named a 'Finney' after the late Hal Finney.</t>
  </si>
  <si>
    <t>We are seeing the transition away from calling 1,000,000 bits a 'coin' because it is much more digestible/spendable to consider that a dollar is worth about 4500 bits, and a thousand bits is currently worth about a quarter. Those exchange rates feel right, and are easy to mentally grasp.The alternative is to keep referring to 'coins' as costing hundreds of USD each, which is cumbersome and unappealing to those who aren't already steeped in bitcoin lore. This will only get worse as the price rises into its next bull cycle.Once the bit reaches parity with the USD cent we will have long since needed to transition to bits as a default unit. (approx. $10,000/coin).However the idea of the original 'coins' doesn't need to die. There can still be prestige in owning blocks of one million bits. We just need to find something else to call them besides 'coins'.I think that since the smallest current unit is a Satoshi, it only makes sense that the legacy default unit (million bits) be named after another bitcoin hero: the recipient of the first bitcoin transaction and a massive contributor to cryptography &amp; computer science, Hal Finney.Also, as another Reddit user pointed out, owning a Finney of something sounds 'dank as hell', and the mass market will eat it up."Maaain, how much bitscoin you save' up?""brah, I got about three finney. Straight ballin son.""Damnnnn....."http://en.m.wikipedia.org/wiki/Hal_Finney_%28cypherpunk%29</t>
  </si>
  <si>
    <t>http://www.reddit.com/r/Bitcoin/comments/334fd2/i_propose_1000000_bits_be_named_a_finney_after/</t>
  </si>
  <si>
    <t>April 19, 2015 at 08:25PM</t>
  </si>
  <si>
    <t>analytically</t>
  </si>
  <si>
    <t>One of bitcoin's prime USP's in danger?</t>
  </si>
  <si>
    <t>http://www.bloomberg.com/news/articles/2015-04-17/costco-seen-paying-almost-zero-to-accept-cards-in-citigroup-deal?cmpid=yhoo</t>
  </si>
  <si>
    <t>http://www.reddit.com/r/Bitcoin/comments/334gv7/one_of_bitcoins_prime_usps_in_danger/</t>
  </si>
  <si>
    <t>April 19, 2015 at 08:18PM</t>
  </si>
  <si>
    <t>slowtriangle</t>
  </si>
  <si>
    <t>http://www.telegraph.co.uk/finance/personalfinance/investing/11537972/Barclays-closed-down-my-bank-account-after-Bitcoin-trade.html Shared from Google News &amp; Weather</t>
  </si>
  <si>
    <t>http://www.reddit.com/r/Bitcoin/comments/334gak/barclays_closed_down_my_bank_account_after/</t>
  </si>
  <si>
    <t>April 19, 2015 at 08:55PM</t>
  </si>
  <si>
    <t>hetziod</t>
  </si>
  <si>
    <t>Is Bitcoin perfectly set up to rise in price?</t>
  </si>
  <si>
    <t>Bitcoin rewards go from 50 every block for 4 years (approx), 25 for 4 years, etc... This is decreasing supply. And there is a cap at 21 million. Many bitcoins are lost meaning an even lower supply.Bitcoin is a currency but also a social network. If more people use the network they create more demand for bitcoins.So if adoption increases, and we already know supply will go down, isn't this a perfect setup for the price to rise? Isn't this just basic economics?</t>
  </si>
  <si>
    <t>http://www.reddit.com/r/Bitcoin/comments/334j5o/is_bitcoin_perfectly_set_up_to_rise_in_price/</t>
  </si>
  <si>
    <t>April 19, 2015 at 09:11PM</t>
  </si>
  <si>
    <t>Bitcoin Could Be Stored Securely as a Hardware Wallet on Your Phone</t>
  </si>
  <si>
    <t>http://cointelegraph.com/news/114003/bitcoin-could-be-stored-securely-as-a-hardware-wallet-on-your-phone</t>
  </si>
  <si>
    <t>http://www.reddit.com/r/Bitcoin/comments/334kns/bitcoin_could_be_stored_securely_as_a_hardware/</t>
  </si>
  <si>
    <t>April 19, 2015 at 09:35PM</t>
  </si>
  <si>
    <t>Rockroach</t>
  </si>
  <si>
    <t>How unequal is bitcoin distribution and what does it mean for its future?</t>
  </si>
  <si>
    <t>There's already a large inequality gap in the US with fiat. What's the gap in bitcoins?Some napkin math says if every satoshi that'll ever exist was picked up and distributed evenly to everyone on earth, each person's share would be about 300,000 satoshis (I may be off by a decimal point in some direction). If you own even 1 bitcoin, you have over 300x the "fair share".I understand over half the bitcoins that will ever be mined are mined and presumably claimed, what does that mean for the next 1 million people to adopt bitcoin? The next billion?</t>
  </si>
  <si>
    <t>http://www.reddit.com/r/Bitcoin/comments/334mwe/how_unequal_is_bitcoin_distribution_and_what_does/</t>
  </si>
  <si>
    <t>April 19, 2015 at 09:22PM</t>
  </si>
  <si>
    <t>21 CEO Hints at Stealth Startup's Larger Mission at Bitcoin Job Fair</t>
  </si>
  <si>
    <t>http://www.coindesk.com/21-ceo-balaji-srinivasan-bitcoin-job-fair/</t>
  </si>
  <si>
    <t>http://www.reddit.com/r/Bitcoin/comments/334lrk/21_ceo_hints_at_stealth_startups_larger_mission/</t>
  </si>
  <si>
    <t>April 19, 2015 at 09:51PM</t>
  </si>
  <si>
    <t>spottedmarley</t>
  </si>
  <si>
    <t>Interpol Creates Cryptocurrency to Help Fight Crime</t>
  </si>
  <si>
    <t>http://bitcoinist.net/interpol-creates-cryptocurrency-fight-crime/</t>
  </si>
  <si>
    <t>http://www.reddit.com/r/Bitcoin/comments/334okc/interpol_creates_cryptocurrency_to_help_fight/</t>
  </si>
  <si>
    <t>April 19, 2015 at 10:11PM</t>
  </si>
  <si>
    <t>The truth about Bitcoin addiction</t>
  </si>
  <si>
    <t>http://kernelmag.dailydot.com/issue-sections/features-issue-sections/12616/bitcoin-addition-real</t>
  </si>
  <si>
    <t>http://www.reddit.com/r/Bitcoin/comments/334qka/the_truth_about_bitcoin_addiction/</t>
  </si>
  <si>
    <t>April 19, 2015 at 10:37PM</t>
  </si>
  <si>
    <t>mrcanard</t>
  </si>
  <si>
    <t>Bitcoin wallet w/Gravatar</t>
  </si>
  <si>
    <t>The Hive wallet needs a Gravatar. Is a Gravatar an ok thing to have and use? Is it a must have to use Bitcoin? Should I find a wallet that doesn't need a Gravatar? It seems to take away part of the advantage of Bitcoin.</t>
  </si>
  <si>
    <t>http://www.reddit.com/r/Bitcoin/comments/334tb8/bitcoin_wallet_wgravatar/</t>
  </si>
  <si>
    <t>April 19, 2015 at 10:36PM</t>
  </si>
  <si>
    <t>xdrpx</t>
  </si>
  <si>
    <t>Play Safe — Keeping Your Bitcoin Wallet Enchained</t>
  </si>
  <si>
    <t>http://www.newsbtc.com/2015/04/19/play-safe-keeping-your-bitcoin-wallet-enchained/</t>
  </si>
  <si>
    <t>http://www.reddit.com/r/Bitcoin/comments/334t5x/play_safe_keeping_your_bitcoin_wallet_enchained/</t>
  </si>
  <si>
    <t>April 19, 2015 at 10:14PM</t>
  </si>
  <si>
    <t>devraps</t>
  </si>
  <si>
    <t>Is there any way I can determine what age my coins are? Is there any way to find out at what point in time the bitcoins I own were mined initially?</t>
  </si>
  <si>
    <t>I have a few coins, is love to find out how old they are, where they were mined and so on - is there any fun website that could show me this? I mean other than having to chase transactions via blockchain.info?</t>
  </si>
  <si>
    <t>http://www.reddit.com/r/Bitcoin/comments/334qvx/is_there_any_way_i_can_determine_what_age_my/</t>
  </si>
  <si>
    <t>April 19, 2015 at 10:52PM</t>
  </si>
  <si>
    <t>Bitcoin has the potential to revolutionize art and take it into the digital age. Digital art can have provable ownership, allowing the original to be sold. Bypass the museums, and allow all audiences to experience art equally with their devices, while still allowing artist compensation</t>
  </si>
  <si>
    <t>The pieces of art in VR tech should be amazing, with every audience member able to have a more or less equal experience of it, and with blockchain tech these pieces can still have an owner and real value when sold by the artist. Similarly, artist can sell verifiable prints on the blockchain as another way to raise funds.</t>
  </si>
  <si>
    <t>http://www.reddit.com/r/Bitcoin/comments/334uyr/bitcoin_has_the_potential_to_revolutionize_art/</t>
  </si>
  <si>
    <t>April 19, 2015 at 10:40PM</t>
  </si>
  <si>
    <t>Great IFTTT Bitcoin Recipes</t>
  </si>
  <si>
    <t>https://ifttt.com/recipes?channel=chain</t>
  </si>
  <si>
    <t>http://www.reddit.com/r/Bitcoin/comments/334tme/great_ifttt_bitcoin_recipes/</t>
  </si>
  <si>
    <t>April 19, 2015 at 10:39PM</t>
  </si>
  <si>
    <t>Coinify Signs PSP Partner Agreement with PensoPay, Helps Merchants Accept Bitcoin Payments | Inside Bitcoins | Bitcoin news | Price</t>
  </si>
  <si>
    <t>http://insidebitcoins.com/news/coinify-signs-psp-partner-agreement-with-pensopay-helps-merchants-accept-bitcoin-payments/31798</t>
  </si>
  <si>
    <t>http://www.reddit.com/r/Bitcoin/comments/334tkr/coinify_signs_psp_partner_agreement_with_pensopay/</t>
  </si>
  <si>
    <t>April 19, 2015 at 11:18PM</t>
  </si>
  <si>
    <t>l0l0l0l0l0l0</t>
  </si>
  <si>
    <t>BitKassa Bitcoin point of sale system available for free via the Bitcoin Embassy Amsterdam</t>
  </si>
  <si>
    <t>https://bitcoinembassy.nl/shop/bitkassa-bitcoin-point-of-sale/</t>
  </si>
  <si>
    <t>http://www.reddit.com/r/Bitcoin/comments/334xwa/bitkassa_bitcoin_point_of_sale_system_available/</t>
  </si>
  <si>
    <t>April 19, 2015 at 11:14PM</t>
  </si>
  <si>
    <t>Amichateur</t>
  </si>
  <si>
    <t>HODL - where does the word come from? ANy deeper sense?</t>
  </si>
  <si>
    <t>People say "hodl" bitcoins if they mean "hold" bitcoins (instead of selling them).When did the word "HODL" first emerge, and is there any deeper meaning in the word except swapping the last two letters?</t>
  </si>
  <si>
    <t>http://www.reddit.com/r/Bitcoin/comments/334xdm/hodl_where_does_the_word_come_from_any_deeper/</t>
  </si>
  <si>
    <t>April 19, 2015 at 11:47PM</t>
  </si>
  <si>
    <t>lowstrife</t>
  </si>
  <si>
    <t>I am thinking of using a bitcoin miner to heat my house this winter, thoughts?</t>
  </si>
  <si>
    <t>My calculations that a simple Antminer S5 (1100GH) will replace my gas furnace heat output at roughly a 1:1 price equation of electricity use = gas savings. It basically means free electricity for my miner making ROI significantly easier.Thoughts on this? Has anyone done it? I have never entered the mining space before and I am looking for a small entry unit similar to the S5 probably sometime late this summer, if anyone has any experience that would be great to know.Thanks</t>
  </si>
  <si>
    <t>http://www.reddit.com/r/Bitcoin/comments/335107/i_am_thinking_of_using_a_bitcoin_miner_to_heat_my/</t>
  </si>
  <si>
    <t>April 19, 2015 at 11:42PM</t>
  </si>
  <si>
    <t>melinda_renee</t>
  </si>
  <si>
    <t>Hate being a bum but this community seems the most kind!!</t>
  </si>
  <si>
    <t>http://imgur.com/ONQmqZT</t>
  </si>
  <si>
    <t>http://www.reddit.com/r/Bitcoin/comments/3350jv/hate_being_a_bum_but_this_community_seems_the/</t>
  </si>
  <si>
    <t>April 19, 2015 at 11:32PM</t>
  </si>
  <si>
    <t>obi-nine</t>
  </si>
  <si>
    <t>The world's first Bitcoin Endowment Fund</t>
  </si>
  <si>
    <t>https://lifeboat.com/ex/bitcoin</t>
  </si>
  <si>
    <t>http://www.reddit.com/r/Bitcoin/comments/334zg8/the_worlds_first_bitcoin_endowment_fund/</t>
  </si>
  <si>
    <t>April 19, 2015 at 11:28PM</t>
  </si>
  <si>
    <t>darrenturn90</t>
  </si>
  <si>
    <t>Persistence Query</t>
  </si>
  <si>
    <t>What is to stop someone uploading something illegal to the blockchain - pirated movie or whatever encoded in base58 or such, then just providing the means to decode it.Same for the risk Kaspersky said, if the payload of an exploit could be placed in the blockchain, it would be impossible to remove.</t>
  </si>
  <si>
    <t>http://www.reddit.com/r/Bitcoin/comments/334yze/persistence_query/</t>
  </si>
  <si>
    <t>April 20, 2015 at 12:07AM</t>
  </si>
  <si>
    <t>blankblank</t>
  </si>
  <si>
    <t>Bitcoin by Analogy by Yevgeniy Brikman</t>
  </si>
  <si>
    <t>http://www.ybrikman.com/writing/2014/04/24/bitcoin-by-analogy/</t>
  </si>
  <si>
    <t>http://www.reddit.com/r/Bitcoin/comments/3353bd/bitcoin_by_analogy_by_yevgeniy_brikman/</t>
  </si>
  <si>
    <t>April 20, 2015 at 12:03AM</t>
  </si>
  <si>
    <t>|LIVE| Bitcoin Job Fair - Plug and Play Tech Center</t>
  </si>
  <si>
    <t>https://www.youtube.com/watch?v=H81S3wTWchA</t>
  </si>
  <si>
    <t>http://www.reddit.com/r/Bitcoin/comments/3352u1/live_bitcoin_job_fair_plug_and_play_tech_center/</t>
  </si>
  <si>
    <t>April 20, 2015 at 12:38AM</t>
  </si>
  <si>
    <t>kevincw02</t>
  </si>
  <si>
    <t>donate to FTTF w/ bitcoin to prevent US congress from blocking FCC net neutrality decision</t>
  </si>
  <si>
    <t>https://donate.fightforthefuture.org/?tag=nnattack10</t>
  </si>
  <si>
    <t>http://www.reddit.com/r/Bitcoin/comments/3356ua/donate_to_fttf_w_bitcoin_to_prevent_us_congress/</t>
  </si>
  <si>
    <t>April 20, 2015 at 12:21AM</t>
  </si>
  <si>
    <t>Bitcoin Job Fair - Plug and Play Tech Center Alternative stream</t>
  </si>
  <si>
    <t>http://livestream.com/accounts/9119911/events/3981295/videos/84380038</t>
  </si>
  <si>
    <t>http://www.reddit.com/r/Bitcoin/comments/3354y3/bitcoin_job_fair_plug_and_play_tech_center/</t>
  </si>
  <si>
    <t>April 20, 2015 at 12:19AM</t>
  </si>
  <si>
    <t>SheHadMANHands</t>
  </si>
  <si>
    <t>21 Inc - Clues abound...</t>
  </si>
  <si>
    <t>From https://21.co/#jobs:"21 is looking for an exceptional hardware engineer with demonstrable experience in designing ASICs... You'll work with... on integrating our technology into novel Bitcoin-related products.""21 is seeking a Hardware QA Engineer to make sure the hardware we release is highly reliable and performant.""We are seeking an Android Developer to build new kinds of mobile applications that use the full power of the Bitcoin network."So they're developing bitcoin miners, integrated into various (likely heating) devices? Maybe a mobile app to monitor the performance of the devices you have, as part of the "pool"?Any thoughts on what the devices may be, or if it be in partnership with other device manufacturers?</t>
  </si>
  <si>
    <t>http://www.reddit.com/r/Bitcoin/comments/3354pl/21_inc_clues_abound/</t>
  </si>
  <si>
    <t>April 20, 2015 at 12:50AM</t>
  </si>
  <si>
    <t>Sengw83I</t>
  </si>
  <si>
    <t>Question About Wallets</t>
  </si>
  <si>
    <t>When choosing a wallet, what are the plus sides for the end user when using a full node as opposed to a lightweight one, and vice versa. Finally, what would the Bitcoin Core wallet have in comparison( positive &amp; negative) to Armory, both as full node. What about in comparison with a lightweight node such as Electrum? Once again, in relations with the end user.Thank you for your time.</t>
  </si>
  <si>
    <t>http://www.reddit.com/r/Bitcoin/comments/3358ak/question_about_wallets/</t>
  </si>
  <si>
    <t>April 20, 2015 at 01:19AM</t>
  </si>
  <si>
    <t>The Bitcoin network can only hold 2 quadrillion, 100 trillion products that can be tagged as an id to a single satoshi.</t>
  </si>
  <si>
    <t>http://www.reddit.com/r/Bitcoin/comments/335btd/the_bitcoin_network_can_only_hold_2_quadrillion/</t>
  </si>
  <si>
    <t>April 20, 2015 at 01:11AM</t>
  </si>
  <si>
    <t>Psybawr</t>
  </si>
  <si>
    <t>Why is there not a Bitcoin reddit where an up vote is equal to a fraction of a Bitcoin?</t>
  </si>
  <si>
    <t>In order to make an account and upvote/downvote you have to top up with some Bitcoin. You can have each upvote equal any denomination of a Bitcoin as long as it's greater than zero(or 1/10 of a cent or something). And everything is automatically withdrawn from your account every time you upvote so you don't need to use change tip.I would totally be willing to spend 20 bucks a year on reddit to autotip people. In theory it could be even be less than a dollar a year depending on how charitable you want to be.There is so many people who create valuable content on the internet but it's hard to get paid for said work. Anyways that's just my two cents.</t>
  </si>
  <si>
    <t>http://www.reddit.com/r/Bitcoin/comments/335aus/why_is_there_not_a_bitcoin_reddit_where_an_up/</t>
  </si>
  <si>
    <t>April 20, 2015 at 01:10AM</t>
  </si>
  <si>
    <t>ProfessorViking</t>
  </si>
  <si>
    <t>Is it possible to put coin back in a block?</t>
  </si>
  <si>
    <t>So apparently an estimated 30-40% of mined coins have been lost. This bothers me more than most. I know the coins in infinitely divisible, but even if we increase the decimal places, I just don't see people paying with fractions of a satoshi.more than that. It seems like something the general public would latch onto and see as a problem, even if it isnt.I think, if a address has bitcoin in it, but the address hasn't had any transactions in 100 years or so, that it is lost bitcoin. Would it be possible, through a hard fork or something, to take those coins in those lost wallets, and put them in blocks to be mined?That way, if some billionaire dies without telling anyone how to access his wallet, years later his funds would be put back into the economy.The other solution would be to move back the denominations every time you have to add a new decimal place because of deflation... So if you add a decimal place, 100 milibits would be called the new "bitcoin" and 100 bits would be the new "milibit"... but that could cause more problems than it solves.I know a lot of you are likely in favor of lost coins, as it raises the value of the coins you are saving, but I think the public might see this as a problem... and that makes it a problem for adoption.</t>
  </si>
  <si>
    <t>http://www.reddit.com/r/Bitcoin/comments/335asi/is_it_possible_to_put_coin_back_in_a_block/</t>
  </si>
  <si>
    <t>April 20, 2015 at 01:31AM</t>
  </si>
  <si>
    <t>It’s Still Too Hard to Get Your First Bitcoin</t>
  </si>
  <si>
    <t>https://medium.com/@southtopia/it-s-still-too-hard-to-get-your-first-bitcoin-bc78f4e69ab3</t>
  </si>
  <si>
    <t>http://www.reddit.com/r/Bitcoin/comments/335d4l/its_still_too_hard_to_get_your_first_bitcoin/</t>
  </si>
  <si>
    <t>April 20, 2015 at 01:22AM</t>
  </si>
  <si>
    <t>If products can own themselves via bitcoin, is it right to say that we only have space for 2 quadrillion and 100 trillion pieces of products that are tagged to each satoshi?</t>
  </si>
  <si>
    <t>http://www.reddit.com/r/Bitcoin/comments/335c4j/if_products_can_own_themselves_via_bitcoin_is_it/</t>
  </si>
  <si>
    <t>April 20, 2015 at 01:52AM</t>
  </si>
  <si>
    <t>Bitcoin Exchange QuadrigaCX to Install Bitcoin ATMs in Canada’s Major Cities</t>
  </si>
  <si>
    <t>http://cointelegraph.com/news/114005/bitcoin-exchange-quadrigacx-to-install-bitcoin-atms-in-canadas-major-cities</t>
  </si>
  <si>
    <t>http://www.reddit.com/r/Bitcoin/comments/335frm/bitcoin_exchange_quadrigacx_to_install_bitcoin/</t>
  </si>
  <si>
    <t>April 20, 2015 at 01:51AM</t>
  </si>
  <si>
    <t>http://www.reddit.com/r/Bitcoin/comments/335fmh/play_safe_keeping_your_bitcoin_wallet_enchained/</t>
  </si>
  <si>
    <t>April 20, 2015 at 01:48AM</t>
  </si>
  <si>
    <t>goodbtc</t>
  </si>
  <si>
    <t>To The Moon</t>
  </si>
  <si>
    <t>https://www.youtube.com/watch?v=VXCH9T5Nnaw</t>
  </si>
  <si>
    <t>http://www.reddit.com/r/Bitcoin/comments/335f98/to_the_moon/</t>
  </si>
  <si>
    <t>April 20, 2015 at 02:21AM</t>
  </si>
  <si>
    <t>http://www.reddit.com/r/Bitcoin/comments/335jcc/bitcoin_exchange_quadrigacx_to_install_bitcoin/</t>
  </si>
  <si>
    <t>April 20, 2015 at 02:23AM</t>
  </si>
  <si>
    <t>P2P Lending: I just loaned 100 peeps bitcoin on BTCJam. Here's some of my thoughts.</t>
  </si>
  <si>
    <t>I have been watching P2P lending/borrowing for a couple years at least now. Once we started to see platforms use BTC for P2P lending I became interested.I give talks about Bitcoin in my local community so recently I decided I need to become acquainted with BTCJam.com (and similar) so I could talk about it.I initially tried (well... still trying http://www.reddit.com/r/Bitcoin/comments/32v5ku/my_first_btc_jam_bitcoin_loan/) to borrow some BTC to fund a recent web/meetup project I am working on. I didn't need the funds, but thought it would be a nice proving grounds.So here are some of my initial thoughts for both the community and for BTCJam and similar P2P lending sites. Feel free to chime in and throw stuff up.Community:AVATAR: if you are creating an account... Post a good pic. Hot chicks are probably best right now, but they need to be in context. e.g. you at the restaurant with your hot lady enjoy some wine. My main point here is, if you are some freaking looking old guy (like me)... don't post a close-up selfie of your nose hairs if you want a loan. Even though I did all of my loans indiscriminately (kindof), when I saw "that" guy... I wanted to move on!!!! Make a good, relevant pic for your avatar.SCARED OFF! Things that scared me away from making a loan. MINING!!!! don't say you are using the bitcoin for mining equipment. Most of us early bitcoin miners quit mining at least a couple years ago. There's a reason for that. NEW COIN!!! don't try to borrow BTC to invest into the next "bitcoin". TRADING!!! don't say your going to borrow bitcoin for arbitrage or similar. As an investor I want to hear things like; Upgrading my hot dog cart to sell sodas, expanding my eCommerce business to include Ariana Grande posters etc. Most of us "Bitcoiners" have seen and done all these things... but don't anymore. I'm not telling you to lie, just saying if this is why you are borrowing then create a new business model.BORROW AND LOAN: If you want to borrow also try and do some loans... I swear as soon as I started loaning, I started receiving investments. Coincidence? maybe, but you should support both ends.BUY BTC FOR LENDING: When you are ready to lend/invest, buy some BTC specifically for that, at that moment. This way you can do either the BTC tied loans or the Currency tied loans with out losing. Many people want the loan tied exclusively to BTC. I believe this unrealistic. If I borrowed 1 BTC, then BTC shot to the moon I would never be able to pay it back. So I will choose my type of loan depending on the duration. This being the case it's best if you treat your lending based on value and not a unit bias. Buy your BTC that day for your lending and then you are in the best position to receive a profitable value.DIVERSIFY: As much as it hurt (because it took FOREVER!!!!), I spread 1 BTC over 100 loans. There were several loans I looked at that I wanted to invest more than .01 BTC. But my plan was to diversify enough that the loss (should there be some) would be covered by overall ROI. In the future I will make larger individual loans, but it's still always best to be diversified. 6.. PARTICIPATE: Participated in all Bitcoin Communities by sharing and documenting your experiences like this one. P2P lending is just one example of community things going on. Never mind the trolls, just soldier on sharing, showing and educating.EDUCATE: Well... get out there. Do a talk at your local library... they love it, I guarantee it. Even if you don't know what you are talking about or doing... set up a talk and ask for someone in the community to help out. I love doing talks. If I'm near you, hit me up.TIP: When you are on a forum that allows bitcoin tipping... TIP!! Don't come here into /r/bitcoin and tip. We don't need it. Tip outside of our realm. I do it almost daily and it's great to hear a first timer when they get tipped. They can't believe it. TIP!!!EMAILs: Watchout... you might get too many emails from BTCJam, so be-careful on your settings.2FA: set it up.BTCJam and similar sites:UX: do I really need to say anything? come'on... UX!!!!!API: That was a lot of work to lend to just 100 people. How in the world am I going to lend to 1 million people. Give me an API option so I can write my own code and discriminate the loans based on my own home grown algorithms. This will also help explode your biz.FILTERS: MORE!!! I would like to NOT SEE certain peeps again, or eliminate loans that contains words I don't like... like mining or alt coins or cupcakes... Whatever.FILTERS: You should have to click a filter and then wait for the whole page to refresh and then click another filter repeat etc. Asynchronous or how bout a submit button. I hate that Newegg style of every click you make freezes you as you wait for the page to refresh. HORRIBLE IDEA!!!!FILTERS: MORE!!! I would like to select investment and sort based on; expiration, how close to complete, rating, type of profile completeness (e.g. facebook satisfied, identity satisfied etc).STUCK BITCOINS: I invested in several loans that I am sure won't meet 70% or greater and will expire. So my bitcoin will be tied up as we wait for two weeks to pass before the loan gets denied. It would be nice if there were an option that allowed the bitcoins to be "ghosted" (not sure of the correct term here) to multiple loans and the one that completes first, gets the coins.YOU GUYS ARE PERFORMING A GREAT SERVICE HERE... KEEP IT UP.</t>
  </si>
  <si>
    <t>http://www.reddit.com/r/Bitcoin/comments/335jn0/p2p_lending_i_just_loaned_100_peeps_bitcoin_on/</t>
  </si>
  <si>
    <t>April 20, 2015 at 02:43AM</t>
  </si>
  <si>
    <t>Munchie_King</t>
  </si>
  <si>
    <t>Coinbase Flagged Transactions</t>
  </si>
  <si>
    <t>Anytime you receive/send more than $1,000.00 per day, they flag your account.They recently flagged mine. That being said, just use Coinbase for cashing out/send to a new wallet before sending wherever you want to. In addition, if you're gambling, do not go anywhere near Coinbase; they will limit you.Figured I'd share what I learned.</t>
  </si>
  <si>
    <t>http://www.reddit.com/r/Bitcoin/comments/335lqi/coinbase_flagged_transactions/</t>
  </si>
  <si>
    <t>April 20, 2015 at 03:34AM</t>
  </si>
  <si>
    <t>blocktrailer</t>
  </si>
  <si>
    <t>Why London, England is a magnet for Fintech, Blockchain, Bitcoin</t>
  </si>
  <si>
    <t>http://blog.factom.org/post/116834167784/why-the-factom-foundation-selected-london-england</t>
  </si>
  <si>
    <t>http://www.reddit.com/r/Bitcoin/comments/335rxy/why_london_england_is_a_magnet_for_fintech/</t>
  </si>
  <si>
    <t>April 20, 2015 at 03:10AM</t>
  </si>
  <si>
    <t>um_ya</t>
  </si>
  <si>
    <t>How many public keys can I generate with my one private key?</t>
  </si>
  <si>
    <t>If I were to just keep making new public keys to my private key, how many could I make?</t>
  </si>
  <si>
    <t>http://www.reddit.com/r/Bitcoin/comments/335p0k/how_many_public_keys_can_i_generate_with_my_one/</t>
  </si>
  <si>
    <t>April 20, 2015 at 03:46AM</t>
  </si>
  <si>
    <t>timstripe</t>
  </si>
  <si>
    <t>Josh Garza's New Scam BTCGaw</t>
  </si>
  <si>
    <t>https://www.anonyme.com/View/fdd27d10-a16a-4bc6-accd-285d893b909c</t>
  </si>
  <si>
    <t>http://www.reddit.com/r/Bitcoin/comments/335tdu/josh_garzas_new_scam_btcgaw/</t>
  </si>
  <si>
    <t>April 20, 2015 at 03:59AM</t>
  </si>
  <si>
    <t>winlifeat</t>
  </si>
  <si>
    <t>How do I pay for a hotel using bitcoin on cheapair?</t>
  </si>
  <si>
    <t>I can't find any sort of bitcoin checkout method when purchasing a hotel, is there a certain way to do this?</t>
  </si>
  <si>
    <t>http://www.reddit.com/r/Bitcoin/comments/335utm/how_do_i_pay_for_a_hotel_using_bitcoin_on_cheapair/</t>
  </si>
  <si>
    <t>miscreanity</t>
  </si>
  <si>
    <t>Creating a 4th Branch of Government - Bitcoin</t>
  </si>
  <si>
    <t>http://armstrongeconomics.com/2015/04/19/creating-a-4th-branch-of-government/As Armstrong suggests, we need central banks that are apolitical. The post doesn't mention Bitcoin explicitly, but it described the system almost exactly as it exists today.The only issue is that Bitcoin is not completely immune to political influence. Although it would take a massive effort to seriously alter the network even as young as it is now, the potential is there.</t>
  </si>
  <si>
    <t>http://www.reddit.com/r/Bitcoin/comments/335uso/creating_a_4th_branch_of_government_bitcoin/</t>
  </si>
  <si>
    <t>April 20, 2015 at 04:19AM</t>
  </si>
  <si>
    <t>pauloalto</t>
  </si>
  <si>
    <t>Most or all of Mt. Gox's missing bitcoins stolen between early 2011 and May 2013, long before the exchange collapsed in February 2014</t>
  </si>
  <si>
    <t>http://www.coindesk.com/most-mt-gox-bitcoins-were-gone-by-may-2013-report-claims/</t>
  </si>
  <si>
    <t>http://www.reddit.com/r/Bitcoin/comments/335x5w/most_or_all_of_mt_goxs_missing_bitcoins_stolen/</t>
  </si>
  <si>
    <t>April 20, 2015 at 04:16AM</t>
  </si>
  <si>
    <t>22 May - International day of Bitcoin</t>
  </si>
  <si>
    <t>This is the day when pizza was purchased first. Lets make it international Bitcoin holiday. Let's selebeate it - with Pizza. Let's put this on the map of all calendars!</t>
  </si>
  <si>
    <t>http://www.reddit.com/r/Bitcoin/comments/335wvp/22_may_international_day_of_bitcoin/</t>
  </si>
  <si>
    <t>April 20, 2015 at 05:10AM</t>
  </si>
  <si>
    <t>I was hacked, attacker specifically searched for Bitcoin related data, thank goodness for passwords &amp;amp; storing my Electrum seed offline.</t>
  </si>
  <si>
    <t>So as a prerequisite, anyone looking through my post history will see I often call out people who get hacked/Bitcoins stolen as being incompetent, naive, unlucky or a combination of all three. On this occasion, it was me.On Wednesday, I took part in a radio show (I'm a musician) and it was streamed online. In an effort to download and save this stream, I downloaded some pretty shady software to my home PC, one of which was called JDownloader, the other Virtual Audio Cable, whether I got them from legit sources, at this point I do not know.I don't know which of these were infected, but one was, and for some reason my AV didn't pick it up.Fast forward to Thursday afternoon, and I notice the background on my work PC disappear a couple of times, I thought nothing of it and carried on with my day. On Friday evening, I notice the same thing happen to my home PC, and my mouse seeming to "stick" in one particular place, before my PC suddenly logging out to the Windows 8 lock screen.Some of you familiar with TeamViewer will now be recognising the above symtoms. Black background, locking of the PC when finished... yep, my TeamViewer was compromised.It took me until around lunch time on Saturday for the penny to drop, silly really, I repair PC's for a living! Gardener's garden I guess. Anyway.I immediately ran MBAM at work, and was greeted with msdcsc.exe, which had added itself to the Userinit reg key, and was running on startup. It identified this as a trojan, and also identified three files in a folder called "dclog", files which upon inspection were the last three days worth of my keypresses.I cleared the virus, saved the logs for inspection and immediately ran MBAM on my home PC.Exactly the same. Trojan &amp; three days worth of key logs.TeamViewer covers (covered!) 5 of my machines, from my home PC to my Laptop, my Till &amp; Customer database PC at work, my main work PC and my PBX system.A check of the TeamViewer incoming connection logs showed that each machine had been accessed during the small hours, while I slept, by ID 777, which I later discovered is TeamViewer's web interface.msdcsc.exe had been manually added to AVG's exceptions on both machines.Now, onto the Bitcoin stuff.On my home PC, my "Recent Folders" showed that all of my Crypto based folders in AppData had been browsed. Bitcoin, Litecoin, Dogecoin. Unnervingly as had a couple of my pictures folders.My Electrum software had been DELETED, including my Electrum wallet. I can only assume the attacker made a copy of this before doing so, but supporting this assumption is the fact that on my work PC, the last two Recent Searches were first "Bitcoin" and secondly... "seed". Passworded Electrum wallet means the attacker would've needed the seed to rebuild it.The keylogger showed that the attacker had tried to access my KeePass database using the same password as my Teamviewer account, luckily they're different.Long story short, I was had. I let my guard down and I nearly lost a small but "big enough" sum of Bitcoins which would've left me a little upset.I used my copy of the seed on my now clean machine, setup a new Electrum wallet with a different password and transferred them immediately. Bitcoins safe for another day.So, keep that AV running and scanning, run regular checks with AdwCleaner and the likes, I still don't beleive you HAVE TO have everything in Multisig, Offline wallets for example, but having your seed kept elsewhere offline and having your wallet password protected by something totally unique goes a long way.As a side-note, the attacker was sloppy enough to leave behind all these log entries, including several IP addresses which are being handed over to the police in the morning. How much good that'll do anyone I don't know.Stay safe :)</t>
  </si>
  <si>
    <t>http://www.reddit.com/r/Bitcoin/comments/33636l/i_was_hacked_attacker_specifically_searched_for/</t>
  </si>
  <si>
    <t>April 20, 2015 at 05:08AM</t>
  </si>
  <si>
    <t>simmysim</t>
  </si>
  <si>
    <t>Humbly asking for some advice on a business venture.</t>
  </si>
  <si>
    <t>Hello everyone. I come again to this sub to humbly ask for some advice. I have been thinking of starting a small gig for myself for quite sometime. I want to offer services to merchants that are interested in accepting bitcoin; basically "Bitcoin integration services" aka "Bitcoin consultant."Basically what i want to offer for merchants is the ability to accept bitcoin, i set them up with a payment processor, wallet, etc and teach them the basics of how to accept. I believe there is huge potential for this type of business and its ripe for picking at the moment. I feel like this is a great way to accelerate user adoption while at the same time making money and having fun(i may have found my calling)My problem however is twofold: 1) I dont know squat about websites. This is my achilles heel, if i cant integrate bitcoin payments via their website then what good am i for? 2) Method of advertising. How do i reach the appropriate audience en masse? Email list? Cold calling? Door-to-door? Efficiency is important.Do you think its possible to offer a service like this without having any knowledge of website design? Or do you think i can pay a techie a small fee to do this for me? OR maybe i can cut the middleman and learn JUST how to integrate btc payments into websites and forget all the extra stuff i need to know?(is this feasble?) i mean how hard is it to learn ?I really feel like the only thing holding me back from commiting is my lack lf knowledge of websites which is a shame,everthing else for me is easy peezy.What do you guys think? How should i tackle this? Would love your input.</t>
  </si>
  <si>
    <t>http://www.reddit.com/r/Bitcoin/comments/3362wu/humbly_asking_for_some_advice_on_a_business/</t>
  </si>
  <si>
    <t>April 20, 2015 at 04:57AM</t>
  </si>
  <si>
    <t>furling</t>
  </si>
  <si>
    <t>Can we have an informal vote on Gavin's block size proposal?</t>
  </si>
  <si>
    <t>The proposal: http://blog.bitcoinfoundation.org/a-scalability-roadmap/This is just to get an idea of relative numbers for or against.. I realise that such a vote in /r/bitcoin is infinitely manipulable, but I figure the results should still provide a rough idea of the level of support.Please vote either YES, NO, MAYBE -- and leave a comment under your vote if you want to explain your reasoning.Cheers.</t>
  </si>
  <si>
    <t>http://www.reddit.com/r/Bitcoin/comments/3361nc/can_we_have_an_informal_vote_on_gavins_block_size/</t>
  </si>
  <si>
    <t>April 20, 2015 at 04:54AM</t>
  </si>
  <si>
    <t>muneebali</t>
  </si>
  <si>
    <t>Bitcoin is Bigger than Google</t>
  </si>
  <si>
    <t>https://medium.com/@muneeb/bitcoin-is-bigger-than-google-ec84310296d9</t>
  </si>
  <si>
    <t>http://www.reddit.com/r/Bitcoin/comments/33619t/bitcoin_is_bigger_than_google/</t>
  </si>
  <si>
    <t>April 20, 2015 at 05:32AM</t>
  </si>
  <si>
    <t>santiago9629</t>
  </si>
  <si>
    <t>It's happening! Bitcoin now accepted at Easy Breezy in the Castro SF</t>
  </si>
  <si>
    <t>http://i.imgur.com/pODBAgp.jpg</t>
  </si>
  <si>
    <t>http://www.reddit.com/r/Bitcoin/comments/3365rn/its_happening_bitcoin_now_accepted_at_easy_breezy/</t>
  </si>
  <si>
    <t>Bitcoin burnouts</t>
  </si>
  <si>
    <t>Anyone else burned out by bitcoin? I've been in the ecosystem for 3 years and have become totally anti-social with nothing to do or speak about that isn't related to crypto.</t>
  </si>
  <si>
    <t>http://www.reddit.com/r/Bitcoin/comments/3365op/bitcoin_burnouts/</t>
  </si>
  <si>
    <t>April 20, 2015 at 05:28AM</t>
  </si>
  <si>
    <t>BitSim: Bitcoin Between SIM and Phone</t>
  </si>
  <si>
    <t>https://www.youtube.com/watch?v=MNTObCr4gnM&amp;feature=youtu.be</t>
  </si>
  <si>
    <t>http://www.reddit.com/r/Bitcoin/comments/33659z/bitsim_bitcoin_between_sim_and_phone/</t>
  </si>
  <si>
    <t>April 20, 2015 at 05:40AM</t>
  </si>
  <si>
    <t>cointweets</t>
  </si>
  <si>
    <t>Coin Fire Strikes Back. Filing charges against Josh Garza.</t>
  </si>
  <si>
    <t>http://coinfire.io/2015/04/19/special-editorial-statement-regarding-homero-joshua-garza/</t>
  </si>
  <si>
    <t>http://www.reddit.com/r/Bitcoin/comments/3366lp/coin_fire_strikes_back_filing_charges_against/</t>
  </si>
  <si>
    <t>April 20, 2015 at 05:38AM</t>
  </si>
  <si>
    <t>IGETSHIVERSWHENIP</t>
  </si>
  <si>
    <t>Anyone remember which premium email service accepts bitcoin?</t>
  </si>
  <si>
    <t>I saw it not to long ago, I can't remember their name.</t>
  </si>
  <si>
    <t>http://www.reddit.com/r/Bitcoin/comments/3366fe/anyone_remember_which_premium_email_service/</t>
  </si>
  <si>
    <t>April 20, 2015 at 06:05AM</t>
  </si>
  <si>
    <t>[OC] Need help beta-testing a decentralized bitcoin-based marketplace/openbazaar alternative I've been building over the last few months called OpenMarket. Help much appreciated.</t>
  </si>
  <si>
    <t>https://github.com/openmarket/openmarket</t>
  </si>
  <si>
    <t>http://www.reddit.com/r/Bitcoin/comments/3369c8/oc_need_help_betatesting_a_decentralized/</t>
  </si>
  <si>
    <t>April 20, 2015 at 06:29AM</t>
  </si>
  <si>
    <t>gothsurf</t>
  </si>
  <si>
    <t>Is it possible to create a lockable media file that unlocks with a payment to an embedded crypto wallet?</t>
  </si>
  <si>
    <t>Let's say I made a low budget horror movie/porno, what have you. I would like to cut out any middle men by distributing it myself via bittorrent. Is it currently possible to create a media file that will play a trailer or a few seconds of the file, but will then unlock the full file with a payment to an embedded bitcoin wallet?</t>
  </si>
  <si>
    <t>http://www.reddit.com/r/Bitcoin/comments/336c51/is_it_possible_to_create_a_lockable_media_file/</t>
  </si>
  <si>
    <t>April 20, 2015 at 06:23AM</t>
  </si>
  <si>
    <t>BitcoinTR</t>
  </si>
  <si>
    <t>Bitcoin Faucet From Turkey, 50.000 satoshi every 10 min !!! Total claimed so far: 2.09721400 BTC and rising too fast !</t>
  </si>
  <si>
    <t>http://www.satoshicity.org/?r=77How can I earn Bitcoin?Enter the captcha below and click Claim! to earn free Bitcoins. You can come back and play every ten minutes to win free bitcoins each time!When can I withdraw my bitcoin accumulated?The minimum amount that you can withdraw is 0.00010000 BTC. Cashout button is displayed when the balance reaches the minimum amount. After you initiate a withdrawal request, the Bitcoins will be sent to your wallet within 6 hours and you will be able to see the withdrawal transaction by clicking on My Transactions in the top menu.How can I contact you?Feel free to contact the SatoshiCity support team at any time regarding anything. This can include simply dropping us an email saying hi! We're also always actively seeking constructive feedback on our service.Email: helpsatoshicity@gmail.com</t>
  </si>
  <si>
    <t>http://www.reddit.com/r/Bitcoin/comments/336bev/bitcoin_faucet_from_turkey_50000_satoshi_every_10/</t>
  </si>
  <si>
    <t>April 20, 2015 at 06:52AM</t>
  </si>
  <si>
    <t>vtins12</t>
  </si>
  <si>
    <t>NiFce site for earn 100-300$ Bitcoins a Day</t>
  </si>
  <si>
    <t>http://toolsgiveaway.com/bitcoin</t>
  </si>
  <si>
    <t>http://www.reddit.com/r/Bitcoin/comments/336emr/nifce_site_for_earn_100300_bitcoins_a_day/</t>
  </si>
  <si>
    <t>April 20, 2015 at 06:48AM</t>
  </si>
  <si>
    <t>btcgeek_rule</t>
  </si>
  <si>
    <t>Senator Rand Paul just spoke at a Bitcoin fundraiser at the Union League Club in New York</t>
  </si>
  <si>
    <t>http://www.coinsetter.com/bitcoin-news/2015/04/19/rand-paul-speaks-at-bitcoin-fundraiser-in-new-york-2292</t>
  </si>
  <si>
    <t>http://www.reddit.com/r/Bitcoin/comments/336e8i/senator_rand_paul_just_spoke_at_a_bitcoin/</t>
  </si>
  <si>
    <t>April 20, 2015 at 06:42AM</t>
  </si>
  <si>
    <t>Grouchyboy</t>
  </si>
  <si>
    <t>How to buy bitcoin</t>
  </si>
  <si>
    <t>I got a visa card and wanted to know where and how to buy bitcoin, ive searched alot and they all want me to send a pic of a driver liecence</t>
  </si>
  <si>
    <t>http://www.reddit.com/r/Bitcoin/comments/336die/how_to_buy_bitcoin/</t>
  </si>
  <si>
    <t>April 20, 2015 at 07:17AM</t>
  </si>
  <si>
    <t>vevue</t>
  </si>
  <si>
    <t>Bitcoin crossroads. $100 or $1,000?</t>
  </si>
  <si>
    <t>http://imgur.com/fmpL6oA</t>
  </si>
  <si>
    <t>http://www.reddit.com/r/Bitcoin/comments/336hjz/bitcoin_crossroads_100_or_1000/</t>
  </si>
  <si>
    <t>April 20, 2015 at 07:09AM</t>
  </si>
  <si>
    <t>derpyblaze</t>
  </si>
  <si>
    <t>How many times a day do you check the price?</t>
  </si>
  <si>
    <t>I check it a few times an hour, as I have Bitcoin Checker on my phone w/notification. I have 8 coins so I have a reason to check. What about you?</t>
  </si>
  <si>
    <t>http://www.reddit.com/r/Bitcoin/comments/336goa/how_many_times_a_day_do_you_check_the_price/</t>
  </si>
  <si>
    <t>April 20, 2015 at 06:58AM</t>
  </si>
  <si>
    <t>mktx</t>
  </si>
  <si>
    <t>Ledger HW.1 review and guide for use w/Electrum (x-post /r/coincode)</t>
  </si>
  <si>
    <t>https://www.reddit.com/r/coincode/comments/336f08/ledger_hw1_review_and_guide_for_use_welectrum/</t>
  </si>
  <si>
    <t>http://www.reddit.com/r/Bitcoin/comments/336fdq/ledger_hw1_review_and_guide_for_use_welectrum/</t>
  </si>
  <si>
    <t>April 20, 2015 at 07:44AM</t>
  </si>
  <si>
    <t>Phil_James</t>
  </si>
  <si>
    <t>Bitcoin Lending</t>
  </si>
  <si>
    <t>I'm interested in doing bitcoin lending and possibly making some interest on lending some bitcoins! I recently came across bitbond any ideas on how it works?</t>
  </si>
  <si>
    <t>http://www.reddit.com/r/Bitcoin/comments/336kfl/bitcoin_lending/</t>
  </si>
  <si>
    <t>April 20, 2015 at 07:00AM</t>
  </si>
  <si>
    <t>Budwiser86</t>
  </si>
  <si>
    <t>Redditors, Are there any sites/places which give discounts if paid by Bitcoins?</t>
  </si>
  <si>
    <t>http://www.reddit.com/r/Bitcoin/comments/336fkx/redditors_are_there_any_sitesplaces_which_give/</t>
  </si>
  <si>
    <t>April 20, 2015 at 08:45AM</t>
  </si>
  <si>
    <t>livenow222</t>
  </si>
  <si>
    <t>Did you miss out on Bitcoin? Here's a chance to win 3,000 XRP or STR</t>
  </si>
  <si>
    <t>First let me say respect this post its for those who would like to enter regardless if you think these currencies are ajoke, some dont' so respect that.Enter this gleam #giveaway for a chance to win 3,000 XRP (Ripple) or STR (Stellar) #cryptocoins. These 2 digital coins may be worth a lot of money in the future just like bitcoin. Selected winner must have valid account to transfer digital currency to. Expiration Date: 06/30/2015, Contest Eligibility: WWENTER HERE</t>
  </si>
  <si>
    <t>http://www.reddit.com/r/Bitcoin/comments/336r0h/did_you_miss_out_on_bitcoin_heres_a_chance_to_win/</t>
  </si>
  <si>
    <t>April 20, 2015 at 08:20AM</t>
  </si>
  <si>
    <t>War and the Government Control of Money</t>
  </si>
  <si>
    <t>https://www.youtube.com/watch?v=gBgrf_Yf5Jw&amp;feature=youtu.be</t>
  </si>
  <si>
    <t>http://www.reddit.com/r/Bitcoin/comments/336ogw/war_and_the_government_control_of_money/</t>
  </si>
  <si>
    <t>April 20, 2015 at 08:18AM</t>
  </si>
  <si>
    <t>LetItSnowden</t>
  </si>
  <si>
    <t>[META] Is silent and unexplained thread removal going to be the norm here?</t>
  </si>
  <si>
    <t>This thread was removed without a reason: https://www.reddit.com/r/Bitcoin/comments/31zydn/we_are_only_seeing_the_surface_of_the_trolling/It doesn't feel very welcoming when low quality moderation like that is going on."The consent of the governed is not consent if it is not informed." This situation is very undemocratic.</t>
  </si>
  <si>
    <t>http://www.reddit.com/r/Bitcoin/comments/336oak/meta_is_silent_and_unexplained_thread_removal/</t>
  </si>
  <si>
    <t>April 20, 2015 at 08:15AM</t>
  </si>
  <si>
    <t>BitcoinIsLiberty</t>
  </si>
  <si>
    <t>bitSIM - tiny piece of hardware you stick on your SIM card for a platform that securely handles bitcoin.</t>
  </si>
  <si>
    <t>http://www.bitsim.co</t>
  </si>
  <si>
    <t>http://www.reddit.com/r/Bitcoin/comments/336nx2/bitsim_tiny_piece_of_hardware_you_stick_on_your/</t>
  </si>
  <si>
    <t>April 20, 2015 at 09:02AM</t>
  </si>
  <si>
    <t>BitcoinMichi</t>
  </si>
  <si>
    <t>I am predicting the total elimination of all Bitcoin ATM's by 2017 in Japan</t>
  </si>
  <si>
    <t>One of the many beautiful features of Bitcoin is that I can send it from home without the need of going to a bank, Western Union or the next convinient store. But still, getting your first bitcoins is a hassle.In the near future you will be able to purchase your first Bitcoins directly from your mobile provider within SECONDS.Japans NTT Docomo is already planing this by flirting with Coinbase.http://cryptomining-blog.com/tag/ntt-docomo/My advice, do not invest in Bitcoin ATM's</t>
  </si>
  <si>
    <t>http://www.reddit.com/r/Bitcoin/comments/336sss/i_am_predicting_the_total_elimination_of_all/</t>
  </si>
  <si>
    <t>April 20, 2015 at 08:59AM</t>
  </si>
  <si>
    <t>Bubba4_20</t>
  </si>
  <si>
    <t>I Got laid off. Is there any real money in the Cryto scene?</t>
  </si>
  <si>
    <t>I live somewhere where its a hard to find work im very capable but havent found anything yet. Texas and the oil is down..</t>
  </si>
  <si>
    <t>http://www.reddit.com/r/Bitcoin/comments/336shw/i_got_laid_off_is_there_any_real_money_in_the/</t>
  </si>
  <si>
    <t>April 20, 2015 at 08:56AM</t>
  </si>
  <si>
    <t>tommytrain</t>
  </si>
  <si>
    <t>UK banksters to discuss Bitcoin at SWIFT event</t>
  </si>
  <si>
    <t>http://www.swift.com/events/2015/business_forum_london/agenda.page?</t>
  </si>
  <si>
    <t>http://www.reddit.com/r/Bitcoin/comments/336s70/uk_banksters_to_discuss_bitcoin_at_swift_event/</t>
  </si>
  <si>
    <t>April 20, 2015 at 06:18AM</t>
  </si>
  <si>
    <t>Withdrawing btc to debit card.</t>
  </si>
  <si>
    <t>I think there is one problem with these bedit cards. I dont know if this something "it just is"!?when I debosit to account it will be as btc. So every ups and downs it has effect comparing to fiat. Like btc has.But if I withdraw my btcs to my card it will go as fiat ($). So if I make a deposit I have to be sure price will not go up. You know, it will be, lets say 40$. What ever the price goes to moon or not.So my opinion, it should be as btcs showing in my card balance too. I do not know if this something cant be done, or is it just gambling? But I have seen I should not debosit any btcs to my Bitcoin Debit card if Im not sure I will spend it along day or two. (yes, Im a believer)Is this case with all debit cards out there? Also I cant withdraw my balance back in to my account as bitcoins. It will stay in my card.Stupid or not?</t>
  </si>
  <si>
    <t>http://www.reddit.com/r/Bitcoin/comments/336avq/withdrawing_btc_to_debit_card/</t>
  </si>
  <si>
    <t>April 20, 2015 at 09:40AM</t>
  </si>
  <si>
    <t>Coinbase + Feds</t>
  </si>
  <si>
    <t>http://ia801506.us.archive.org/27/items/gov.uscourts.nysd.422824/gov.uscourts.nysd.422824.232.8.pdf</t>
  </si>
  <si>
    <t>http://www.reddit.com/r/Bitcoin/comments/336x44/coinbase_feds/</t>
  </si>
  <si>
    <t>April 20, 2015 at 09:29AM</t>
  </si>
  <si>
    <t>CakeCodes</t>
  </si>
  <si>
    <t>New BitMaker v2! Free Bitcoin, Free App, Free to Use</t>
  </si>
  <si>
    <t>Hello fellow bitcoin lovers!!I have good news for everyone, BitMaker, which has been used by many people, is now much significantly updated &amp; rebuilt from scratch!BitMaker 2.0 is now more reliable (less delay in receiving coins, meaning faster coins!), login support to use across multiple devices, much beautiful user interface, and more for you to adventure! Amazing!AND, 6.5x more reward giving out now! 65 satoshi (it was 10) every 5 minutes.Much thanks for the support so far, I hope the app will continue to serve the community very well!Link to app: https://play.google.com/store/apps/details?id=com.cakecodes.bitmakerLink to web: http://bitmaker.cakecodes.com/</t>
  </si>
  <si>
    <t>http://www.reddit.com/r/Bitcoin/comments/336vvm/new_bitmaker_v2_free_bitcoin_free_app_free_to_use/</t>
  </si>
  <si>
    <t>April 20, 2015 at 09:22AM</t>
  </si>
  <si>
    <t>everydaymotherfucker</t>
  </si>
  <si>
    <t>Best Exchange For Leveraged Trades?</t>
  </si>
  <si>
    <t>I'm aware of three of them: okcoin, btc.sx and bitfinex. Not sure how many more there are out there. What is the most reputable exchange in your opinion that allows me to do leveraged trades? I don't want to get Goxed. Thanks.</t>
  </si>
  <si>
    <t>http://www.reddit.com/r/Bitcoin/comments/336v12/best_exchange_for_leveraged_trades/</t>
  </si>
  <si>
    <t>April 20, 2015 at 08:49AM</t>
  </si>
  <si>
    <t>Leaked Documents Expose Banks as Ponzis, Bitcoin Skyrockets</t>
  </si>
  <si>
    <t>http://truucoin.com/2015/04/20/leaked-documents-expose-banks-as-ponzis-bitcoin-skyrockets/</t>
  </si>
  <si>
    <t>http://www.reddit.com/r/Bitcoin/comments/336rgf/leaked_documents_expose_banks_as_ponzis_bitcoin/</t>
  </si>
  <si>
    <t>April 20, 2015 at 10:23AM</t>
  </si>
  <si>
    <t>Jackten</t>
  </si>
  <si>
    <t>One of the better altcoin (Sidechain?) ideas I've seen so far. What do you guys think?</t>
  </si>
  <si>
    <t>http://wiki.gridcoin.us/Main_Page</t>
  </si>
  <si>
    <t>http://www.reddit.com/r/Bitcoin/comments/3371gl/one_of_the_better_altcoin_sidechain_ideas_ive/</t>
  </si>
  <si>
    <t>April 20, 2015 at 10:20AM</t>
  </si>
  <si>
    <t>How hard would it be to switch bitcoin's PoW distribution method for something like this?</t>
  </si>
  <si>
    <t>http://i.imgur.com/IxiilbU.jpg</t>
  </si>
  <si>
    <t>http://www.reddit.com/r/Bitcoin/comments/33716s/how_hard_would_it_be_to_switch_bitcoins_pow/</t>
  </si>
  <si>
    <t>April 20, 2015 at 10:28AM</t>
  </si>
  <si>
    <t>Godfreee</t>
  </si>
  <si>
    <t>A short, simple, but elegant explanation of Bitcoin by Satoshi Nakamoto himself.</t>
  </si>
  <si>
    <t>This is, for me, one of the easiest ways to explain Bitcoin in a way that anybody can understand. It was from Satoshi himself and taken from one of his conversations on Bitcointalk.Aug. 27, 2010:"As a thought experiment, imagine there was a base metal as scarce as gold but with the following properties:– boring grey in colour– not a good conductor of electricity– not particularly strong, but not ductile or easily malleable either– not useful for any practical or ornamental purposeand one special, magical property:– can be transported over a communications channelIf it somehow acquired any value at all for whatever reason, then anyone wanting to transfer wealth over a long distance could buy some, transmit it, and have the recipient sell it.Maybe it could get an initial value circularly as you’ve suggested, by people foreseeing its potential usefulness for exchange. (I would definitely want some) Maybe collectors, any random reason could spark it." - Satoshi Nakamoto</t>
  </si>
  <si>
    <t>http://www.reddit.com/r/Bitcoin/comments/3371y7/a_short_simple_but_elegant_explanation_of_bitcoin/</t>
  </si>
  <si>
    <t>April 20, 2015 at 11:27AM</t>
  </si>
  <si>
    <t>Some photos from the Bitcoin Job Fair</t>
  </si>
  <si>
    <t>https://imgur.com/a/lgjxi</t>
  </si>
  <si>
    <t>http://www.reddit.com/r/Bitcoin/comments/3377p1/some_photos_from_the_bitcoin_job_fair/</t>
  </si>
  <si>
    <t>April 20, 2015 at 11:49AM</t>
  </si>
  <si>
    <t>7_HotHighAir_7</t>
  </si>
  <si>
    <t>the paranoid man and Bitcoin</t>
  </si>
  <si>
    <t>So this is my thought.a paranoid survivalist desires to have "wealth/value/universal-trust-money" in % to his current gold holdings, medical supplies, current label food goods, and other commodities etc...is it possible to store and send in constoant daily motion in order to achieve greater stores of commodities over "money" over time?Thus making the BTC price spike your buying of commodities. Sell commodities when btc low.</t>
  </si>
  <si>
    <t>http://www.reddit.com/r/Bitcoin/comments/3379nz/the_paranoid_man_and_bitcoin/</t>
  </si>
  <si>
    <t>April 20, 2015 at 12:07PM</t>
  </si>
  <si>
    <t>I think tomorrow will be an interesting day in regards to price...</t>
  </si>
  <si>
    <t>The short interest appears to be at an all time high. When we dipped below $220 recently, a lot of the shorts covered their positions, but now the shorts have increased their position by almost 50%, yet the price has remained above $220 despite their negativity. I think the next couple of days will be anything but boring, and I see two scenarios as a possibility: either the shorts have more coins that we don't know about and are planning a big dump this week, or the short position is at an all time high because they're running out of coins and are unable to move the market as they intended, i.e., they're doubling down. If it's the latter, then I'd expect a big move up as they try to cover their asses as the market trickles upwards, otherwise, if this is more calculated and part of mass collusion, I think we could see a big dump and a move below $200.I know a lot of people suspect market manipulation and this week should be very telling of that.I am curious to hear what the rest of you think about this increased short interest. As the saying goes: bulls make money, bears make money, but hogs get slaughtered. I am hoping this is the week that the hogs go to slaughter.</t>
  </si>
  <si>
    <t>http://www.reddit.com/r/Bitcoin/comments/337bbh/i_think_tomorrow_will_be_an_interesting_day_in/</t>
  </si>
  <si>
    <t>April 20, 2015 at 12:28PM</t>
  </si>
  <si>
    <t>4000 ATMs Bitcoin Enabled Through Chip Chap</t>
  </si>
  <si>
    <t>http://bravenewcoin.com/news/4000-atms-bitcoin-enabled-through-chip-chap/</t>
  </si>
  <si>
    <t>http://www.reddit.com/r/Bitcoin/comments/337d36/4000_atms_bitcoin_enabled_through_chip_chap/</t>
  </si>
  <si>
    <t>April 20, 2015 at 12:16PM</t>
  </si>
  <si>
    <t>glennlopez</t>
  </si>
  <si>
    <t>Bitfinex, is there a way to check my trade performance?</t>
  </si>
  <si>
    <t>Just started using bitfinex for margin trades, is there a way I can check my overall margin trading performance?</t>
  </si>
  <si>
    <t>http://www.reddit.com/r/Bitcoin/comments/337c3q/bitfinex_is_there_a_way_to_check_my_trade/</t>
  </si>
  <si>
    <t>April 20, 2015 at 12:14PM</t>
  </si>
  <si>
    <t>marior012</t>
  </si>
  <si>
    <t>What do you guys think about Syscoin? It has a decentralized market place on the block chain!</t>
  </si>
  <si>
    <t>http://syscoin.org/about/</t>
  </si>
  <si>
    <t>http://www.reddit.com/r/Bitcoin/comments/337bw6/what_do_you_guys_think_about_syscoin_it_has_a/</t>
  </si>
  <si>
    <t>April 20, 2015 at 12:12PM</t>
  </si>
  <si>
    <t>aliennumbers</t>
  </si>
  <si>
    <t>Where do I begin if I want to code to access the Bitcoin protocol?</t>
  </si>
  <si>
    <t>http://www.reddit.com/r/Bitcoin/comments/337bqo/where_do_i_begin_if_i_want_to_code_to_access_the/</t>
  </si>
  <si>
    <t>kmcclry</t>
  </si>
  <si>
    <t>When did you realize the true value in Bitcoin and Blockchain tech?</t>
  </si>
  <si>
    <t>Like the title says, I'm curious when people here first realized the true value/magnitude of this technology and what was the trigger.For me, it was today because the pieces finally fell into place. I got around to watching Antonopoulos' 2 hour testifing to Canadian Senate from here.Up until watching that, I had purchased some Bitcoin, and messed around with it because I had simply heard it was decentralized. I'm pretty libertarian so supporting the growth of something decentralized was really attractive to me. It wasn't until today that Bitcoin became more to me than that.I told my girlfriend that I watched that video and she looked at me like I was crazy. I slowly walked through the basics of blockchain and bitcoin (probably not super great since I'm new) and compared it to today's monetary system. That was really the epiphany moment for me because I've been an advocate for another gold based (or other precious metal based) economy. I've already understood how screwed up today's system is because I've done my due diligence with some Ludwig von Mises, John Maynard Keynes, etc (you have to know both sides of an opinion). Putting the pieces together that Bitcoin is a sort of gold (but better), and it is simply the reward from a more compelling technology was the one-two punch for me. Learning that decentralization, blockchain, and bitcoin could create a world with so much less central authority and do it in such an elegant manner was mind-boggling.I think the best part was that during this conversation with her she had never heard that the Fed exists because it was made by bankers, for bankers. That her money isn't to her benefit, its really for someone else and she gets the scraps. Hearing that Bitcoin is money that is yours, and no one elses, was really attractive to her. I may have another convert that isn't just me coming along for the ride.</t>
  </si>
  <si>
    <t>http://www.reddit.com/r/Bitcoin/comments/337bpr/when_did_you_realize_the_true_value_in_bitcoin/</t>
  </si>
  <si>
    <t>April 20, 2015 at 12:46PM</t>
  </si>
  <si>
    <t>!Mediengruppe Bitnik’s bot released from custody</t>
  </si>
  <si>
    <t>An automated shopping bot that was created to make purchases on dark web marketplaces using bitcoin has been released after it was seized few months back.It came into limelight last fall after it bought, among other items, ecstasy pills from Agora, a dark web marketplace. The bot and its purchased items were put on display during an exhibition at the Kunst Halle St Gallen art gallery in St. Gallen, Switzerland.According to a blog post dated 15th January, the bot was taken into custody by the St Gallen public prosecutor's office, citing safety concerns.!Mediengruppe Bitnik, the team behind the bot, recently announced in a new blog post that the bot had been released from custody and that it no longer faced the threat of prosecution in connection with the bot, writing:"At the same time we also received the order for withdrawal of prosecution. In the order for withdrawal of prosecution the public prosecutor states that the possession of ecstasy was indeed a reasonable means for the purpose of sparking public debate about questions related to the exhibition."(Source: http://fxwire.pro/!Mediengruppe-Bitniks-bot-released-from-custody-26952)</t>
  </si>
  <si>
    <t>http://www.reddit.com/r/Bitcoin/comments/337ejr/mediengruppe_bitniks_bot_released_from_custody/</t>
  </si>
  <si>
    <t>April 20, 2015 at 12:40PM</t>
  </si>
  <si>
    <t>With SMS already globally adopted, BitSIM allows Bitcoin to offer mobile banking/remittance to the world's 2.5 billion unbanked adults.</t>
  </si>
  <si>
    <t>http://bravenewcoin.com/news/banking-the-unbanked-catalyst-for-bitcoins-mass-adoption/</t>
  </si>
  <si>
    <t>http://www.reddit.com/r/Bitcoin/comments/337dzt/with_sms_already_globally_adopted_bitsim_allows/</t>
  </si>
  <si>
    <t>April 20, 2015 at 01:12PM</t>
  </si>
  <si>
    <t>Gem Sets New Standards For Bitcoin Wallet Security</t>
  </si>
  <si>
    <t>http://bravenewcoin.com/news/gem-sets-new-standards-for-bitcoin-wallet-security/</t>
  </si>
  <si>
    <t>http://www.reddit.com/r/Bitcoin/comments/337gk1/gem_sets_new_standards_for_bitcoin_wallet_security/</t>
  </si>
  <si>
    <t>April 20, 2015 at 01:01PM</t>
  </si>
  <si>
    <t>thechitowncubs</t>
  </si>
  <si>
    <t>Solving Traffic Jams with Bitcoins and Blockchain</t>
  </si>
  <si>
    <t>Seems like this is a big societal fuckup caused by central planning of roads.Outside of eliminating that are there any use cases involving the blockchain and bitcoin for this?</t>
  </si>
  <si>
    <t>http://www.reddit.com/r/Bitcoin/comments/337fr6/solving_traffic_jams_with_bitcoins_and_blockchain/</t>
  </si>
  <si>
    <t>April 20, 2015 at 01:31PM</t>
  </si>
  <si>
    <t>What do you think about this? The ability to buy Bitcoins with Bitcoin vouchers available at various stores?</t>
  </si>
  <si>
    <t>What do you think about this? The ability to buy Bitcoins with Bitcoin vouchers available at various stores? Could eliminate you having to fill up KYC? Why isn't this widely adopted yet? (Something like Azte.co)</t>
  </si>
  <si>
    <t>http://www.reddit.com/r/Bitcoin/comments/337i0b/what_do_you_think_about_this_the_ability_to_buy/</t>
  </si>
  <si>
    <t>April 20, 2015 at 01:39PM</t>
  </si>
  <si>
    <t>blockonomics_co</t>
  </si>
  <si>
    <t>First Indian Company to Venture into Blockchain Technology</t>
  </si>
  <si>
    <t>Crypt E Tech solutions Pvt Limited set to launch beta version of” Blockonomics-Bitcoin financial tracker” on April 27, 2015 founded by IIT and IIIT guys.</t>
  </si>
  <si>
    <t>http://www.reddit.com/r/Bitcoin/comments/337im7/first_indian_company_to_venture_into_blockchain/</t>
  </si>
  <si>
    <t>April 20, 2015 at 02:18PM</t>
  </si>
  <si>
    <t>jamierobinsondotco</t>
  </si>
  <si>
    <t>Model for Bitcoin Blockchain Elections</t>
  </si>
  <si>
    <t>Model for Bitcoin Blockchain ElectionsBitcoin enables you to publicly track transactions on it’s blockchain. These transactions can also have arbitrary meaning. For example, a vote one way or another.You could vote for Option A or Option B by sending a tiny dust amount to Address A or Address B.Imagine that the address with the greatest number of incoming transactions during the specified time wins the vote, regardless of ending balance.Voters can periodically check their vote transaction to make sure it still exists and is confirmed. Each voter can see the total transaction counts and perform blockchain analysis of the election as desired. This means we can reasonably assume every vote is counted, and no votes can be redirected to another option.Problem 1: How do you ensure voters don’t vote twice? Bitcoin addresses can be generated at will.Bitcoin addresses can be pre-qualified, and only pre-qualified addresses can have their vote transaction counted.A Bitcoin address is pre-qualified by having a published “master election address” send a transaction to it. The address is now provably linked to the election and now has a balance that can be re-allocated during the election.All voters can see the “master election address” and every Bitcoin address it’s pre-qualified. Votes from addresses that not pre-qualified are not counted. Only the last vote from a pre-qualified address is counted.Now we can ensure that only a limited number of votes can occur.Problem 2: Distributing control of the pre-qualified addresses to voters.We already have a system of distributing ballots to voters - polling stations – let’s use them.The pre-qualified address keypairs are printed to paper wallet ballots. The paper wallet ballots are distributed to the polling stations and have no personally identifiable information on them. They may have some basic security features to them – such as folded and then connected perforated edges that need to be broken (like a paystub).Each polling station receives an extra % of ballots - for sampling, new voter registrations etc. This surplus amount must be enough to cover logistics issues of voters, but not enough to allow “ghost votes”.An online spreadsheet is released by the government ahead of the vote, documenting each public key that has been pre-qualified and it’s associated polling station. This allows everyone to see how the addresses have been allocated, and to ensure that the right numbers are delivered to each polling station. This can also be cross-referenced with the Bitcoin blockchain. On election day, polling station staff can randomly draw ballots and ensure they have been allocated properly on the spreadsheet.This spreadsheet can also list published voting destination (candidate) addresses for each polling station and other pertinent information. Each candidate has a pre-authorized address made public for the sole purpose of the election. Those addresses will be monitored during the election time to determine the outcome. Any transactions sent before or after is disregarded.It is assumed that pre-qualified addresses will be loaded with enough coin to pay dust and a reasonable transaction fee. The voting transaction does not need to confirm in the next block. Today, 1 cent would be enough. Destination addresses could be controlled by the government or provided ahead of time by a candidate.Voters appear at their polling stations, identify with ID and are given a ballot. The ballot contains a public and private key, and associated QR codes.They can use a “voting machine” to scan the QR code of their private key and easily choose from a list of options to vote for. Once they confirm their vote, a transaction is broadcast from their pre-qualified address to the candidates address. A receipt is printed with TX info, that they can lookup at home.This means that any issues with voting machines will be immediately identifiable, as it’s reasonable to assume some percentage of people will actually verify their transaction. Electronic voting machines have a reputation for re-directing votes or not counting them at all.Alternatively, voters could use a government created mobile App to scan their paper wallet, cast their vote easily with the same public, pre-programmed destination addresses for that election and store a copy of their TX details. This can be done outside of the polling location, reducing the load on the location’s resources.Finally, voters can use their own Bitcoin wallet and some expertise to import the private key (not sweep!) and place their vote using the publicly available data.Only votes cast within the election time are counted. Votes from non-pre-qualified addresses are not counted. Only the last transaction from a pre-qualified address is counted.Polling station staff watch the un-used ballots until the election time is over, at which point they are only worth the dust on them and sent back to main office. Transactions sent after the election time are not counted.Anyone can now see the results and check to see if their vote was manipulated. They can also track voter turnout and suspicious polling station activity (all ballots used etc). As long as a blockchain with enough power like Bitcoin is used, votes can be considered secure.Outstanding:The election time may need to be longer than 12 hours if 300 million Americans attempted to vote in 12 hours (not enough space in blocks for all votes).Voters can see how other voters are voting in real time. Some voters may then hold out until later in the election time when partial results are available, compounding the effect.Deal breaker? Still seems better than what we do now.Any thoughts on pre-qualified addresses, ballot distribution, vote tracking etc?</t>
  </si>
  <si>
    <t>http://www.reddit.com/r/Bitcoin/comments/337lgn/model_for_bitcoin_blockchain_elections/</t>
  </si>
  <si>
    <t>April 20, 2015 at 02:06PM</t>
  </si>
  <si>
    <t>apython88</t>
  </si>
  <si>
    <t>Is there any way I can invest in traditional markets with bitcoin?</t>
  </si>
  <si>
    <t>I would like to put some money in Vanguard index funds but I have no US bank account, or invest in low-cost index funds. Is this possible anyway with bitcoin?</t>
  </si>
  <si>
    <t>http://www.reddit.com/r/Bitcoin/comments/337kjh/is_there_any_way_i_can_invest_in_traditional/</t>
  </si>
  <si>
    <t>April 20, 2015 at 02:34PM</t>
  </si>
  <si>
    <t>Coinwelt</t>
  </si>
  <si>
    <t>BTCDirect: Einfach, schnell und sicer Bitcoin/Litecoin erwerben</t>
  </si>
  <si>
    <t>http://coinwelt.de/2015/04/bitcoins-kaufen/</t>
  </si>
  <si>
    <t>http://www.reddit.com/r/Bitcoin/comments/337mh9/btcdirect_einfach_schnell_und_sicer/</t>
  </si>
  <si>
    <t>April 20, 2015 at 02:33PM</t>
  </si>
  <si>
    <t>Xapo: I think I maybe ordered theit debit card, but not sure...</t>
  </si>
  <si>
    <t>I registered an account, gave them my email, name/address and even my passport number to get a bitcoin debit card. Then I clicked on their "Order card" graphic. Then it changed to a "Get Early Access" graphic. Clicked it, and was aked to "link" my Facebook address to progress. I didn't do that. Sent them a message where I asked them if I have ordered a card, and when it's comming. No answer for 2 days. Maybe I should try ANX? Anybody with experience with ANX?</t>
  </si>
  <si>
    <t>http://www.reddit.com/r/Bitcoin/comments/337mdz/xapo_i_think_i_maybe_ordered_theit_debit_card_but/</t>
  </si>
  <si>
    <t>April 20, 2015 at 03:08PM</t>
  </si>
  <si>
    <t>I wish I could send my washer bitcoin to do another rinse cycle</t>
  </si>
  <si>
    <t>As I lay in bed and listen to the final spin of the washer, I wonder if ever I could order my washer to do another cycle, and other simple tasks for household good</t>
  </si>
  <si>
    <t>http://www.reddit.com/r/Bitcoin/comments/337on6/i_wish_i_could_send_my_washer_bitcoin_to_do/</t>
  </si>
  <si>
    <t>April 20, 2015 at 03:45PM</t>
  </si>
  <si>
    <t>Bitcoin Regulation Around the World: The Current State</t>
  </si>
  <si>
    <t>http://bit-post.com/players/bitcoin-regulation-around-the-world-the-current-state-5627</t>
  </si>
  <si>
    <t>http://www.reddit.com/r/Bitcoin/comments/337qr3/bitcoin_regulation_around_the_world_the_current/</t>
  </si>
  <si>
    <t>April 20, 2015 at 04:26PM</t>
  </si>
  <si>
    <t>tobebitcoindev</t>
  </si>
  <si>
    <t>Can we merge different blockchain technologies and cryptography with Bitcoin, like DarkNote private messages?</t>
  </si>
  <si>
    <t>Whats up, bitcoiners, i am a developer of Bitcoin applications and services. Bessides Bitcoin i am always in search of new cryptocurrency and crypto technologies, like bittmessage. I think only Bitoin will survive, but we need to have more blockchain technologies to merge with Bitcoin codebase. I found DarkNote cryptocurrency, http://darknote.cc which seems to be very interesting when i look at their private messages. It is based on CryptoNote technology, but Darknote`s private messages is a separate cryptographic library, claimed to be made from scratch by darknote developers. Looks like a very promising way to communicate safe and secure, but most importantly anonymously. If we will merge darknote private messages technology ( http://darknote.cc/#service ) with Bitcoin we will have all advantages of secure blockchain communications. I am wondering is it technically possible?</t>
  </si>
  <si>
    <t>http://www.reddit.com/r/Bitcoin/comments/337t85/can_we_merge_different_blockchain_technologies/</t>
  </si>
  <si>
    <t>April 20, 2015 at 04:03PM</t>
  </si>
  <si>
    <t>“Bitcoin is a commodity, not a currency.” and Bitcoin has no intrinsic value, the price is determined in the market based on supply and demand, which today is driven by just the speculators.</t>
  </si>
  <si>
    <t>http://memeburn.com/2015/04/memeburn-goes-behind-gyfts-big-bitcoin-ecosystem-plan/</t>
  </si>
  <si>
    <t>http://www.reddit.com/r/Bitcoin/comments/337rsw/bitcoin_is_a_commodity_not_a_currency_and_bitcoin/</t>
  </si>
  <si>
    <t>April 20, 2015 at 04:00PM</t>
  </si>
  <si>
    <t>Why do you think crypto-currencies/the block chain have sparked such as heated debate about the future of money and the role of banks, regulators and governments in the money supply chain?</t>
  </si>
  <si>
    <t>http://www.reddit.com/r/Bitcoin/comments/337rne/why_do_you_think_cryptocurrenciesthe_block_chain/</t>
  </si>
  <si>
    <t>April 20, 2015 at 04:42PM</t>
  </si>
  <si>
    <t>nctr</t>
  </si>
  <si>
    <t>The currency of the future inherently supports science [x-post from r/futurology]</t>
  </si>
  <si>
    <t>http://imgur.com/IxiilbU</t>
  </si>
  <si>
    <t>http://www.reddit.com/r/Bitcoin/comments/337u8p/the_currency_of_the_future_inherently_supports/</t>
  </si>
  <si>
    <t>April 20, 2015 at 04:47PM</t>
  </si>
  <si>
    <t>1PitJMzuSvsusvRrrtNa</t>
  </si>
  <si>
    <t>Live Matrix style Bitcoin screensaver showing all transactions... [/r/bitcointechnology]</t>
  </si>
  <si>
    <t>https://www.reddit.com/r/BitcoinTechnology/comments/336ilk/matrix_style_live_bitcoin_transaction/</t>
  </si>
  <si>
    <t>http://www.reddit.com/r/Bitcoin/comments/337ujb/live_matrix_style_bitcoin_screensaver_showing_all/</t>
  </si>
  <si>
    <t>April 20, 2015 at 05:30PM</t>
  </si>
  <si>
    <t>_nightengale_</t>
  </si>
  <si>
    <t>VCs: Bitcoin Price Doesn't Matter "Right Now" -- When Will Price Matter</t>
  </si>
  <si>
    <t>Just trying to understand what the change of circumstances is going to be that suddenly makes the price matter, whereas it doesn't right now?</t>
  </si>
  <si>
    <t>http://www.reddit.com/r/Bitcoin/comments/337xbm/vcs_bitcoin_price_doesnt_matter_right_now_when/</t>
  </si>
  <si>
    <t>April 20, 2015 at 05:00PM</t>
  </si>
  <si>
    <t>BashCoBot</t>
  </si>
  <si>
    <t>Moronic Monday, April 20, 2015: Ask all your bitcoin questions!</t>
  </si>
  <si>
    <t>Ask (and answer!) away! Here are the general rules:If you'd like to learn something, ask.If you'd like to share knowledge, answer.Any question about bitcoins is fair game.And don't forget to check out /r/BitcoinBeginnersYou can sort by new to see the latest questions that may not be answered yet.</t>
  </si>
  <si>
    <t>http://www.reddit.com/r/Bitcoin/comments/337ve2/moronic_monday_april_20_2015_ask_all_your_bitcoin/</t>
  </si>
  <si>
    <t>April 20, 2015 at 05:49PM</t>
  </si>
  <si>
    <t>knsdklsfds</t>
  </si>
  <si>
    <t>Buy code with bitcoin</t>
  </si>
  <si>
    <t>https://codeswap.io/</t>
  </si>
  <si>
    <t>http://www.reddit.com/r/Bitcoin/comments/337yl9/buy_code_with_bitcoin/</t>
  </si>
  <si>
    <t>April 20, 2015 at 05:45PM</t>
  </si>
  <si>
    <t>Custom Bitcoin QR Code generator</t>
  </si>
  <si>
    <t>https://qr-edit.com</t>
  </si>
  <si>
    <t>http://www.reddit.com/r/Bitcoin/comments/337y9i/custom_bitcoin_qr_code_generator/</t>
  </si>
  <si>
    <t>April 20, 2015 at 06:08PM</t>
  </si>
  <si>
    <t>Question to the developers: is it possible to combine WhatsApp with Bitcoin?</t>
  </si>
  <si>
    <t>http://www.whatsapp.com/faq/en/iphone/23559013</t>
  </si>
  <si>
    <t>http://www.reddit.com/r/Bitcoin/comments/337zxt/question_to_the_developers_is_it_possible_to/</t>
  </si>
  <si>
    <t>April 20, 2015 at 06:04PM</t>
  </si>
  <si>
    <t>cjmalloy</t>
  </si>
  <si>
    <t>Bitcoin in Japan: Mokuhankan</t>
  </si>
  <si>
    <t>I was in Japan for a 2 week vacation, so I took a peek at coinmap.org to see the state of Bitcoin in Japan. There are relatively few places that accept bitcoin, and getting a chance to talk to the forerunners was an irresistible opportunity. I was in Asakusa at the time, and there was only one place nearby, Mokuhankan.Going in I knew that hanga was something to do with wood block pictures, so I imagined that perhaps people painted pieces of wood to hang on the wall. For those that don't know, hanga is made by carving blocks of wood into stamps. Each block is for one colour at a time, and you need several blocks to complete one print. As colours are layered onto the paper, the final product appears. This was all carefully explained to me, and they even took me on an impromptu tour of the entire workshop. "The designer paints a picture", they said, "the carver separates the design onto a series of blocks, and the printer mixes the colours and presses them into the paper." As I asked more and more questions I got the impression I was talking to a walking hanga encyclopaedia.This is David Bull, the driving force behind Mokuhankan. "What do you think of bitcoin?" I asked Dave. "We will be using a digital currency someday," he said. "Will it be bitcoin? Who knows. Are you one of those bitcoin millionaires?" I had to laugh. I was wearing jeans and an old t-shirt, and I had forgotten to shave. "I'd be buying a few more prints if that was the case," I said.I was already an hour late for my next appointment, so I quickly bought the print I had been admiring and paid with bitcoin. The next week I made an appointment for a 'Print Party': an hour long hands on introduction to printing. I think I ended up staying 3 hours, and was again late for my next appointment. Here's me putting on the final layer to a print."Paying with bitcoin again, I assume?" Dave calculated the exchange rate from yen to bitcoin. Just then the sound of a large wave crashing came through the speakers. Dave smiled at me until he saw my blank face. "What was that?" I asked. "Oh I didn't tell you about that? Someone just ordered one of our Great Wave prints. We have a different sound for every print. It helps to keep us stay connected to our customers, something you loose when you open up an online store." Dave showed me the custom software he had written to keep track of orders. "Most of our online orders are actually subscriptions. We deliver a new print every month. When I send them the bill they can pay with paypal or credit card, and here's where I generate the QR code for the bitcoin address." I hadn't realised Dave was also a programmer like me. "You did all this ...?"The next few minutes I chatted with Dave, I had that comfortable feeling like no topic was off limits. I was late again for my next appointment. "If you get bored on your flight back", he said, "there is an article on our blog that explains our vision for what we want Mokuhankan to be. Mokuhankan in the year 201X". "I'll read it," I said, "and I'll be back next time I'm in Japan!"</t>
  </si>
  <si>
    <t>http://www.reddit.com/r/Bitcoin/comments/337zl9/bitcoin_in_japan_mokuhankan/</t>
  </si>
  <si>
    <t>April 20, 2015 at 05:59PM</t>
  </si>
  <si>
    <t>Essexal</t>
  </si>
  <si>
    <t>You all know the dream</t>
  </si>
  <si>
    <t>http://imgur.com/J7Ymfa3</t>
  </si>
  <si>
    <t>http://www.reddit.com/r/Bitcoin/comments/337zam/you_all_know_the_dream/</t>
  </si>
  <si>
    <t>April 20, 2015 at 05:57PM</t>
  </si>
  <si>
    <t>Battlefield Hardline (Disc) for PS4 in exchange for BTC.</t>
  </si>
  <si>
    <t>http://www.tech4bitcoins.com/product/battlefield-hardline/</t>
  </si>
  <si>
    <t>http://www.reddit.com/r/Bitcoin/comments/337z3r/battlefield_hardline_disc_for_ps4_in_exchange_for/</t>
  </si>
  <si>
    <t>April 20, 2015 at 05:54PM</t>
  </si>
  <si>
    <t>Bitspark Implements Clef, ‘Authentication From the Future’</t>
  </si>
  <si>
    <t>http://bravenewcoin.com/news/bitspark-implements-clef-authentication-from-the-future/</t>
  </si>
  <si>
    <t>http://www.reddit.com/r/Bitcoin/comments/337yw3/bitspark_implements_clef_authentication_from_the/</t>
  </si>
  <si>
    <t>April 20, 2015 at 06:28PM</t>
  </si>
  <si>
    <t>Should those accepting Bitcoin build in the potential of price rises/falls into what they charge?</t>
  </si>
  <si>
    <t>I have been flirting with accepting bitcoin for my art and maybe for other artists (I want to talk to other artists I know about this). Art especially seems to have some natural synergy with the bitcoin community. It can be used as an investment product, its a risky gamble if you don't know what your doing, has many strong social, ethical and political reflections and ramifications etc.I'm wondering about pricing. Most people would say that bitcoin's price is low, which I imagine makes most people holding bitcoin reluctant to spend any of that coin. Most artists like myself will build into the price of the work, the time taken to make it, your status as an artist, its rarity (it might be a signed 100 edition print or a one off painting) etc. I'm wondering if artists like myself should perhaps build into the works sold for bitcoin the long term gamble that bitcoin will rise dramatically in value (maybe it the chance it could all evaporate in virtual smoke)? What that calculation might look like? Would this discounted price for bitcoin make it more attractive as an asset a bitcoiner might want to have decorating his/her walls?Feel free to discuss other products and services that might benefit from a discounted price due to the investment potential of bitcoin.</t>
  </si>
  <si>
    <t>http://www.reddit.com/r/Bitcoin/comments/3381c8/should_those_accepting_bitcoin_build_in_the/</t>
  </si>
  <si>
    <t>April 20, 2015 at 06:19PM</t>
  </si>
  <si>
    <t>Can Bitcoin Really Replace the U.S. Dollar?</t>
  </si>
  <si>
    <t>http://www.newsbtc.com/2015/04/20/can-bitcoin-really-replace-the-u-s-dollar/</t>
  </si>
  <si>
    <t>http://www.reddit.com/r/Bitcoin/comments/3380pe/can_bitcoin_really_replace_the_us_dollar/</t>
  </si>
  <si>
    <t>April 20, 2015 at 06:15PM</t>
  </si>
  <si>
    <t>The Great Bitcoin Treasure Hunt - SOLVED</t>
  </si>
  <si>
    <t>http://www.reddit.com/r/Bitcoin/comments/3345kc/yargh_i_hid_a_bitcoin_in_yerr_internet_get_the/cqic6qs</t>
  </si>
  <si>
    <t>http://www.reddit.com/r/Bitcoin/comments/3380fp/the_great_bitcoin_treasure_hunt_solved/</t>
  </si>
  <si>
    <t>April 20, 2015 at 06:09PM</t>
  </si>
  <si>
    <t>lawandbitcoin</t>
  </si>
  <si>
    <t>Bitcoin is exempt from VAT in Spain!!!</t>
  </si>
  <si>
    <t>http://lawandbitcoin.com/en/bitcoin-is-vat-exempt-in-spain/</t>
  </si>
  <si>
    <t>http://www.reddit.com/r/Bitcoin/comments/33800g/bitcoin_is_exempt_from_vat_in_spain/</t>
  </si>
  <si>
    <t>April 20, 2015 at 06:46PM</t>
  </si>
  <si>
    <t>dannycarrey</t>
  </si>
  <si>
    <t>How to add you business to https://en.bitcoin.it/wiki/Merchant_Howto to the section business ?</t>
  </si>
  <si>
    <t>If anyone could help me :) ?</t>
  </si>
  <si>
    <t>http://www.reddit.com/r/Bitcoin/comments/3382od/how_to_add_you_business_to/</t>
  </si>
  <si>
    <t>April 20, 2015 at 06:43PM</t>
  </si>
  <si>
    <t>Feature News: Examining Bitcoin’s Q1 Report Analysis</t>
  </si>
  <si>
    <t>http://www.technews.org/feature-news-examining-bitcoins-q1-report-analysis/2921783/</t>
  </si>
  <si>
    <t>http://www.reddit.com/r/Bitcoin/comments/3382e6/feature_news_examining_bitcoins_q1_report_analysis/</t>
  </si>
  <si>
    <t>April 20, 2015 at 06:36PM</t>
  </si>
  <si>
    <t>The value of Bitcoin</t>
  </si>
  <si>
    <t>https://www.youtube.com/watch?v=zVYE7aqJpRc</t>
  </si>
  <si>
    <t>http://www.reddit.com/r/Bitcoin/comments/3381wu/the_value_of_bitcoin/</t>
  </si>
  <si>
    <t>Bitspark Is Making Bitcoin Easier To Use</t>
  </si>
  <si>
    <t>https://www.cryptocoinsnews.com/bitspark-making-bitcoin-easier-use/</t>
  </si>
  <si>
    <t>http://www.reddit.com/r/Bitcoin/comments/3381vp/bitspark_is_making_bitcoin_easier_to_use/</t>
  </si>
  <si>
    <t>April 20, 2015 at 06:32PM</t>
  </si>
  <si>
    <t>Bitcoin's Untapped Value - Simon Dixon on CNBC</t>
  </si>
  <si>
    <t>https://www.youtube.com/watch?v=cZZbSPY0EhQ</t>
  </si>
  <si>
    <t>http://www.reddit.com/r/Bitcoin/comments/3381n8/bitcoins_untapped_value_simon_dixon_on_cnbc/</t>
  </si>
  <si>
    <t>Liberland Chooses Bitcoin as National Currency</t>
  </si>
  <si>
    <t>http://www.newsbtc.com/2015/04/19/liberland-chooses-bitcoin-national-currency/</t>
  </si>
  <si>
    <t>http://www.reddit.com/r/Bitcoin/comments/3381li/liberland_chooses_bitcoin_as_national_currency/</t>
  </si>
  <si>
    <t>April 20, 2015 at 06:30PM</t>
  </si>
  <si>
    <t>http://www.reddit.com/r/Bitcoin/comments/3381hs/play_safe_keeping_your_bitcoin_wallet_enchained/</t>
  </si>
  <si>
    <t>April 20, 2015 at 06:53PM</t>
  </si>
  <si>
    <t>NA48</t>
  </si>
  <si>
    <t>Want to transfer money from Canada to Switzerland.</t>
  </si>
  <si>
    <t>Heya,I'm currently looking into ways to transfer money from a Canadian bank account to Swiss one, as I'm here on an extended stay for work and need to be able to pay rent, etc.I thought BTC might be an interesting option, as most banks are giving me quite a run-around or charging large fees for making the transfer ... I'm also facing some rather obnoxious daily limits on the amount that I can transfer easily, which isn't making certain things easy. I have to put down a multi-thousand franc damage deposit on an apartment and getting out 500 CHF per day isn't really going to cut it.Is there an easy way to do this with BTC? I was looking into circle, but they only seem to deal with American banks and CC's. My alternative is to buy BTC using CAVIRTEX and sell them on a swiss exchange for francs, I guess?If there isn't an easy way to make quick, cheap international transfers using BTC, it seems like providing this service would be low-hanging fruit for someone with a bit of talent and time on their hands ...</t>
  </si>
  <si>
    <t>http://www.reddit.com/r/Bitcoin/comments/33837k/want_to_transfer_money_from_canada_to_switzerland/</t>
  </si>
  <si>
    <t>April 20, 2015 at 07:18PM</t>
  </si>
  <si>
    <t>Andreas Antonopoulos talks Bitcoin Melbourne Bitcoin Technology 2015 HD</t>
  </si>
  <si>
    <t>https://www.youtube.com/watch?v=gcz-TJhD9KY</t>
  </si>
  <si>
    <t>http://www.reddit.com/r/Bitcoin/comments/33859z/andreas_antonopoulos_talks_bitcoin_melbourne/</t>
  </si>
  <si>
    <t>April 20, 2015 at 07:11PM</t>
  </si>
  <si>
    <t>desantis</t>
  </si>
  <si>
    <t>The Death of Paycoin: Employee Video Reveals Internal Chaos</t>
  </si>
  <si>
    <t>https://bitcoinmagazine.com/20050/death-paycoin-employee-video-reveals-internal-chaos/</t>
  </si>
  <si>
    <t>http://www.reddit.com/r/Bitcoin/comments/3384q1/the_death_of_paycoin_employee_video_reveals/</t>
  </si>
  <si>
    <t>April 20, 2015 at 07:07PM</t>
  </si>
  <si>
    <t>Gimmeabreakman accepts Bitcoin donations</t>
  </si>
  <si>
    <t>One of my favourite jvloggers Gimmeabreakman has announced he is accepting Bitcoin donationsIf you're interested in Japan defiantly check out his channel and send him some bits, I hope that content creators can use Bitcoin donations instead of Ads in the futureChange tip http://gimmeabreakman.tip.meYoutube Channel https://www.youtube.com/user/Gimmeaflakeman</t>
  </si>
  <si>
    <t>http://www.reddit.com/r/Bitcoin/comments/3384cu/gimmeabreakman_accepts_bitcoin_donations/</t>
  </si>
  <si>
    <t>April 20, 2015 at 07:34PM</t>
  </si>
  <si>
    <t>newhampshire22</t>
  </si>
  <si>
    <t>Neocash Radio had Special Guest Ian Freeman on this week. Great discussion about Oil and Bitcoin!</t>
  </si>
  <si>
    <t>http://neocashradio.com/blog/episode-100-oil-and-bitcoin-with-special-guest-ian-freeman/</t>
  </si>
  <si>
    <t>http://www.reddit.com/r/Bitcoin/comments/3386nm/neocash_radio_had_special_guest_ian_freeman_on/</t>
  </si>
  <si>
    <t>April 20, 2015 at 07:31PM</t>
  </si>
  <si>
    <t>BTCChina_Official</t>
  </si>
  <si>
    <t>BTCChina and MrGekko Release Institutional-Grade Trading Platform</t>
  </si>
  <si>
    <t>http://www.marketwatch.com/story/btcchina-and-mrgekko-release-institutional-grade-trading-platform-2015-04-20</t>
  </si>
  <si>
    <t>http://www.reddit.com/r/Bitcoin/comments/3386dj/btcchina_and_mrgekko_release_institutionalgrade/</t>
  </si>
  <si>
    <t>April 20, 2015 at 07:29PM</t>
  </si>
  <si>
    <t>Sovereign_Curtis</t>
  </si>
  <si>
    <t>The Big List of BTC-Accepting Vape Vendors, 90 Strong and Growing!</t>
  </si>
  <si>
    <t>*** VENDORS OFFERING A BTC-ONLY DISCOUNT ***Juicehead Vapor 10% auto-discount w/ btc payment*** YOUR LOCAL BRICK &amp; MORTAR SUPPLIER ***BukuVapor (in-store only) Shreveport, LAHigh Desert Vapes Albuquerque, NMMarietta Vape Bar (in-store only) Marietta, GANOLA Vape New Orleans, LASouthern Vapory Oxford, MSSun-Vapers Santee, CA - 10% off (orders over $60) w/ "FOOLISH"*** JUICE SPECIALISTS ***Adirondack Vapor 10% off w/ "Redditlove"AhlusionBlack Axis Juice CoCloud Alchemist 10% off w/ "REDDIT"Cloud Provisions 10% off w/ "reddit10"Crypto Juicestore 15% off w/ "BTC"Digital Cloud Vapor 20% off w/ "Bit coin"Dreamy Vapor CoFrontier Vapor 10% off w/ "reddit"Jaxx Juice 15% off w/ "jaxx30ml"JuiceHead Vapor 10% auto-discount w/ btc paymentKeystone VaporOpen Source VaporSloth SauceSteeped Monkey BrainsThe Flavor Apprentice (DIY juice)The Steam CoTwisted CigsValue VaporVelvet Cloud 15% off w/ "reddit"Zodist*** MODS, BATTERIES, JUICE, AND MORE ***Captain KangerCool VapeCoval Vapes 10% off w/ "Reddit"Eciggity 10% off w/ "reddit10"FastTechForVaping.comGo! Electronic CigaretteHookah On MarsJake's VapesMini Vape ShopMist Hub 15% off w/ "Reddit15"Paradise VapeSavannah EcigShop MasterVapeShop MVGSick CloudsSick Vapes 15% off w/ "reddit15"Silk VapesSilver Dragon Vape ShopSure VapesVaper's MarkVapesVape OverlordVape-TodayVapor PalaceVapor StationVapor VapesVaporsharkVivid SmokeVolttron VapesWe Vape Here 10% off (all eLiquid) w/ "tenoff"123Hookahs*** CIG-ALIKES ***Blackout Ecig*** FOR THE ENTS ***California SeaDank StopEpik HerbsGet Lifted (CA)Grass CityHot Box VaporsMinty VapesOpen VapeRetroactive SmokeshopSmoke CartelSource VapesVape Cloud Plus 15% off w/ "REDDITCLOUDS"Vapor WarehouseVapor Pens*** ACROSS THE POND ***8bit VapeBlack Forest VapesCiggy JuiceCool VapeFog On The TyneLunar VapeThe Vape LabVapeBoyVape &amp; JuiceVapor Quip*** AMERICA'S HAT ***Rainy VapesVapetropolisVapedVapeXcapeVapor Jedi Ecigs &amp; Eliquid*** DOWN UNDER ***Vaporize</t>
  </si>
  <si>
    <t>http://www.reddit.com/r/Bitcoin/comments/33868s/the_big_list_of_btcaccepting_vape_vendors_90/</t>
  </si>
  <si>
    <t>April 20, 2015 at 07:28PM</t>
  </si>
  <si>
    <t>harrymmmm</t>
  </si>
  <si>
    <t>/r/BitcoinThailand created</t>
  </si>
  <si>
    <t>Anyone know how I get /r/BitcoinThailand added to the local communities list at http://www.reddit.com/r/Bitcoin/wiki/local_communities</t>
  </si>
  <si>
    <t>http://www.reddit.com/r/Bitcoin/comments/33864b/rbitcointhailand_created/</t>
  </si>
  <si>
    <t>btckernel</t>
  </si>
  <si>
    <t>Bitcoin hash power bigger than all Google datacenters</t>
  </si>
  <si>
    <t>http://www.reddit.com/r/Bitcoin/comments/33863f/bitcoin_hash_power_bigger_than_all_google/</t>
  </si>
  <si>
    <t>April 20, 2015 at 07:21PM</t>
  </si>
  <si>
    <t>nathanielpopper</t>
  </si>
  <si>
    <t>I spent the last year traveling the world, trying to capture the tale of Bitcoin</t>
  </si>
  <si>
    <t>Hey r/bitcoin,Over the last year I took time off from my job as a reporter at the New York Times and traveled to Tokyo, Beijing, Buenos Aires, Washington DC, San Francisco, Lake Tahoe and Iceland (among other places) to capture the story of Bitcoin, going back to Satoshi’s White Paper and beyond that to the Cypherpunk experiments of the 1990s.The book, Digital Gold, is being released by Harper Collins on May 19 — there’s more info at my website: www.nathaniel.popper. It’s already gotten some nice notice from people like Walter Isaacson and Larry Summers. Even for die-hard Bitcoiners there should be lots of great new stories and insights about everyone from Hal Finney to Bill Gates.I’ve followed r/bitcoin closely and learned a lot here. I know the importance of the community here, so starting this week, in the run up to the book’s release, I’ll be posting exclusive material to r/bitcoin — stuff that ended up on the cutting room floor but that should be fascinating for people steeped in Bitcoinia, like everyone here. (New emails from Satoshi, inside stuff from Mt Gox and things like that.)I’ll also be putting fun facts from the book on my Facebook page and Twitter. Let me know if you have thoughts on other ways to get this word out. As an author I was very lucky to find my way Bitcoin. It has been, as you all know, a great story.In the meantime, you can help the book out by pre-ordering a copy on Amazon. If you want to pay with Bitcoin, Overstock will let you do that.Thanks for reading,Nathaniel</t>
  </si>
  <si>
    <t>http://www.reddit.com/r/Bitcoin/comments/3385j0/i_spent_the_last_year_traveling_the_world_trying/</t>
  </si>
  <si>
    <t>April 20, 2015 at 08:05PM</t>
  </si>
  <si>
    <t>FantasyFoody</t>
  </si>
  <si>
    <t>Decided to give up on play Texas Holdem at my friend's, so I bought bitcoin with the buy-in money instead.</t>
  </si>
  <si>
    <t>I usually pay $10 to play, and win about 1 out of 8 times I play, so I decided to just buy $10 in bitcoin every 3rd Saturday.</t>
  </si>
  <si>
    <t>http://www.reddit.com/r/Bitcoin/comments/3389lp/decided_to_give_up_on_play_texas_holdem_at_my/</t>
  </si>
  <si>
    <t>April 20, 2015 at 08:30PM</t>
  </si>
  <si>
    <t>Incentivizing the move towards Bitcoin settlement.</t>
  </si>
  <si>
    <t>The most important step we can take in moving away from the fiat relationship is to settle more and more of our invoices in bitcoin. This step is critical to achieving wider adoption and is an early step in P2P bitcoin denominated credit(currency). Bitcoin will become money when bitcoin bills of exchange are circulating P2P.The question Why would someone settle an invoice in bitcoin vs fiat? must be answered.The only reasonable answer to this is an incentive must be given for people to obtain bitcoin in the first place. That incentive should include lower prices if settled in bitcoin.Fake bitcoin accepting merchant's are those who never settle an invoice in BTC and instead rely on dubious third parties to obtain fiat. These merchants are more interesting in the free marketting and press than building an actual bitcoin denominated economy.This community should shy away from supporting fake merchants and companies which do nothing but act as glorified fiat changers.True bitcoin merchants will issue invoices denominated in BTC. The bitcoin commonality should work in solidarity to help these merchants create the needed incentives, namely lower prices if paid in bitcoin.Support real bitcoin services and business's, those who issue and settle BTC invoices.</t>
  </si>
  <si>
    <t>http://www.reddit.com/r/Bitcoin/comments/338c6a/incentivizing_the_move_towards_bitcoin_settlement/</t>
  </si>
  <si>
    <t>April 20, 2015 at 08:25PM</t>
  </si>
  <si>
    <t>Ultimate Guide to Bitcoin Cloud Mining</t>
  </si>
  <si>
    <t>https://bitcoinnewsmagazine.com/ultimate-guide-to-bitcoin-cloud-mining/</t>
  </si>
  <si>
    <t>http://www.reddit.com/r/Bitcoin/comments/338bmi/ultimate_guide_to_bitcoin_cloud_mining/</t>
  </si>
  <si>
    <t>April 20, 2015 at 08:49PM</t>
  </si>
  <si>
    <t>Metallaxis</t>
  </si>
  <si>
    <t>Scammer in Mycelium Local Trader: What should I do?</t>
  </si>
  <si>
    <t>Right now, I am in negotiations with a person trying to scam me (probably) in Mycelium Local Trader. What do you propose I should do?He has suggested that I send him the money over Western Union or Paypal, and then he promises he will send me the agreed upon bitcoins.Apart from reporting the scam, is there anything else I could do to protect future victims?</t>
  </si>
  <si>
    <t>http://www.reddit.com/r/Bitcoin/comments/338e84/scammer_in_mycelium_local_trader_what_should_i_do/</t>
  </si>
  <si>
    <t>April 20, 2015 at 08:46PM</t>
  </si>
  <si>
    <t>Banksters to Discuss Bitcoin at the Swift Event</t>
  </si>
  <si>
    <t>http://bitnewsflash.com/2015/04/20/banksters-to-discuss-bitcoin-at-the-swift-event/</t>
  </si>
  <si>
    <t>http://www.reddit.com/r/Bitcoin/comments/338dy8/banksters_to_discuss_bitcoin_at_the_swift_event/</t>
  </si>
  <si>
    <t>April 20, 2015 at 08:45PM</t>
  </si>
  <si>
    <t>XxEnigmaticxX</t>
  </si>
  <si>
    <t>Getting Hitched</t>
  </si>
  <si>
    <t>I'm tying the knot in like 30 minutes. How can I make this Bitcoin official. As in out the time and date in the block chain. ?</t>
  </si>
  <si>
    <t>http://www.reddit.com/r/Bitcoin/comments/338dql/getting_hitched/</t>
  </si>
  <si>
    <t>April 20, 2015 at 09:04PM</t>
  </si>
  <si>
    <t>RyanTOL</t>
  </si>
  <si>
    <t>Interpol Creates Crypto Currency to Fight Cybercrime</t>
  </si>
  <si>
    <t>http://sputniknews.com/world/20150420/1021126738.html</t>
  </si>
  <si>
    <t>http://www.reddit.com/r/Bitcoin/comments/338fy1/interpol_creates_crypto_currency_to_fight/</t>
  </si>
  <si>
    <t>April 20, 2015 at 09:20PM</t>
  </si>
  <si>
    <t>starsoccer9</t>
  </si>
  <si>
    <t>Spells of Genesis - Bitcoin Treasure Chest Round 2 [30000 bits]</t>
  </si>
  <si>
    <t>https://bitcointalk.org/index.php?topic=1017235.0</t>
  </si>
  <si>
    <t>http://www.reddit.com/r/Bitcoin/comments/338hon/spells_of_genesis_bitcoin_treasure_chest_round_2/</t>
  </si>
  <si>
    <t>April 20, 2015 at 09:48PM</t>
  </si>
  <si>
    <t>MillyBitcoin</t>
  </si>
  <si>
    <t>Princeton U - #10 — Altcoins and the Cryptocurrency Ecosystem</t>
  </si>
  <si>
    <t>https://www.youtube.com/watch?v=l-3kOuF0dts</t>
  </si>
  <si>
    <t>http://www.reddit.com/r/Bitcoin/comments/338l68/princeton_u_10_altcoins_and_the_cryptocurrency/</t>
  </si>
  <si>
    <t>April 20, 2015 at 09:46PM</t>
  </si>
  <si>
    <t>Interpol Creates Digital Currency to Study Crypto Crime</t>
  </si>
  <si>
    <t>http://www.coindesk.com/interpol-creates-digital-currency-study-crime/</t>
  </si>
  <si>
    <t>http://www.reddit.com/r/Bitcoin/comments/338kxf/interpol_creates_digital_currency_to_study_crypto/</t>
  </si>
  <si>
    <t>April 20, 2015 at 09:43PM</t>
  </si>
  <si>
    <t>tritor</t>
  </si>
  <si>
    <t>-Soros and Bitcoin in Liberland- Any thoughts?</t>
  </si>
  <si>
    <t>http://m.strategic-culture.org/news/2015/04/19/increased-soros-destabilization-through-appearance-micro-nations.html</t>
  </si>
  <si>
    <t>http://www.reddit.com/r/Bitcoin/comments/338kg3/soros_and_bitcoin_in_liberland_any_thoughts/</t>
  </si>
  <si>
    <t>April 20, 2015 at 09:36PM</t>
  </si>
  <si>
    <t>Bitcoin Technical Analysis (Intraday) for 20/4/2015–Breakout Coming!</t>
  </si>
  <si>
    <t>http://www.newsbtc.com/2015/04/20/bitcoin-technical-analysis-intraday-for-2042015-breakout-coming/</t>
  </si>
  <si>
    <t>http://www.reddit.com/r/Bitcoin/comments/338jmh/bitcoin_technical_analysis_intraday_for/</t>
  </si>
  <si>
    <t>April 20, 2015 at 09:29PM</t>
  </si>
  <si>
    <t>EvanDaniel</t>
  </si>
  <si>
    <t>Can banks individually create money out of nothing?</t>
  </si>
  <si>
    <t>http://www.sciencedirect.com/science/article/pii/S1057521914001070</t>
  </si>
  <si>
    <t>http://www.reddit.com/r/Bitcoin/comments/338itf/can_banks_individually_create_money_out_of_nothing/</t>
  </si>
  <si>
    <t>April 20, 2015 at 10:18PM</t>
  </si>
  <si>
    <t>Survey: users don't believe in Bitcoin value advance and hardly trust crypto-exchanges</t>
  </si>
  <si>
    <t>http://forklog.com/survey-users-don-t-believe-in-bitcoin-value-advance-and-hardly-trust-crypto-exchanges/</t>
  </si>
  <si>
    <t>http://www.reddit.com/r/Bitcoin/comments/338ozh/survey_users_dont_believe_in_bitcoin_value/</t>
  </si>
  <si>
    <t>April 20, 2015 at 10:11PM</t>
  </si>
  <si>
    <t>Use Reload and dominate volatility!</t>
  </si>
  <si>
    <t>https://bitcointalk.org/index.php?topic=1029195.0</t>
  </si>
  <si>
    <t>http://www.reddit.com/r/Bitcoin/comments/338o5q/use_reload_and_dominate_volatility/</t>
  </si>
  <si>
    <t>April 20, 2015 at 10:09PM</t>
  </si>
  <si>
    <t>Webpage to view live transactions in Matrix style (Fixed for IE now)</t>
  </si>
  <si>
    <t>http://www.gatherhelp.com/tests/matrix/</t>
  </si>
  <si>
    <t>http://www.reddit.com/r/Bitcoin/comments/338nvz/webpage_to_view_live_transactions_in_matrix_style/</t>
  </si>
  <si>
    <t>April 20, 2015 at 09:58PM</t>
  </si>
  <si>
    <t>Avra Announces Launch of Top Tier Security Products for Digital Currency Vendors</t>
  </si>
  <si>
    <t>http://www.marketwired.com/press-release/avra-announces-launch-of-top-tier-security-products-for-digital-currency-vendors-otcqb-avrn-2011155.htm</t>
  </si>
  <si>
    <t>http://www.reddit.com/r/Bitcoin/comments/338mfd/avra_announces_launch_of_top_tier_security/</t>
  </si>
  <si>
    <t>April 20, 2015 at 09:57PM</t>
  </si>
  <si>
    <t>junseth</t>
  </si>
  <si>
    <t>Get Ready for the Rise of the Blockchain! On-point American Banker Article...</t>
  </si>
  <si>
    <t>http://www.americanbanker.com/bankthink/get-ready-for-the-rise-of-the-blockchain-1073843-1.html</t>
  </si>
  <si>
    <t>http://www.reddit.com/r/Bitcoin/comments/338ma4/get_ready_for_the_rise_of_the_blockchain_onpoint/</t>
  </si>
  <si>
    <t>April 20, 2015 at 09:56PM</t>
  </si>
  <si>
    <t>ItsNotEZBeinGreen</t>
  </si>
  <si>
    <t>What are the potential future states of bitcoin and blockchain protocols?</t>
  </si>
  <si>
    <t>Been debating with friends on the topic, and was hoping to get some opinions on what some of the potential future states might be (e.g., from universally accepted to failing in the next 5 years)</t>
  </si>
  <si>
    <t>http://www.reddit.com/r/Bitcoin/comments/338m4m/what_are_the_potential_future_states_of_bitcoin/</t>
  </si>
  <si>
    <t>April 20, 2015 at 10:36PM</t>
  </si>
  <si>
    <t>SjenkieInDeKoelkast</t>
  </si>
  <si>
    <t>[FREE][BTC][GAMBLING] DaDice, Easy faucet, Give it a shot! [READ!]</t>
  </si>
  <si>
    <t>DaDice The next Gen Dicing Platform!Features:✓ FREE Bitcoins: The site has it's own faucet system!!!Everyone starts with a 250satoshi (0.00000250 BTC) faucet, BUT YOU CAN HIGHER UP THIS FAUCET VERY EASY AND FAST! You do this by WINNING bets, no matter what amount. Winning AND chatting give you points.✓ Society: Chat live with other players and DaDice staff.✓ Low House edge: Industry low house edge of 1%.✓ Provably Fair :100% of rolls are recorded and easily viewable live while rolling!✓ Investments: Invest in the House BankrollBasically, your investment increases with the bankroll of the site. And since people are gambling over there, the site normally makes profit, which means you actually gain on your investment always.The same goes for whenever players win BTC on the site: The bankroll decreases, which means your investment goes down.But as I said before, the house always wins, so your investment will go up again in the long run.You can take your investment out at any time!PLAY HEREFull Tutorial: HERE</t>
  </si>
  <si>
    <t>http://www.reddit.com/r/Bitcoin/comments/338rf6/freebtcgambling_dadice_easy_faucet_give_it_a_shot/</t>
  </si>
  <si>
    <t>April 20, 2015 at 10:30PM</t>
  </si>
  <si>
    <t>Kashtray</t>
  </si>
  <si>
    <t>A whisky wager sent me down the path of accepting bitcoin as payment</t>
  </si>
  <si>
    <t>Hey guys, two friends of mine that use bitcoin wagered a "moderately priced bottle of whisky" that if I started to accept the currency, I would sell a certain amount of my product called the Kashtray. They said I should post the deal here:http://www.kashtray.com/bitcoin-specials/More importantly, I wanted to share my experience with signing up to accept bitcoin on my website.My website uses BigCommerce, which I researched and read that only BIPS could be integrated with it. I went to BIPS, which has apparently been bought by Coinify. Despite there being a BigCommerce logo on the front page of Coinify, there wasn't this integration option after I signed up.I called Coinify and a person answered the phone, which was awesome and they said the BigCommerce had made a few technical changes that wouldn't allow bitcoin payment support, and that they would take down the logo from their homepage.Then I tried Bitpay, which also doesn't support BigCommerce. So I used their "hosted catalog" option. This is very limited in scope as it wouldn't allow me to limit shipping by country of people making purchases. Also Bitpay doesn't have a phone number for support unless you pay for one of the packages, which for people just starting out would be pretty nice. Anyways, I got up what I believe to be a functioning page that will allow people to make purchases with bitcoin.I was impressed with how simple and quick it was to sign-up for both Coinify and Bitpay, but a bit discouraged by the roadblocks to integrate it into my site and the lack of support from Bitpay.I'm excited to be a merchant of bitcoin now and see how this works!</t>
  </si>
  <si>
    <t>http://www.reddit.com/r/Bitcoin/comments/338qo3/a_whisky_wager_sent_me_down_the_path_of_accepting/</t>
  </si>
  <si>
    <t>April 20, 2015 at 10:51PM</t>
  </si>
  <si>
    <t>robboywonder</t>
  </si>
  <si>
    <t>Why doesn't anyone on here seem to know about, care about or talk about mobile payment systems like Venmo and Snapchat?</t>
  </si>
  <si>
    <t>I don't use Snapchat because, honestly, after college I stopped having a wide circle of friends. I don't really need to communicate with may people socially.But I heard Snapchat has payment functionality. This is fucking huge.Young people already use Venmo en masse.Why doesn't r/bitcoin talk about this kind of stuff?</t>
  </si>
  <si>
    <t>http://www.reddit.com/r/Bitcoin/comments/338tem/why_doesnt_anyone_on_here_seem_to_know_about_care/</t>
  </si>
  <si>
    <t>Where did Mt. Gox's missing bitcoins go? | ZDNet</t>
  </si>
  <si>
    <t>http://www.zdnet.com/article/where-did-mt-goxs-missing-bitcoins-go/</t>
  </si>
  <si>
    <t>http://www.reddit.com/r/Bitcoin/comments/338tdo/where_did_mt_goxs_missing_bitcoins_go_zdnet/</t>
  </si>
  <si>
    <t>April 20, 2015 at 10:45PM</t>
  </si>
  <si>
    <t>bticoindeveloper01</t>
  </si>
  <si>
    <t>BETTER OFFLINE WALLET CALLED COLDCOIN</t>
  </si>
  <si>
    <t>what it can do better than trezor. Cold Coin Offline based wallet to store Bitcoins Keeps transaction history and multiple accounts for a single user.Not WiFi compatible USB accessible. Touchscreen and able to display QR codes For individual users, but includes internal or removable flash memory</t>
  </si>
  <si>
    <t>http://www.reddit.com/r/Bitcoin/comments/338sl5/better_offline_wallet_called_coldcoin/</t>
  </si>
  <si>
    <t>April 20, 2015 at 11:05PM</t>
  </si>
  <si>
    <t>joopius</t>
  </si>
  <si>
    <t>Mycelium - IOS APP?</t>
  </si>
  <si>
    <t>Mycelium folks, what happened to the IOS app? I thought it was supposed to be back on the store? Every time i search it's not there.</t>
  </si>
  <si>
    <t>http://www.reddit.com/r/Bitcoin/comments/338vce/mycelium_ios_app/</t>
  </si>
  <si>
    <t>April 20, 2015 at 11:01PM</t>
  </si>
  <si>
    <t>Real World Model for a Bitcoin Blockchain Election</t>
  </si>
  <si>
    <t>Real World Model for a Bitcoin Blockchain Electiontl;dr The Bitcoin Blockchain can be used to ensure every vote is counted and no mass vote manipulation has occurred.Bitcoin enables you to publicly track transactions on it’s blockchain. These transactions can also have arbitrary meaning. For example, a vote one way or another.You could vote for Option A or Option B by sending a tiny dust amount to Address A or to Address B. These options could each represent candidates seeking election.Imagine that the address with the greatest number of incoming transactions during the specified time wins the vote, regardless of ending balance.Voters can periodically check their vote transaction to make sure it still exists and is confirmed. Each voter can see the total vote counts and perform blockchain analysis of the election as desired. This means we can reasonably assume every vote is counted, and no votes can be redirected to another candidate.Problem 1: How do you ensure voters don’t vote twice? Bitcoin addresses can be generated at will.Bitcoin addresses can be pre-qualified, and only pre-qualified addresses can have their vote transaction counted.A Bitcoin address is pre-qualified by having a published “master election address” send a transaction to it before the election starts. The address is now provably linked to the election and now has a balance that can be re-allocated during the election.All voters can see the “master election address” and every Bitcoin address it’s pre-qualified. Votes from addresses that not pre-qualified are not counted. Only the last vote from a pre-qualified address is counted.Now we can ensure that only a limited number of votes can occur.Problem 2: Distributing control of the pre-qualified addresses to voters.We already have a system of distributing ballots to voters - polling stations – let’s use them.The pre-qualified address keypairs are printed to paper wallet ballots. The paper wallet ballots are distributed to the polling stations and have no personally identifiable information on them. They may have some basic security features to them – such as folded and then connected perforated edges that need to be broken (like a paystub).Each polling station receives an extra % of ballots - for sampling, new voter registrations etc. This surplus amount must be enough to cover logistics issues of voters, but not enough to allow “ghost votes”.An online spreadsheet is released by the government ahead of the vote, documenting each address that has been pre-qualified and it’s associated polling station. This allows everyone to see how the addresses have been allocated, and to ensure that the right numbers are delivered to each polling station. This can also be cross-referenced with the Bitcoin blockchain. On election day, polling station staff can randomly draw ballots and ensure they have been allocated properly on the spreadsheet.This spreadsheet can also list published voting destination (candidate) addresses for each polling station and other pertinent information. Each candidate has a pre-authorized address made public for the sole purpose of the election. Those addresses will be monitored during the election time to determine the outcome. Any transactions sent before or after is disregarded.It is assumed that pre-qualified addresses will be loaded with enough coin to pay dust and a reasonable transaction fee. The voting transaction does not need to confirm in the next block. Today, 1 cent would be enough. Destination addresses could be controlled by the government or provided ahead of time by a candidate.We now have three groups of addresses, all created specifically for one election:1) The one "Master Election Address"2) Millions of pre-qualified Bitcoin addresses as ballots3) Destination addresses for each candidate running for electionElection DayVoters appear at their polling stations, identify with ID and are given a ballot. The ballot contains a public and private key, and associated QR codes.They can use a “voting machine” to scan the QR code of their private key and easily choose from a list of options to vote for. Once they confirm their vote, a transaction is broadcast from their pre-qualified address to the candidate's address. A receipt is printed with TX info, that they can lookup at home.This means that any issues with voting machines will be immediately identifiable, as it’s reasonable to assume some percentage of people will actually verify their transaction. Electronic voting machines have a reputation for re-directing votes or not counting them at all.Alternatively, voters could use a government created mobile App to scan their paper wallet, cast their vote easily with the same public, pre-programmed destination addresses for that election and store a copy of their TX details. This can be done outside of the polling location, reducing the load on the location’s resources.Finally, voters can use their own Bitcoin wallet and some expertise to import the private key (not sweep!) and place their vote using the publicly available data.Only votes cast within the election time are counted. Votes from non-pre-qualified addresses are not counted. Only the last transaction from a pre-qualified address is counted.Polling station staff watch the un-used ballots until the election time is over, at which point they are only worth the dust on them and sent back to main office. Transactions sent after the election time are not counted.Anyone can now see the results and check to see if their vote was manipulated. They can also track voter turnout and suspicious polling station activity (all ballots used etc). As long as a blockchain with enough power like Bitcoin is used, votes can be considered secure.Outstanding:The election time may need to be longer than 12 hours if 300 million Americans attempted to vote in 12 hours (not enough space in blocks for all votes).Voters can see how other voters are voting in real time. Some voters may then hold out until later in the election time when partial results are available, compounding the effect.Deal breaker? Still seems better than what we do now. Any thoughts on pre-qualified addresses, ballot distribution, vote tracking etc?EDIT: Typos etc.</t>
  </si>
  <si>
    <t>http://www.reddit.com/r/Bitcoin/comments/338uwb/real_world_model_for_a_bitcoin_blockchain_election/</t>
  </si>
  <si>
    <t>April 20, 2015 at 10:30AM</t>
  </si>
  <si>
    <t>medicinebottle</t>
  </si>
  <si>
    <t>Meetup Power Rankings March 20th- April 19th</t>
  </si>
  <si>
    <t>Power Rankings for March 20th- April 19th 2015I know people are paranoid about clicking links here so I will give a brief Summary. https://docs.google.com/spreadsheets/d/1FBCAMXzmfNE9bWneQK-Bah5eBS2iq507hVoX-QVN238/edit?usp=sharingBitcoin Wednesday Amsterdam took control of first place partially thanks to a big event with Andreas Antonopolous http://www.bitcoinwednesday.com/antonopoulos-video/ Bitcoin Startups Berlin held onto second spot and Bitcoin Center 40 Broad Street NYC moved up 3 spots to take third place. The big gainers of the month was Paris bitcoin meetup moving from 14 all the way to 5th spot. Meanwhile the biggest drop was Barcelona Bitcoin Community falling 5 spots from 3rd to 8th.This month based on growth percentage the top 10 power rankings were as follows:Rank (last month)1 (3) Bitcoin Wednesday Amsterdam2 (2) Bitcoin Startups Berlin3 (6) Bitcoin Center 40 Broad Street NYC4 (4) Seoul Bitcoin Meetup5 (14) Paris Bitcoin Meetup6 (8th) San Francisco Bitcoin7 (10) Bitcoin London8 (3) Barcelona Bitcoin Community9 (7) BitcoinNYC10 (9) Bombay BitcoinSee you next month!</t>
  </si>
  <si>
    <t>http://www.reddit.com/r/Bitcoin/comments/33724p/meetup_power_rankings_march_20th_april_19th/</t>
  </si>
  <si>
    <t>April 20, 2015 at 11:27PM</t>
  </si>
  <si>
    <t>olliec420</t>
  </si>
  <si>
    <t>[WTB] BTC Miami 2015 poster/memorabilia</t>
  </si>
  <si>
    <t>Does anyone have for sale a poster of sorts from BTC Miami? I would like to have it framed with my lanyard and such. Thanks!</t>
  </si>
  <si>
    <t>http://www.reddit.com/r/Bitcoin/comments/338yfl/wtb_btc_miami_2015_postermemorabilia/</t>
  </si>
  <si>
    <t>April 20, 2015 at 11:22PM</t>
  </si>
  <si>
    <t>Hey reddit. Im 17 and need a way to buy bitcoins using my bank account, but every site i try i need to be 18.</t>
  </si>
  <si>
    <t>help?</t>
  </si>
  <si>
    <t>http://www.reddit.com/r/Bitcoin/comments/338xqx/hey_reddit_im_17_and_need_a_way_to_buy_bitcoins/</t>
  </si>
  <si>
    <t>April 21, 2015 at 12:15AM</t>
  </si>
  <si>
    <t>OneBit App Makes Bitcoins Acceptable at MasterCard PayPass Terminals</t>
  </si>
  <si>
    <t>http://www.lowcards.com/onebit-application-bitcoins-acceptable-mastercard-paypass-terminals-32323</t>
  </si>
  <si>
    <t>http://www.reddit.com/r/Bitcoin/comments/33953x/onebit_app_makes_bitcoins_acceptable_at/</t>
  </si>
  <si>
    <t>April 21, 2015 at 12:10AM</t>
  </si>
  <si>
    <t>Bitcoin 2.0 applications</t>
  </si>
  <si>
    <t>http://www.investopedia.com/articles/investing/042015/bitcoin-20-applications.asp</t>
  </si>
  <si>
    <t>http://www.reddit.com/r/Bitcoin/comments/3394dv/bitcoin_20_applications/</t>
  </si>
  <si>
    <t>April 21, 2015 at 12:09AM</t>
  </si>
  <si>
    <t>pimpingken</t>
  </si>
  <si>
    <t>x-post from /r/funny, ANN: Shartmandercoin</t>
  </si>
  <si>
    <t>http://np.reddit.com/r/funny/comments/33935p/announcement_shartmandercoin_is_here/</t>
  </si>
  <si>
    <t>http://www.reddit.com/r/Bitcoin/comments/33949c/xpost_from_rfunny_ann_shartmandercoin/</t>
  </si>
  <si>
    <t>So are we saying that 21inc is basically a Trezor System On Chip integrating into Qualcomm?</t>
  </si>
  <si>
    <t>Think about it.you can loose your phone and your bitcoins are safe.RND generators are safeDifficult to hack by malwareMobile phones and IoT devices can now transact safely</t>
  </si>
  <si>
    <t>http://www.reddit.com/r/Bitcoin/comments/33949b/so_are_we_saying_that_21inc_is_basically_a_trezor/</t>
  </si>
  <si>
    <t>http://www.reddit.com/r/Bitcoin/comments/33947h/survey_users_dont_believe_in_bitcoin_value/</t>
  </si>
  <si>
    <t>April 20, 2015 at 11:52PM</t>
  </si>
  <si>
    <t>fiat_sucks</t>
  </si>
  <si>
    <t>Just got a local e-cig shop taking Bitcoin on both their site and in-store after Chase refused to process their payments!</t>
  </si>
  <si>
    <t>They're currently in the process of getting their web-store up and running (It's operationable now, just doesn't have their full product list yet). They use QuickBooks POS at their store to process credit card transactions and when they went to Intuit to add online order processing, they were told that Intuit's bank (JP Morgan/Chase) would not allow them to process e-cig related transactions online. In comes Bitcoin to the rescue! They're now set up with a full merchant account on Coinbase, and they're not even cashing out immediately. They're onboard with Bitcoin and plan to keep their BTC in BTC.</t>
  </si>
  <si>
    <t>http://www.reddit.com/r/Bitcoin/comments/3391sq/just_got_a_local_ecig_shop_taking_bitcoin_on_both/</t>
  </si>
  <si>
    <t>April 20, 2015 at 11:47PM</t>
  </si>
  <si>
    <t>evoorhees</t>
  </si>
  <si>
    <t>Cool Project: Lightlist.io (web interface for Lighthouse)</t>
  </si>
  <si>
    <t>Wanted to give a little publicity to Lightlist.io, who won the BitHack competition this past weekend at Plug and Play in Sunnyvale using the ShapeShift and ChangeTip API's.Lightlist.io is a slick web interface for the Lighthouse project (amazingly, Lighthouse had only been available by downloading client software).Beautiful example of distributed crowdfunding. The future approaches quickly.https://www.lightlist.io/projects/darkwallet-round-3#</t>
  </si>
  <si>
    <t>http://www.reddit.com/r/Bitcoin/comments/33914q/cool_project_lightlistio_web_interface_for/</t>
  </si>
  <si>
    <t>April 21, 2015 at 12:30AM</t>
  </si>
  <si>
    <t>KryptosBit</t>
  </si>
  <si>
    <t>Proof-of-Stake Currency NeuCoin Focuses on Micropayments; Prepares for Presale - Bitcoin Magazine</t>
  </si>
  <si>
    <t>https://bitcoinmagazine.com/20067/proof-stake-currency-neucoin-focuses-micropayments-prepares-presale/</t>
  </si>
  <si>
    <t>http://www.reddit.com/r/Bitcoin/comments/33976r/proofofstake_currency_neucoin_focuses_on/</t>
  </si>
  <si>
    <t>April 21, 2015 at 12:27AM</t>
  </si>
  <si>
    <t>CosmicHQIT</t>
  </si>
  <si>
    <t>Question from Zapchain</t>
  </si>
  <si>
    <t>https://www.zapchain.com/a/A2Gowg7fLh</t>
  </si>
  <si>
    <t>http://www.reddit.com/r/Bitcoin/comments/3396r1/question_from_zapchain/</t>
  </si>
  <si>
    <t>April 21, 2015 at 12:20AM</t>
  </si>
  <si>
    <t>Szewy</t>
  </si>
  <si>
    <t>With Bitcoin you can finally buy and sell goods without any outside interference, but "there is just one problem".</t>
  </si>
  <si>
    <t>https://www.youtube.com/watch?v=jPcwAToJYtY</t>
  </si>
  <si>
    <t>http://www.reddit.com/r/Bitcoin/comments/3395ux/with_bitcoin_you_can_finally_buy_and_sell_goods/</t>
  </si>
  <si>
    <t>April 21, 2015 at 12:41AM</t>
  </si>
  <si>
    <t>threesingle</t>
  </si>
  <si>
    <t>Former Yahoo! Executive and Hightail CEO Joins Ripple as COO</t>
  </si>
  <si>
    <t>https://bitcoinmagazine.com/20065/former-yahoo-executive-hightail-ceo-joins-ripple-coo/?utm_source=dlvr.it&amp;utm_medium=twitter&amp;utm_campaign=Feed%3A+BitcoinMagazine+%28Bitcoin+Magazine%29</t>
  </si>
  <si>
    <t>http://www.reddit.com/r/Bitcoin/comments/3398q1/former_yahoo_executive_and_hightail_ceo_joins/</t>
  </si>
  <si>
    <t>I try my best to plug the word #Bitcoin into most things. Work blurb from http://ZignalLabs.com @ZignalLabs</t>
  </si>
  <si>
    <t>https://twitter.com/Steven_McKie/status/590206857525927938</t>
  </si>
  <si>
    <t>http://www.reddit.com/r/Bitcoin/comments/3398og/i_try_my_best_to_plug_the_word_bitcoin_into_most/</t>
  </si>
  <si>
    <t>April 20, 2015 at 09:33PM</t>
  </si>
  <si>
    <t>RobinGuion7</t>
  </si>
  <si>
    <t>Was able to buy Dark Souls II with cash thanks to bitquick.co and purse.io !! Thank you BITCOIN</t>
  </si>
  <si>
    <t>Just wanted to say how interesting this was. I get paid to mow lawns in cash and usually I have to have my parents buy shit for me online instead cuz i cant get a bank account.this time, i bought btc from wells fargo on bitquick.co and then used instant spend on purse.io. the fees from bitquick ofset the savings from purse.io and i still paid $60 but it was easier than asking.if someone can make this automatic this would be killer! actually dealing with bitcoin was confusing and took me awhile... apparently you should actually download the official walletim now thinking to invest a portion of my money from lawn mowing this summer to bitcoin. good idea? bad idea? whats too much?</t>
  </si>
  <si>
    <t>http://www.reddit.com/r/Bitcoin/comments/338ja3/was_able_to_buy_dark_souls_ii_with_cash_thanks_to/</t>
  </si>
  <si>
    <t>April 20, 2015 at 10:13PM</t>
  </si>
  <si>
    <t>TommyUntangled</t>
  </si>
  <si>
    <t>Bitcoin the perfect currency for digital nomads?</t>
  </si>
  <si>
    <t>http://tommyuntangled.blogspot.com/2015/04/bitcoin-perfect-currency-for-digital.html</t>
  </si>
  <si>
    <t>http://www.reddit.com/r/Bitcoin/comments/338oef/bitcoin_the_perfect_currency_for_digital_nomads/</t>
  </si>
  <si>
    <t>April 21, 2015 at 01:04AM</t>
  </si>
  <si>
    <t>neoranga</t>
  </si>
  <si>
    <t>The Bitcoin Payment Terminal You’ll Want To Get Your Hands On</t>
  </si>
  <si>
    <t>http://cointelegraph.com/news/114012/the-bitcoin-payment-terminal-youll-want-to-get-your-hands-on</t>
  </si>
  <si>
    <t>http://www.reddit.com/r/Bitcoin/comments/339bzw/the_bitcoin_payment_terminal_youll_want_to_get/</t>
  </si>
  <si>
    <t>April 21, 2015 at 01:31AM</t>
  </si>
  <si>
    <t>_xSeven</t>
  </si>
  <si>
    <t>Most Mt Gox Bitcoins Were Gone by May 2013, Report Claims</t>
  </si>
  <si>
    <t>http://www.coindesk.com/most-mt-gox-bitcoins-were-gone-by-may-2013-report-claims</t>
  </si>
  <si>
    <t>http://www.reddit.com/r/Bitcoin/comments/339fou/most_mt_gox_bitcoins_were_gone_by_may_2013_report/</t>
  </si>
  <si>
    <t>April 21, 2015 at 01:30AM</t>
  </si>
  <si>
    <t>We are BitHours, AMA (also tipping for feedback!)</t>
  </si>
  <si>
    <t>ProofHey Guys, We are BitHours and we'd like to let you ask us anything.We are also going to be tipping for feedback. We'd like to know:Would you consider paying your freelancers in Bitcoin?Have you paid your freelancers in Bitcoin already?What features would you need from us, to be able to use our software to manage your freelancers.</t>
  </si>
  <si>
    <t>http://www.reddit.com/r/Bitcoin/comments/339fhg/we_are_bithours_ama_also_tipping_for_feedback/</t>
  </si>
  <si>
    <t>April 21, 2015 at 02:06AM</t>
  </si>
  <si>
    <t>bitcointhrowaccount</t>
  </si>
  <si>
    <t>Anyone use bitbiil.eu? (BTC &amp;gt; Euro bank)</t>
  </si>
  <si>
    <t>I'm interested in the above service as they offer forwarding for up to 1000 Euros to a European bank account of your choice in exchange for 1%Anyone ever use these guys and can recommend?Obviously there is a trust element here, that they will do what they say, and I don't want to get burned</t>
  </si>
  <si>
    <t>http://www.reddit.com/r/Bitcoin/comments/339kpw/anyone_use_bitbiileu_btc_euro_bank/</t>
  </si>
  <si>
    <t>April 21, 2015 at 01:52AM</t>
  </si>
  <si>
    <t>TheAlexGalaxy</t>
  </si>
  <si>
    <t>The First Bankers: The Medici's, the Jews of Venice...</t>
  </si>
  <si>
    <t>https://www.youtube.com/watch?v=tVS6Bgkxzkk</t>
  </si>
  <si>
    <t>http://www.reddit.com/r/Bitcoin/comments/339in6/the_first_bankers_the_medicis_the_jews_of_venice/</t>
  </si>
  <si>
    <t>April 21, 2015 at 01:44AM</t>
  </si>
  <si>
    <t>How Should You Handle Your Coin? Conveniently Or Safely - There's Always A Trade-off. Watch As Malware Lifts Keys and Passwords Right Off Your Machine</t>
  </si>
  <si>
    <t>http://veritaseum.com/index.php/homes/1-blog/123-how-should-you-handle-your-money-conveniently-or-safely-there-s-always-a-trade-off</t>
  </si>
  <si>
    <t>http://www.reddit.com/r/Bitcoin/comments/339hki/how_should_you_handle_your_coin_conveniently_or/</t>
  </si>
  <si>
    <t>April 21, 2015 at 02:40AM</t>
  </si>
  <si>
    <t>Money &amp;amp; Tech: {Boost VC CEO Launches Petition Against NY's BitLicense) Watch Full Video at MoneyandTech.com</t>
  </si>
  <si>
    <t>https://youtu.be/E_EOs8Z7pN8</t>
  </si>
  <si>
    <t>http://www.reddit.com/r/Bitcoin/comments/339pht/money_tech_boost_vc_ceo_launches_petition_against/</t>
  </si>
  <si>
    <t>April 21, 2015 at 02:37AM</t>
  </si>
  <si>
    <t>apokerplayer123</t>
  </si>
  <si>
    <t>I emailed 'Common Decency' (Rocker, Brian May's political party) a month ago.</t>
  </si>
  <si>
    <t>They replied today:Dear D,Thank for your email, and apologies for the lack of timely response, it has been rather hectic here of late as you can imagine! I'm afraid the kind of technology you are describing is beyond me! But I will pass this along to Brian and our excellent technical team, I am sure they will be interested and get back to you!Yours Sincerely  The Common Decency Team</t>
  </si>
  <si>
    <t>http://www.reddit.com/r/Bitcoin/comments/339p3y/i_emailed_common_decency_rocker_brian_mays/</t>
  </si>
  <si>
    <t>April 21, 2015 at 02:25AM</t>
  </si>
  <si>
    <t>Without Risk There Is No Reward by djleo</t>
  </si>
  <si>
    <t>https://soundcloud.com/djleo/without-risk-there-is-no-reward</t>
  </si>
  <si>
    <t>http://www.reddit.com/r/Bitcoin/comments/339ncd/without_risk_there_is_no_reward_by_djleo/</t>
  </si>
  <si>
    <t>April 21, 2015 at 02:21AM</t>
  </si>
  <si>
    <t>road_runner321</t>
  </si>
  <si>
    <t>Suggested Bitcoin to 'I Fucking Love Science' Store. No plans yet, but time might change that.</t>
  </si>
  <si>
    <t>Dear road_runner321,Thank you for contacting the I Love Science Store.There are no plans in the near future to add Bitcoin as a payment option.We do appreciate your comments and will forward them to the proper partiesBest Regards,Donald P. IFLS Store Customer Service Associate www.ilovesciencestore.com</t>
  </si>
  <si>
    <t>http://www.reddit.com/r/Bitcoin/comments/339mte/suggested_bitcoin_to_i_fucking_love_science_store/</t>
  </si>
  <si>
    <t>April 21, 2015 at 02:18AM</t>
  </si>
  <si>
    <t>Which line of the Schedule 3 form do I fill out to report Bitcoin Capital Gains?</t>
  </si>
  <si>
    <t>I'm assuming it's number 3? "Publicly traded shares, mutual fund units, deferral of eligible small business corporation shares, and other shares".Would that assumption be correct? Does bitcoin qualify as "other shares"?It's certainly not section 1, 2, 4, or 6 imho, but I don't know much about all of these accounting words...tl;dr I bought Bitcoin for about $10 each a few years ago and sold about $50k worth of them in 2014. What section of the Schedule 3 (capital gains) CRA tax form do I fill out?edit: advisor.ca claims that "CRA considers bitcoins a commodity, and the tax treatment is the same as owning other securities, says Joseph Gill, a corporate securities and tax lawyer at McKercher LLP." but they still don't say which line of Schedule 3 to fill out...edit 2: Here is a link to the 5000-S3 form information page... And another link to the 5000-S3 form in PDF format... and another link to the 5000-S3 form in txt format.</t>
  </si>
  <si>
    <t>http://www.reddit.com/r/Bitcoin/comments/339mad/which_line_of_the_schedule_3_form_do_i_fill_out/</t>
  </si>
  <si>
    <t>April 21, 2015 at 03:09AM</t>
  </si>
  <si>
    <t>gh0steye</t>
  </si>
  <si>
    <t>Would you pay rent in Bitcoin?</t>
  </si>
  <si>
    <t>Hi everyone,I have been thinking of a company recently and I'm not sure if its the right time for me to launch the business or not. I wanted to get some insight from some people to see what the market is like.If you were given the option to pay rent for the house/apartment/condo/townhouse that you are renting in Bitcoins rather than $, would you?If you were in the market, searching for a new place to live, and the company renting the house/apartment/condo/townhouse only accepted Bitcoins, would you rent from them?If you were in the market searching for a new place, and the company renting the house/apartment/condo/townhouse accept Bitcoins, or $, but gave a 10% discount when paying via Bitcoins, would you pay by Bitcoin?I personally love saving money, and if the option to pay rent in Bitcoins to get 10% off rent, i would pay every time in Bitcoins, no doubt in my mind.The way it would work, would be your rent is priced at X price, say $1600/month USD.If you pay via Bitcoin, the real estate company/owner/person would give 10% off($160), meaning your rent is now $1440/month, saving you a total of $1920/year($160*12months).So what would you do?</t>
  </si>
  <si>
    <t>http://www.reddit.com/r/Bitcoin/comments/339tqg/would_you_pay_rent_in_bitcoin/</t>
  </si>
  <si>
    <t>April 21, 2015 at 03:07AM</t>
  </si>
  <si>
    <t>ideaash1</t>
  </si>
  <si>
    <t>Is it worth taking BTC while going to Canada (from USA) to avoid finance charges and poor exchange? rates?</t>
  </si>
  <si>
    <t>Let us say if you are taking 2K USD and travelling in Canada for few weeks. Does the BTC ATM exchange BTC -&gt; CAD?</t>
  </si>
  <si>
    <t>http://www.reddit.com/r/Bitcoin/comments/339tgc/is_it_worth_taking_btc_while_going_to_canada_from/</t>
  </si>
  <si>
    <t>April 21, 2015 at 03:55AM</t>
  </si>
  <si>
    <t>n1nj4_v5_p1r4t3</t>
  </si>
  <si>
    <t>Someone missed a decimal is a few years behind. Signup is down atm</t>
  </si>
  <si>
    <t>http://i.imgur.com/d2FulOP.png</t>
  </si>
  <si>
    <t>http://www.reddit.com/r/Bitcoin/comments/33a08r/someone_missed_a_decimal_is_a_few_years_behind/</t>
  </si>
  <si>
    <t>April 21, 2015 at 03:54AM</t>
  </si>
  <si>
    <t>topmann</t>
  </si>
  <si>
    <t>Sent btc to wrong address[message for owner]</t>
  </si>
  <si>
    <t>Hi, I made transfer for 5 btc to wrong address. I know that I probably won´t see these btc, but I have to try.I sent 5.33118183 BTC to this address 19o44H3tk9tgSRhsTBExgqGMUrXJX9kGYd. If you are owner and you are willing to return money, this is my address: 16uHqvcyQXvGYFGAt67eo2y3kXMzEPkVuT</t>
  </si>
  <si>
    <t>http://www.reddit.com/r/Bitcoin/comments/33a05d/sent_btc_to_wrong_addressmessage_for_owner/</t>
  </si>
  <si>
    <t>Bitcoin acceptance highest in Turkey, the results highlight the emergence of a cashless economy</t>
  </si>
  <si>
    <t>http://cointelegraph.com/news/114018/bitcoin-acceptance-highest-in-turkey-says-ing-survey</t>
  </si>
  <si>
    <t>http://www.reddit.com/r/Bitcoin/comments/33a01q/bitcoin_acceptance_highest_in_turkey_the_results/</t>
  </si>
  <si>
    <t>April 21, 2015 at 03:39AM</t>
  </si>
  <si>
    <t>PaleusNakamoto</t>
  </si>
  <si>
    <t>Bitcoin Represents the 'Denationalization' of Money</t>
  </si>
  <si>
    <t>https://www.youtube.com/watch?v=VvFSMyi9a6U</t>
  </si>
  <si>
    <t>http://www.reddit.com/r/Bitcoin/comments/339xze/bitcoin_represents_the_denationalization_of_money/</t>
  </si>
  <si>
    <t>April 21, 2015 at 03:31AM</t>
  </si>
  <si>
    <t>fuckotheclown2</t>
  </si>
  <si>
    <t>Is there anyone here who bitcoin "clicked" for, but then they lost confidence later?</t>
  </si>
  <si>
    <t>The trolls are going to love this - I want to know if anyone really had that eureka moment for how big Bitcoin is, then talked themselves back down from the edge.Trolls need not chime in. The adults are talking.</t>
  </si>
  <si>
    <t>http://www.reddit.com/r/Bitcoin/comments/339wsy/is_there_anyone_here_who_bitcoin_clicked_for_but/</t>
  </si>
  <si>
    <t>Panni30</t>
  </si>
  <si>
    <t>Jeffrey Robinson (Notorious Buttcoiner) interviewed about Bitcoin.</t>
  </si>
  <si>
    <t>https://counterpartytalk.org/t/jeffrey-robinson-interviewed-about-bitcoin-and-even-a-little-counterparty/1073</t>
  </si>
  <si>
    <t>http://www.reddit.com/r/Bitcoin/comments/339wrk/jeffrey_robinson_notorious_buttcoiner_interviewed/</t>
  </si>
  <si>
    <t>April 21, 2015 at 03:23AM</t>
  </si>
  <si>
    <t>Ghent Bitcoincity Recap: Great Success and Tons of Fun!</t>
  </si>
  <si>
    <t>http://www.miningpool.co.uk/ghent-bitcoincity-recap-great-success-tons-fun/</t>
  </si>
  <si>
    <t>http://www.reddit.com/r/Bitcoin/comments/339vq1/ghent_bitcoincity_recap_great_success_and_tons_of/</t>
  </si>
  <si>
    <t>unspentoutputerror</t>
  </si>
  <si>
    <t>Darkwallet still 'sending' tx after 4 hours. Not sent to address on blockexplorer</t>
  </si>
  <si>
    <t>Help! I've used darkwallet to send some bitcoin to a time-sensitive a mixer address that will expire in a few hours. If it arrives late they'll just keep the btc as a 'donation' and not send it back to meIs there any way to 'cancel' the pending darkwallet send? How could I create a double spend to send the funds back to myself?Thanks</t>
  </si>
  <si>
    <t>http://www.reddit.com/r/Bitcoin/comments/339vna/darkwallet_still_sending_tx_after_4_hours_not/</t>
  </si>
  <si>
    <t>April 21, 2015 at 03:18AM</t>
  </si>
  <si>
    <t>RHavar</t>
  </si>
  <si>
    <t>MoneyPot Reviewed -- An online bitcoin wallet that acts as hub for gambling</t>
  </si>
  <si>
    <t>http://www.coinbuzz.com/review/moneypot-review-a-refreshingly-innovative-wallet/</t>
  </si>
  <si>
    <t>http://www.reddit.com/r/Bitcoin/comments/339v0a/moneypot_reviewed_an_online_bitcoin_wallet_that/</t>
  </si>
  <si>
    <t>April 21, 2015 at 03:16AM</t>
  </si>
  <si>
    <t>bitcoinspot</t>
  </si>
  <si>
    <t>Bitpraat #5: Patrick Savalle - Crowdfunding the Bitcoin-devs with Mobbr</t>
  </si>
  <si>
    <t>http://bitcoinspot.nl/bitpraat-5-patrick-savalle-crowdfunding-the-bitcoin-devs-with-mobbr.html</t>
  </si>
  <si>
    <t>http://www.reddit.com/r/Bitcoin/comments/339uo9/bitpraat_5_patrick_savalle_crowdfunding_the/</t>
  </si>
  <si>
    <t>April 21, 2015 at 04:13AM</t>
  </si>
  <si>
    <t>Jasun721</t>
  </si>
  <si>
    <t>Cyprus II happening in Greece now</t>
  </si>
  <si>
    <t>http://www.zerohedge.com/news/2015-04-20/stunned-greeks-react-initial-capital-controls-and-decree-confiscate-reserves-and-the</t>
  </si>
  <si>
    <t>http://www.reddit.com/r/Bitcoin/comments/33a2ng/cyprus_ii_happening_in_greece_now/</t>
  </si>
  <si>
    <t>Your Bitcoin Debit Card Options</t>
  </si>
  <si>
    <t>https://bitcoinnewsmagazine.com/bitcoin-debit-card-options/</t>
  </si>
  <si>
    <t>http://www.reddit.com/r/Bitcoin/comments/33a2my/your_bitcoin_debit_card_options/</t>
  </si>
  <si>
    <t>April 21, 2015 at 04:10AM</t>
  </si>
  <si>
    <t>Anybody received theit 2,500 bits from clef?</t>
  </si>
  <si>
    <t>I received this email earlier today and created an account on bitspark, i already had clef in my phone, but so far my acount is still at zero, anyone had more luck? And i cant login anymore. : Clef $500 giveaway for first 1,000 logins Bitspark is the first Bitcoin exchange to go passwordless and use Clef. To celebrate, we’re giving away $500 in Bitcoin to the first 1,000 people who log in with Clef on Bitspark.Just use Clef to create an account at bitspark.io and we’ll send you 2,500 bits. We have many more exciting announcements coming soon, so keep an eye out and thanks for using Clef!Thanks!The Clef Team</t>
  </si>
  <si>
    <t>http://www.reddit.com/r/Bitcoin/comments/33a28k/anybody_received_theit_2500_bits_from_clef/</t>
  </si>
  <si>
    <t>causeimyanni</t>
  </si>
  <si>
    <t>Bitcoin Vs. Wall Street: A Love-Hate Story</t>
  </si>
  <si>
    <t>http://techcrunch.com/2015/04/20/bitcoin-vs-wall-street-a-love-hate-story/</t>
  </si>
  <si>
    <t>http://www.reddit.com/r/Bitcoin/comments/33a23x/bitcoin_vs_wall_street_a_lovehate_story/</t>
  </si>
  <si>
    <t>April 21, 2015 at 04:07AM</t>
  </si>
  <si>
    <t>tim-tams</t>
  </si>
  <si>
    <t>The Top 5 Bitcoiners That Love Weed - Happy 420!!</t>
  </si>
  <si>
    <t>http://youmeandbtc.com/commentary/top-5-bitcoiners-that-love-weed/</t>
  </si>
  <si>
    <t>http://www.reddit.com/r/Bitcoin/comments/33a1su/the_top_5_bitcoiners_that_love_weed_happy_420/</t>
  </si>
  <si>
    <t>Bitcoin startups identify jacks of all trades. Heats up at Job Fair</t>
  </si>
  <si>
    <t>http://www.coindesk.com/competition-bitcoin-job-fair/</t>
  </si>
  <si>
    <t>http://www.reddit.com/r/Bitcoin/comments/33a1r0/bitcoin_startups_identify_jacks_of_all_trades/</t>
  </si>
  <si>
    <t>April 21, 2015 at 04:41AM</t>
  </si>
  <si>
    <t>herzmeister</t>
  </si>
  <si>
    <t>[PDF] European Parliament - Ten technologies which could change our lives</t>
  </si>
  <si>
    <t>http://statewatch.org/news/2015/jan/ep-rs-stoa-10-technologies.pdf</t>
  </si>
  <si>
    <t>http://www.reddit.com/r/Bitcoin/comments/33a6jd/pdf_european_parliament_ten_technologies_which/</t>
  </si>
  <si>
    <t>April 21, 2015 at 04:40AM</t>
  </si>
  <si>
    <t>juanlorenzodrj</t>
  </si>
  <si>
    <t>COMPRAR BITCOINS CON PAYPAL DE FORMA SENCILLA,BARATA Y SEGURA</t>
  </si>
  <si>
    <t>https://cryptonit.net/referral/2f63a24e</t>
  </si>
  <si>
    <t>http://www.reddit.com/r/Bitcoin/comments/33a6gg/comprar_bitcoins_con_paypal_de_forma/</t>
  </si>
  <si>
    <t>April 21, 2015 at 04:36AM</t>
  </si>
  <si>
    <t>HeIsMyPossum</t>
  </si>
  <si>
    <t>A major reason for the lack of merchant adoption</t>
  </si>
  <si>
    <t>I've discovered what might be the biggest downside to merchant adoption for bitcoin, and I haven't heard it discussed before.Many merchants will be reluctant to accpet bitcoin because of the loss of data. Customer data is SO important. Knowing who you sell to and where they are, even just the zip code, is a really key piece of information for a lot of marketing efforts. They have databases of CRMs that have a ton of money invested in figuring out as much information as possible and use metadata to try and draw patterns.Now before you freak out, I'm not condoning this. I don't think it's a great business practice either, and I like my privacy.However, it doesn't change the fact that businesses value this data SO much. Many of them have invested millions between the software, buying information, paying people to interpret, database structures to house it, security (lol), and whatnot.Major businesses just aren't going to be willing to part with this data gathering mechanic. I'm not quite sure how bitcoin can get around it, which is probably why people haven't been picking it up as quickly. It's not just another payment option, it's an anonymous one that's worse than cash in their eyes. Moreover, it's the worst possible outcome for online sales where every bit of information captured is important.Will this ever be solved? I feel like this is a SERIOUS detractor, and a major reason why option is now being picked up nearly as quickly.</t>
  </si>
  <si>
    <t>http://www.reddit.com/r/Bitcoin/comments/33a5xl/a_major_reason_for_the_lack_of_merchant_adoption/</t>
  </si>
  <si>
    <t>April 21, 2015 at 04:35AM</t>
  </si>
  <si>
    <t>tikaboo_peak</t>
  </si>
  <si>
    <t>Best Bitcoin Wallet hands down</t>
  </si>
  <si>
    <t>I'd like to get some feedback on what YOU think is the best bitcoin wallet out there? Your personal favorite and why. BTW, I use Multibit, any opinions on it? The good, bad, the ugly?</t>
  </si>
  <si>
    <t>http://www.reddit.com/r/Bitcoin/comments/33a5o5/best_bitcoin_wallet_hands_down/</t>
  </si>
  <si>
    <t>April 21, 2015 at 04:29AM</t>
  </si>
  <si>
    <t>Comprar bitcoins con paypal sin pagar tanta comision como en virwox y sin tanto lio</t>
  </si>
  <si>
    <t>​​Hello everyone. Yesterday I discovered a website which leaves making purchases bitcoin by paypal and other methods, here I leave you:Payment International Wire Transfer / SEPAOKPAYPerfect MoneyPayPal WPSSkrillWestern UnionMoneyGramDirect AstroPayPayeerEPESEcan deposit, withdraw and buy other cryptomonedasEURBalance: 0 EUR Deposit Withdraw TransactionsUSDBalance: 0 USD Deposit Withdraw TransactionsBTCBalance: 0 BTC Deposit Withdraw TransactionsLTCBalance: 0 LTC Deposit Withdraw TransactionsNMCBalance: 0 NMC Deposit Withdraw TransactionsPPCBalance: 0 PPC Deposit Withdraw TransactionsFTCBalance: 0 FTC Deposit Withdraw TransactionsQRKBalance: 0 QRK Deposit Withdraw TransactionsDOGBalance: 0 DOG Deposit Withdraw Transactions lThe commission is only 0.15% and courage to buy the bitcoin is fairly inexpensive and paid well to sell.The only thing to make payments by paypal must follow a series of checks, but in a day can put hacer.yo me this morning and this afternoon just called me the same page to verify the data.I think it's worth spending one day but then be quiet in transactions.The page has since 2012 and after reading in various places, I would say is the most reliable.Here I leave the link: https://cryptonit.net/referral/2f63a24e</t>
  </si>
  <si>
    <t>http://www.reddit.com/r/Bitcoin/comments/33a4v5/comprar_bitcoins_con_paypal_sin_pagar_tanta/</t>
  </si>
  <si>
    <t>April 21, 2015 at 04:58AM</t>
  </si>
  <si>
    <t>JaredFox</t>
  </si>
  <si>
    <t>Is anyone here from Greece?</t>
  </si>
  <si>
    <t>Is there any discussion about bitcoin in your country? With all of the talk of capital controls and uncertainty I would love to hear what the Greek people think of bitcoin. Maybe we could pool some bitcoin to purchase a billboard over there as well.</t>
  </si>
  <si>
    <t>http://www.reddit.com/r/Bitcoin/comments/33a8w1/is_anyone_here_from_greece/</t>
  </si>
  <si>
    <t>April 21, 2015 at 05:15AM</t>
  </si>
  <si>
    <t>musicalwineeagle</t>
  </si>
  <si>
    <t>Check out my new hard rock album "Blockchain" I released today!</t>
  </si>
  <si>
    <t>https://aetyson.bandcamp.com/</t>
  </si>
  <si>
    <t>http://www.reddit.com/r/Bitcoin/comments/33ab42/check_out_my_new_hard_rock_album_blockchain_i/</t>
  </si>
  <si>
    <t>April 21, 2015 at 05:47AM</t>
  </si>
  <si>
    <t>alexmobile</t>
  </si>
  <si>
    <t>12 million people use Bitcoin, according to XAPO's CEO</t>
  </si>
  <si>
    <t>Here is an article where StrictlyVC is interviewing Wences Casares (CEO of Xapo.com).StrictlyVC interview with Wences Casares of XAPOOne important data point from that article is that he mentions that estimated 12,000,000 people are using Bitcoin today. Quite an impressive number indeed. Way to go, Bitcoin!</t>
  </si>
  <si>
    <t>http://www.reddit.com/r/Bitcoin/comments/33af7o/12_million_people_use_bitcoin_according_to_xapos/</t>
  </si>
  <si>
    <t>April 21, 2015 at 05:29AM</t>
  </si>
  <si>
    <t>escatongame</t>
  </si>
  <si>
    <t>Announcing Escaton the Apocalyptic Collectible card game with blockchain assets and friction less bitcoin integration.</t>
  </si>
  <si>
    <t>https://bitcointalk.org/index.php?topic=1033215</t>
  </si>
  <si>
    <t>http://www.reddit.com/r/Bitcoin/comments/33acws/announcing_escaton_the_apocalyptic_collectible/</t>
  </si>
  <si>
    <t>April 21, 2015 at 06:15AM</t>
  </si>
  <si>
    <t>I've just opened account on Localbitcoins.com and scammed 0.4 BTC !</t>
  </si>
  <si>
    <t>Hi reddit/r/bitcoinNormally I don't use LocalBitcoins, 2 hours ago I opened account on LocalBitcoins and verified my account with SMS,Mail,ID. I wanted to sell bitcoin and it said if you want to create advertisement you must deposit at least 0.4 BTC.Actually I wanted to try with 0.1 or less. Whatever I deposited 0.4 BTC and created advertisement. "stranenindivid " wanted to buy 0.4 BTC with 270 Turkish Lira.He said that he paid money to escrow and I got mail from escrow@localbitcoins.com like this.Hello dear xxxxx, We have got received payment 270.00 TRY and ready to send it to you. What do you need to do transfer successful? Release the coins and we will send you automatically 270.00 TRY to IBAN:TRxxBest Regards, LocalBitcoins escrow !Normally I search mail address on Google but I don't sleep almost 36 hours. (Why the fuck I opened account on LocalBitcoins in this situation, I don't know)I checked my bank account but I think escrow will give my money on work hours. I released bitcoins and they're gone..He withdrawed bitcoins from LocalBitcoins immediately.It was my first experience on LocalBitcoins, I am so sorry. I am student and 0.4 BTC is good money for me. Be careful guys..</t>
  </si>
  <si>
    <t>http://www.reddit.com/r/Bitcoin/comments/33aiut/ive_just_opened_account_on_localbitcoinscom_and/</t>
  </si>
  <si>
    <t>April 21, 2015 at 06:30AM</t>
  </si>
  <si>
    <t>BitsenBytes</t>
  </si>
  <si>
    <t>Great little video on getting that 20% discount at Starbucks using Bitcoin and how easy it is.</t>
  </si>
  <si>
    <t>https://www.youtube.com/watch?v=8zWoa_FCoSQ</t>
  </si>
  <si>
    <t>http://www.reddit.com/r/Bitcoin/comments/33aku3/great_little_video_on_getting_that_20_discount_at/</t>
  </si>
  <si>
    <t>April 21, 2015 at 06:27AM</t>
  </si>
  <si>
    <t>Holographiks</t>
  </si>
  <si>
    <t>Bitcoin in the News - A Video Compilation (interesting montage from back in 2013)</t>
  </si>
  <si>
    <t>https://www.youtube.com/watch?v=G314jRumV_8</t>
  </si>
  <si>
    <t>http://www.reddit.com/r/Bitcoin/comments/33akdx/bitcoin_in_the_news_a_video_compilation/</t>
  </si>
  <si>
    <t>April 21, 2015 at 06:21AM</t>
  </si>
  <si>
    <t>BlackGoatSemen</t>
  </si>
  <si>
    <t>Bitcoin wallet for kindle fire??</t>
  </si>
  <si>
    <t>Is there really not one?</t>
  </si>
  <si>
    <t>http://www.reddit.com/r/Bitcoin/comments/33ajl3/bitcoin_wallet_for_kindle_fire/</t>
  </si>
  <si>
    <t>April 21, 2015 at 06:20AM</t>
  </si>
  <si>
    <t>luigi_fan</t>
  </si>
  <si>
    <t>Wences Casares on the Future of Xapo (and Bitcoin)</t>
  </si>
  <si>
    <t>http://www.strictlyvc.com/2015/04/20/wences-casares-on-the-future-of-xapo-and-bitcoin/</t>
  </si>
  <si>
    <t>http://www.reddit.com/r/Bitcoin/comments/33ajdp/wences_casares_on_the_future_of_xapo_and_bitcoin/</t>
  </si>
  <si>
    <t>April 21, 2015 at 07:21AM</t>
  </si>
  <si>
    <t>odiestudios</t>
  </si>
  <si>
    <t>First Bitcoin purchase</t>
  </si>
  <si>
    <t>http://imgur.com/LgzTrdg</t>
  </si>
  <si>
    <t>http://www.reddit.com/r/Bitcoin/comments/33ar1o/first_bitcoin_purchase/</t>
  </si>
  <si>
    <t>April 21, 2015 at 07:14AM</t>
  </si>
  <si>
    <t>webcityusa</t>
  </si>
  <si>
    <t>MtGox lost bitcoins long before collapse, investigators conclude | Gold Anti-Trust Action Committee</t>
  </si>
  <si>
    <t>http://www.gata.org/node/15272</t>
  </si>
  <si>
    <t>http://www.reddit.com/r/Bitcoin/comments/33aq6i/mtgox_lost_bitcoins_long_before_collapse/</t>
  </si>
  <si>
    <t>April 21, 2015 at 07:33AM</t>
  </si>
  <si>
    <t>pinhead26</t>
  </si>
  <si>
    <t>As a Bitcoin user and MINI driver myself, I was doubly amused by this license plate</t>
  </si>
  <si>
    <t>http://imgur.com/TszOzJw</t>
  </si>
  <si>
    <t>http://www.reddit.com/r/Bitcoin/comments/33asiq/as_a_bitcoin_user_and_mini_driver_myself_i_was/</t>
  </si>
  <si>
    <t>April 21, 2015 at 07:28AM</t>
  </si>
  <si>
    <t>tomdaley</t>
  </si>
  <si>
    <t>This sub-reddit summed up</t>
  </si>
  <si>
    <t>https://www.youtube.com/watch?v=06jF1EG8o-Q</t>
  </si>
  <si>
    <t>http://www.reddit.com/r/Bitcoin/comments/33aru5/this_subreddit_summed_up/</t>
  </si>
  <si>
    <t>April 21, 2015 at 07:27AM</t>
  </si>
  <si>
    <t>2NRvS</t>
  </si>
  <si>
    <t>Bank of the underworld</t>
  </si>
  <si>
    <t>http://www.theatlantic.com/features/archive/2015/04/bank-of-the-underworld/389555/?google_editors_picks=true</t>
  </si>
  <si>
    <t>http://www.reddit.com/r/Bitcoin/comments/33arrd/bank_of_the_underworld/</t>
  </si>
  <si>
    <t>April 21, 2015 at 08:14AM</t>
  </si>
  <si>
    <t>yoFinance</t>
  </si>
  <si>
    <t>Why Governments Are Afraid Of Bitcoin</t>
  </si>
  <si>
    <t>http://www.investopedia.com/articles/forex/042015/why-governments-are-afraid-bitcoin.asp</t>
  </si>
  <si>
    <t>http://www.reddit.com/r/Bitcoin/comments/33axnh/why_governments_are_afraid_of_bitcoin/</t>
  </si>
  <si>
    <t>April 21, 2015 at 08:06AM</t>
  </si>
  <si>
    <t>PayPal wants to replace your password with your veins</t>
  </si>
  <si>
    <t>https://www.yahoo.com/tech/in-the-future-your-veins-could-replace-your-116644086459.html</t>
  </si>
  <si>
    <t>http://www.reddit.com/r/Bitcoin/comments/33awif/paypal_wants_to_replace_your_password_with_your/</t>
  </si>
  <si>
    <t>April 21, 2015 at 08:32AM</t>
  </si>
  <si>
    <t>Bitcoin Vs. Litecoin: What's The Difference?</t>
  </si>
  <si>
    <t>http://www.investopedia.com/articles/investing/042015/bitcoin-vs-litecoin-whats-difference.asp</t>
  </si>
  <si>
    <t>http://www.reddit.com/r/Bitcoin/comments/33azzh/bitcoin_vs_litecoin_whats_the_difference/</t>
  </si>
  <si>
    <t>April 21, 2015 at 08:48AM</t>
  </si>
  <si>
    <t>"The Bitcoin Story" This little old documentary is up on Amazon Prime now, interviewing some of our key players</t>
  </si>
  <si>
    <t>http://www.amazon.com/The-Bitcoin-Story-Gavin-Andresen/dp/B00V0S0UPQ/ref=pd_ys_sf_s_16386761_b1_2_p?ie=UTF8&amp;refRID=0E44WB9DJXX52CQTSG7Z#</t>
  </si>
  <si>
    <t>http://www.reddit.com/r/Bitcoin/comments/33b1y0/the_bitcoin_story_this_little_old_documentary_is/</t>
  </si>
  <si>
    <t>Junibao</t>
  </si>
  <si>
    <t>I was watching the Simpsons, and look what I found.</t>
  </si>
  <si>
    <t>http://imgur.com/ZPiARxy</t>
  </si>
  <si>
    <t>http://www.reddit.com/r/Bitcoin/comments/33b1xx/i_was_watching_the_simpsons_and_look_what_i_found/</t>
  </si>
  <si>
    <t>April 21, 2015 at 08:59AM</t>
  </si>
  <si>
    <t>soupcancooloff</t>
  </si>
  <si>
    <t>[Bloomberg] Costco now paying "almost zero" to accept credit cards</t>
  </si>
  <si>
    <t>http://www.bloomberg.com/news/articles/2015-04-17/costco-seen-paying-almost-zero-to-accept-cards-in-citigroup-deal</t>
  </si>
  <si>
    <t>http://www.reddit.com/r/Bitcoin/comments/33b39f/bloomberg_costco_now_paying_almost_zero_to_accept/</t>
  </si>
  <si>
    <t>April 21, 2015 at 10:03AM</t>
  </si>
  <si>
    <t>Jdamb</t>
  </si>
  <si>
    <t>Been accepting Bitcoin at my company since October 2013, today I sold my first item for Bitcoin!!!</t>
  </si>
  <si>
    <t>Don't want to get to deep in the details but I always said that Before Bitcoin can make a big move up there has to be an opportunity not just to buy it, but to earn it.This is phase 2 for me, and I'll earn all I can.Phase 3 hits 10,000 upon mass adoption and failure by the FeD to address the problems with the dollar.I hope I can hurry and earn more before the price goes up.Today I earned many dollars, but that doesn't matter, today I earned just over 2 bitcoins!!!! And I'm keeping all of them.(Thanks Coinbase for making it so easy to receive payment, my customer was amazed at how easy it was to buy bitcoins and pay me on my payment page, as always, classy.)And yes, it's a taxable event and I'll pay my taxes on any gains happily. I'm not trying to avoid taxes, I just want to progress toward honest money. I use Coinbase and am wide open to the government checking my books. Go ahead, honest money and stopping the theft of inflation is way more important of a step than tax avoidance.I'm not anti government, or even anti tax, but I am anti private control and issuance of public money.Bring on taxes, I'll pay my share, I just want a level playing field. If taxes became fair I doubt many could complain about them. I hate unfair taxes and fees that are hidden and convoluted. Give me a fair, level playing field and an honest currency that is a store of value and I'll give you the most prosperous decade in American history.My customer was amazed and loved the experience, and he bought a few days ago at 218, so he made a few bucks when he paid me at 225.This is real progress. Once you can earn Bitcoin as easy as buy Bitcoin it has to go to 10,000.;). Very happy.Onward to 10,000, but slowly please. I want to earn a few hundred coins before we go to the moon.</t>
  </si>
  <si>
    <t>http://www.reddit.com/r/Bitcoin/comments/33bavj/been_accepting_bitcoin_at_my_company_since/</t>
  </si>
  <si>
    <t>April 21, 2015 at 10:24AM</t>
  </si>
  <si>
    <t>zimphbah</t>
  </si>
  <si>
    <t>Slashdot Poll / Discussion Concerning Bitcoin's Future Worth</t>
  </si>
  <si>
    <t>http://slashdot.org/poll/2879/i-predict-that-by-next-earth-day-bitcoin-will-</t>
  </si>
  <si>
    <t>http://www.reddit.com/r/Bitcoin/comments/33bd61/slashdot_poll_discussion_concerning_bitcoins/</t>
  </si>
  <si>
    <t>April 21, 2015 at 10:23AM</t>
  </si>
  <si>
    <t>This is where you can donate bitcoin to the American Red Cross. Apparently "fucking really" is acceptable as a valid phone number</t>
  </si>
  <si>
    <t>https://bitpay.com/520663/donate</t>
  </si>
  <si>
    <t>http://www.reddit.com/r/Bitcoin/comments/33bd1y/this_is_where_you_can_donate_bitcoin_to_the/</t>
  </si>
  <si>
    <t>April 21, 2015 at 10:15AM</t>
  </si>
  <si>
    <t>braid_guy</t>
  </si>
  <si>
    <t>2015 winner, Best New Startup: Living Room of Satoshi</t>
  </si>
  <si>
    <t>https://www.livingroomofsatoshi.com/startupsmart2015winner.html</t>
  </si>
  <si>
    <t>http://www.reddit.com/r/Bitcoin/comments/33bc77/2015_winner_best_new_startup_living_room_of/</t>
  </si>
  <si>
    <t>April 21, 2015 at 10:40AM</t>
  </si>
  <si>
    <t>Zapchain Question</t>
  </si>
  <si>
    <t>https://www.zapchain.com/a/2eEaEcZyjn</t>
  </si>
  <si>
    <t>http://www.reddit.com/r/Bitcoin/comments/33besf/zapchain_question/</t>
  </si>
  <si>
    <t>April 21, 2015 at 10:56AM</t>
  </si>
  <si>
    <t>BTCChina launches new trading platform</t>
  </si>
  <si>
    <t>BTCChina, a bitcoin exchanged based out of China, has launched a new trading platform, MrGekko, which will allow sophisticated order entry to major bitcoin exchanges. Including market, limit, stop-loss, trailing-profit and profit order, it will include more than 60 technical indicators.By logging in through their BTCChina account, the users would be able to trade on multiple exchanges. Moreover, users can enter orders on multiple exchanges simultaneously, in case they are looking for arbitrage.A promotional 100 free trades is being offered with the launch and is available for up to 30 days.BTCChina currently accounts for nearly 30 percent of the global bitcoin trading volume, second only to OKCoin, according to data on bitcoinity.org.(Source: http://fxwire.pro/BTCChina-launches-new-trading-platform-27442)</t>
  </si>
  <si>
    <t>http://www.reddit.com/r/Bitcoin/comments/33bgfr/btcchina_launches_new_trading_platform/</t>
  </si>
  <si>
    <t>April 21, 2015 at 11:21AM</t>
  </si>
  <si>
    <t>This Greek/English bitcoin documentary is one of the best I've seen</t>
  </si>
  <si>
    <t>https://youtu.be/_0dolA7NBbI</t>
  </si>
  <si>
    <t>http://www.reddit.com/r/Bitcoin/comments/33bj6s/this_greekenglish_bitcoin_documentary_is_one_of/</t>
  </si>
  <si>
    <t>April 21, 2015 at 11:44AM</t>
  </si>
  <si>
    <t>Samuraikhx</t>
  </si>
  <si>
    <t>Bitcoin is not mainstream tech</t>
  </si>
  <si>
    <t>This Week In Tech just had an anniversary this week. On it John C. Dvorak when questioned about money he trusts (context: He is a great and wise observer and critic of bank shadiness) said "Bitcoin, NO!".</t>
  </si>
  <si>
    <t>http://www.reddit.com/r/Bitcoin/comments/33bldv/bitcoin_is_not_mainstream_tech/</t>
  </si>
  <si>
    <t>April 21, 2015 at 11:37AM</t>
  </si>
  <si>
    <t>rmvaandr</t>
  </si>
  <si>
    <t>The Crowning Glory Of Keynesianism</t>
  </si>
  <si>
    <t>http://www.zerohedge.com/news/2015-04-20/crowning-glory-keynesianism</t>
  </si>
  <si>
    <t>http://www.reddit.com/r/Bitcoin/comments/33bkor/the_crowning_glory_of_keynesianism/</t>
  </si>
  <si>
    <t>April 21, 2015 at 11:54AM</t>
  </si>
  <si>
    <t>KrylonKid</t>
  </si>
  <si>
    <t>Has the Bitcoin source code ever been fully audited?</t>
  </si>
  <si>
    <t>Has the bitcoin source code ever been audited by a group of trained security professionals in a similar fashion as to what happened with truecrypt? What were the results?</t>
  </si>
  <si>
    <t>http://www.reddit.com/r/Bitcoin/comments/33bm90/has_the_bitcoin_source_code_ever_been_fully/</t>
  </si>
  <si>
    <t>April 21, 2015 at 12:26PM</t>
  </si>
  <si>
    <t>agoracomm</t>
  </si>
  <si>
    <t>FLASH NEWS from Bitcoin's favorite bullion dealer! Our Affiliate Program is back; we have added PGP Encrypted messaging; and we're offering FREE SHIPPING on ALL domestic orders until the end of April.</t>
  </si>
  <si>
    <t>Affiliate Program link: https://veldtgold.com/bitcoin-bullion-affiliate-program/ Send us a PGP Encrypted Message: https://veldtgold.com/contact/ Free Shipping coupon: freeshipapril</t>
  </si>
  <si>
    <t>http://www.reddit.com/r/Bitcoin/comments/33bp16/flash_news_from_bitcoins_favorite_bullion_dealer/</t>
  </si>
  <si>
    <t>April 21, 2015 at 12:21PM</t>
  </si>
  <si>
    <t>banned_1_time</t>
  </si>
  <si>
    <t>I just don't understand... where did we go wrong?</t>
  </si>
  <si>
    <t>http://i.imgur.com/ibWPmSI.png</t>
  </si>
  <si>
    <t>http://www.reddit.com/r/Bitcoin/comments/33boog/i_just_dont_understand_where_did_we_go_wrong/</t>
  </si>
  <si>
    <t>April 21, 2015 at 12:50PM</t>
  </si>
  <si>
    <t>smidge</t>
  </si>
  <si>
    <t>Can someone recreate "EPIC 2015" for the Bitcoin Universe? What would it look like?</t>
  </si>
  <si>
    <t>https://www.youtube.com/watch?v=OQDBhg60UNI</t>
  </si>
  <si>
    <t>http://www.reddit.com/r/Bitcoin/comments/33bqzd/can_someone_recreate_epic_2015_for_the_bitcoin/</t>
  </si>
  <si>
    <t>April 21, 2015 at 12:40PM</t>
  </si>
  <si>
    <t>anastyyy</t>
  </si>
  <si>
    <t>Зарабатывай сатоши и переводи на кошелек</t>
  </si>
  <si>
    <t>http://www.robotcoingame.com/?id=1Bi2x1neV8xFXCsrxUSUPurZCfU8F2R4hY</t>
  </si>
  <si>
    <t>http://www.reddit.com/r/Bitcoin/comments/33bq6x/%D0%B7%D0%B0%D1%80%D0%B0%D0%B1%D0%B0%D1%82%D1%8B%D0%B2%D0%B0%D0%B9_%D1%81%D0%B0%D1%82%D0%BE%D1%88%D0%B8_%D0%B8_%D0%BF%D0%B5%D1%80%D0%B5%D0%B2%D0%BE%D0%B4%D0%B8_%D0%BD%D0%B0_%D0%BA%D0%BE%D1%88%D0%B5%D0%BB%D0%B5%D0%BA/</t>
  </si>
  <si>
    <t>April 21, 2015 at 01:01PM</t>
  </si>
  <si>
    <t>Bitspark associatess with Clef</t>
  </si>
  <si>
    <t>In a bid to offer secure, passwordless logins to its users, Bitspark, a Hong Kong-based exchange and remittance platform, has recently announced it collaboration with Clef. The news comes following the exchange's announcement of new round of funding a few weeks ago."From the first time I saw someone log in with Clef, I knew that this was the future. Our whole team got excited about the technology and the integration was really quick", George Harrap, CEO of Bitspark, commented.Clef's customer base has been expanding in the cryptocurrency space in recent months. It is funded by Morado Ventures and angels from a wide range of product and security backgrounds."When we think about the next generation of Bitcoin technology, Bitspark is exactly the kind of product that gets us excited. It is absolutely critical that we find ways to make Bitcoin useful to more people, and I'm excited that Clef can help make that happen", Brennen Byrne, CEO of Clef said.</t>
  </si>
  <si>
    <t>http://www.reddit.com/r/Bitcoin/comments/33brt6/bitspark_associatess_with_clef/</t>
  </si>
  <si>
    <t>April 21, 2015 at 01:50PM</t>
  </si>
  <si>
    <t>martin_at</t>
  </si>
  <si>
    <t>You have been looking at the wrong keyword on Google Trends - Use keyword Blockchain instead!</t>
  </si>
  <si>
    <t>https://www.google.com.sg/trends/explore#q=blockchain&amp;date=1%2F2011%2053m&amp;cmpt=date&amp;tz=</t>
  </si>
  <si>
    <t>http://www.reddit.com/r/Bitcoin/comments/33bvea/you_have_been_looking_at_the_wrong_keyword_on/</t>
  </si>
  <si>
    <t>April 21, 2015 at 01:47PM</t>
  </si>
  <si>
    <t>Finnish Pirate Party receives massive bitcoin donations</t>
  </si>
  <si>
    <t>Bitcoin donations to the Finnish Pirate Party (Piraattipuolue in Finnish), that ran in the Finnish Parliament elections on 19th April, have soared in the past one month, crossing more than 10,000 Euros of BTC, as compared to the 4,000 Euros they received from all donation channels last year.This implies not only that the party is growing considerably, but also that bitcoin is increasingly gaining popularity within the party. The party focuses on liberty, privacy, transparency of government, and more social freedoms, which are in sync with the principles of digital currency.Janne Paalijärvi, a FPP member, who has been handling bitcoin donations, wrote a blog post in Finnish about the significance of bitcoin in the party's funding. At present, it is the largest party outside the parliament. It is still at a nascent stage, and already gaining a massive amount of attention and support across the country.</t>
  </si>
  <si>
    <t>http://www.reddit.com/r/Bitcoin/comments/33bv7w/finnish_pirate_party_receives_massive_bitcoin/</t>
  </si>
  <si>
    <t>April 21, 2015 at 02:09PM</t>
  </si>
  <si>
    <t>Ant-n</t>
  </si>
  <si>
    <t>This is why I believe in Bitcoin whatever the price. (From a lecture of Andreas Antonopoulos)</t>
  </si>
  <si>
    <t>https://www.youtube.com/watch?v=hL67jtVimFA</t>
  </si>
  <si>
    <t>http://www.reddit.com/r/Bitcoin/comments/33bwrs/this_is_why_i_believe_in_bitcoin_whatever_the/</t>
  </si>
  <si>
    <t>April 21, 2015 at 02:26PM</t>
  </si>
  <si>
    <t>Cop Caught Selling Stolen Bitcoin Mining Equipment</t>
  </si>
  <si>
    <t>http://www.theopenledger.com/nj-cop-caught-selling-stolen-bitcoin-mining-equipment/</t>
  </si>
  <si>
    <t>http://www.reddit.com/r/Bitcoin/comments/33bxwp/cop_caught_selling_stolen_bitcoin_mining_equipment/</t>
  </si>
  <si>
    <t>April 21, 2015 at 02:20PM</t>
  </si>
  <si>
    <t>August 13th, 2011: Bitcoin troll explains why mining operations won't support a price of $10, $9, or even $8 and why bitcoin will soon collapse to nothing. (sound like a familiar fallacious argument you've heard recently?)</t>
  </si>
  <si>
    <t>https://bitcointalk.org/index.php?topic=36881.0</t>
  </si>
  <si>
    <t>http://www.reddit.com/r/Bitcoin/comments/33bxg9/august_13th_2011_bitcoin_troll_explains_why/</t>
  </si>
  <si>
    <t>April 21, 2015 at 02:17PM</t>
  </si>
  <si>
    <t>I started using TrueCrypt in 2005 and I didn't understand phi, primes, cryptography, and I didn't even know who Turing or Nash were... Point is: people don't need to understand bitcoin to use it.</t>
  </si>
  <si>
    <t>How many of you really understand the hard-core math and science behind TCP or networks, or even logic gates on a computer chip?I'll confess, I have a vague grasp of it, but I don't understand it totally. I remember my first computer hardware class in college (2001), learning about AND and OR gates on a computer chip and I was dumbfounded... But I had no problem trolling the LUE board on GameFAQS later that night using the same principals despite not having a clue how it all worked on a microscopic level.In 2005 I became fascinated by TrueCrypt. I didn't understand it, but it was amazing to me... A program that could encode data such that if you forgot your password (or even lost your key file) your data was gone forever. That was amazing! And as I learned about hidden volumes and plausible deniability my interest grew and grew....... But I stopped before I learned the really important stuff, like how cryptography actually worked. I imagine many users did the same. They used TrueCrypt happily for years without understanding the slightest thing about what the hell AES really meant.Bitcoin is the same.Right now, 21 is likely working with Qualcom to install hardware in every cell phone that will turn it into a hardware key in a multi-sig bitcoin solution. Fucking awesome.Guess what? Susan Richardson and Chad Thunderlock aren't gonna give a fuck about prime numbers, but they are both gonna think it's "kewl" that their iPhone has money in it.You don't need to understand this to use cryptography: http://crypto.stackexchange.com/questions/5791/why-is-it-important-that-phin-is-kept-a-secret-in-rsaAs Steve Jobs said, 'it just works'. And that's why the people who make it 'just work' get paid the big bucks.Spoiler alert: Bitcoin wins, because bitcoin is the most profound mathematical object humanity has ever created. We just don't realize it yet.</t>
  </si>
  <si>
    <t>http://www.reddit.com/r/Bitcoin/comments/33bx8z/i_started_using_truecrypt_in_2005_and_i_didnt/</t>
  </si>
  <si>
    <t>April 21, 2015 at 03:24PM</t>
  </si>
  <si>
    <t>dellintelbitcoin</t>
  </si>
  <si>
    <t>Potential for a new bubble</t>
  </si>
  <si>
    <t>I tried to rationalise why a bubble may be happening soon, but there is no good reason. That doesent change the fact i feel like a bubble is imminent. Anyone else feel the same?</t>
  </si>
  <si>
    <t>http://www.reddit.com/r/Bitcoin/comments/33c1hu/potential_for_a_new_bubble/</t>
  </si>
  <si>
    <t>April 21, 2015 at 03:31PM</t>
  </si>
  <si>
    <t>jim618</t>
  </si>
  <si>
    <t>siliconANGLE review of Trezor</t>
  </si>
  <si>
    <t>http://siliconangle.com/blog/2015/04/20/hands-on-review-with-trezor-the-bitcoin-hardware-wallet/</t>
  </si>
  <si>
    <t>http://www.reddit.com/r/Bitcoin/comments/33c1xu/siliconangle_review_of_trezor/</t>
  </si>
  <si>
    <t>April 21, 2015 at 03:47PM</t>
  </si>
  <si>
    <t>EXCLUSIVE: Interview with Shaban Shaame of EverdreamSoft</t>
  </si>
  <si>
    <t>http://www.newsbtc.com/2015/04/20/exclusive-interview-shaban-shaame-everdreamsoft/</t>
  </si>
  <si>
    <t>http://www.reddit.com/r/Bitcoin/comments/33c2uo/exclusive_interview_with_shaban_shaame_of/</t>
  </si>
  <si>
    <t>April 21, 2015 at 04:00PM</t>
  </si>
  <si>
    <t>Cointelegraph_news</t>
  </si>
  <si>
    <t>Crypto Foundation Russia Head's Political Extremism Makes a Convenient Enemy for Govt, Banking Lobby (Op-Ed)</t>
  </si>
  <si>
    <t>http://cointelegraph.com/news/114022/crypto-foundation-russia-heads-political-extremism-makes-a-convenient-enemy-for-govt-banking-lobby</t>
  </si>
  <si>
    <t>http://www.reddit.com/r/Bitcoin/comments/33c3o9/crypto_foundation_russia_heads_political/</t>
  </si>
  <si>
    <t>April 21, 2015 at 03:56PM</t>
  </si>
  <si>
    <t>Liberty Music - ''Boot'' by Terminal Velocity</t>
  </si>
  <si>
    <t>https://www.youtube.com/watch?feature=player_embedded&amp;v=zIBdLOT7-iY</t>
  </si>
  <si>
    <t>http://www.reddit.com/r/Bitcoin/comments/33c3gc/liberty_music_boot_by_terminal_velocity/</t>
  </si>
  <si>
    <t>April 21, 2015 at 04:26PM</t>
  </si>
  <si>
    <t>Bitcoin is a blank canvas..</t>
  </si>
  <si>
    <t>When it comes to skeptics we were all one at the very begining, every single one of us thought "how on earth can a digital currency amount to anything"..The difference between the believers and the skeptics today is that the believers realised that bitcoin isnt a digital currency at all, it is a blank canvas, which can be used neutrally by anyone on earth to create any application that involves "value transfer" value being broadly defined.The skeptics today see it only as a digital currency, and fail to see that it is only a canvas that people will take and build upon. Today's skeptics believe we need a centralised blockchain because they think the useful applications will come from a central corporation. We believe however that the useful applications will come from the global innovative free market, and not only that, we believe the innovative global free market will build applications that a centralised corporation couldn't even dream of achieving!</t>
  </si>
  <si>
    <t>http://www.reddit.com/r/Bitcoin/comments/33c5es/bitcoin_is_a_blank_canvas/</t>
  </si>
  <si>
    <t>April 21, 2015 at 04:20PM</t>
  </si>
  <si>
    <t>Finance disrupters still rely on big banks, but bitcoin may replace</t>
  </si>
  <si>
    <t>http://www.smh.com.au/business/banking-and-finance/finance-disrupters-still-rely-on-big-banks-but-bitcoin-may-replace-20150421-1mpwla.html</t>
  </si>
  <si>
    <t>http://www.reddit.com/r/Bitcoin/comments/33c4zy/finance_disrupters_still_rely_on_big_banks_but/</t>
  </si>
  <si>
    <t>April 21, 2015 at 04:40PM</t>
  </si>
  <si>
    <t>hiver</t>
  </si>
  <si>
    <t>Weekly Spend Thread</t>
  </si>
  <si>
    <t>New week, new thread. What'd you buy? Where'd you donate? What did you try to buy but couldn't?</t>
  </si>
  <si>
    <t>http://www.reddit.com/r/Bitcoin/comments/33c6ch/weekly_spend_thread/</t>
  </si>
  <si>
    <t>April 21, 2015 at 04:57PM</t>
  </si>
  <si>
    <t>finccx</t>
  </si>
  <si>
    <t>Finland Bitcoin Exchange FinCCX Now Accepts Euros and Stopped USD</t>
  </si>
  <si>
    <t>https://www.cryptocoinsnews.com/finland-bitcoin-exchange-finccx-now-accepts-euros-stopped-usd/</t>
  </si>
  <si>
    <t>http://www.reddit.com/r/Bitcoin/comments/33c7dm/finland_bitcoin_exchange_finccx_now_accepts_euros/</t>
  </si>
  <si>
    <t>April 21, 2015 at 05:06PM</t>
  </si>
  <si>
    <t>eBay =&amp;gt; OpenBazaar, Kickstarter =&amp;gt; Lighthouse, Uber =&amp;gt; La'Zooz, Airbnb =&amp;gt; ?</t>
  </si>
  <si>
    <t>http://www.reddit.com/r/Bitcoin/comments/33c7z8/ebay_openbazaar_kickstarter_lighthouse_uber/</t>
  </si>
  <si>
    <t>April 21, 2015 at 05:03PM</t>
  </si>
  <si>
    <t>justgimmieaname</t>
  </si>
  <si>
    <t>The Bankster War on Cash; JPMorganChase Begins to Prohibit the Storage of Cash in Its Safety Deposit Boxes</t>
  </si>
  <si>
    <t>http://www.economicpolicyjournal.com/2015/04/the-bankster-war-on-cash-jpmorganchase.html</t>
  </si>
  <si>
    <t>http://www.reddit.com/r/Bitcoin/comments/33c7s2/the_bankster_war_on_cash_jpmorganchase_begins_to/</t>
  </si>
  <si>
    <t>April 21, 2015 at 05:46PM</t>
  </si>
  <si>
    <t>cvandebroek</t>
  </si>
  <si>
    <t>PC Game The Witcher 3: Wild Hunt available with Bitcoins. Instant delivery of keys to activate at GOG.com</t>
  </si>
  <si>
    <t>https://www.gamesplanet.com/game/the-witcher-3-wild-hunt--2672-1</t>
  </si>
  <si>
    <t>http://www.reddit.com/r/Bitcoin/comments/33calb/pc_game_the_witcher_3_wild_hunt_available_with/</t>
  </si>
  <si>
    <t>April 21, 2015 at 05:44PM</t>
  </si>
  <si>
    <t>inggrid_gatecoin</t>
  </si>
  <si>
    <t>How Asia uses Bitcoin in one color-coded map</t>
  </si>
  <si>
    <t>https://www.techinasia.com/asia-bitcoin-colorcoded-map/</t>
  </si>
  <si>
    <t>http://www.reddit.com/r/Bitcoin/comments/33cahe/how_asia_uses_bitcoin_in_one_colorcoded_map/</t>
  </si>
  <si>
    <t>April 21, 2015 at 05:36PM</t>
  </si>
  <si>
    <t>Eric Larchevêque presents Ledger Wallet Nano at BitcoinWednesday.com</t>
  </si>
  <si>
    <t>https://www.youtube.com/watch?v=Vlv1q-Okx8s</t>
  </si>
  <si>
    <t>http://www.reddit.com/r/Bitcoin/comments/33c9x5/eric_larchev%C3%AAque_presents_ledger_wallet_nano_at/</t>
  </si>
  <si>
    <t>April 21, 2015 at 05:20PM</t>
  </si>
  <si>
    <t>CryptoBudha</t>
  </si>
  <si>
    <t>Let's crowd source a list of things that were claimed as "That would never work" at first.</t>
  </si>
  <si>
    <t>Would be fun to have it all in one place. So, if you recall a story of a thing, technology or whatever that at first was laughed at and majority of people thought it would never work, please post the story here. let me start with few things and if someone feels like it, tell the whole story behind it, there are few really fun ones :)car (I'm not riding on a horse without eyes)phone (This has limited use - Western Union) or was it the telegraph?electricity (candles are better)internet (isn't that just for porn?)email (you can't email anyone, fax rocks)sliced bread (ok, that took off right away)</t>
  </si>
  <si>
    <t>http://www.reddit.com/r/Bitcoin/comments/33c8xa/lets_crowd_source_a_list_of_things_that_were/</t>
  </si>
  <si>
    <t>April 21, 2015 at 06:11PM</t>
  </si>
  <si>
    <t>moarcoin</t>
  </si>
  <si>
    <t>Vitalik Buterin talks about Ethereum, Bitcoin, and decentralization</t>
  </si>
  <si>
    <t>http://futurethinkers.org/vitalik-buterin-ethereum-decentralized-future/</t>
  </si>
  <si>
    <t>http://www.reddit.com/r/Bitcoin/comments/33ccdq/vitalik_buterin_talks_about_ethereum_bitcoin_and/</t>
  </si>
  <si>
    <t>April 21, 2015 at 06:09PM</t>
  </si>
  <si>
    <t>mrdavey</t>
  </si>
  <si>
    <t>Why should bitcoin be regulated? The story of Liberty Reserve</t>
  </si>
  <si>
    <t>http://www.theatlantic.com/features/archive/2015/04/bank-of-the-underworld/389555/</t>
  </si>
  <si>
    <t>http://www.reddit.com/r/Bitcoin/comments/33cc97/why_should_bitcoin_be_regulated_the_story_of/</t>
  </si>
  <si>
    <t>April 21, 2015 at 06:47PM</t>
  </si>
  <si>
    <t>tgttgt</t>
  </si>
  <si>
    <t>"Release cards" turn inmates and their families into profit stream. One of the many in need for Bitcoin are prisoners, it seems (x-post /r/TrueReddit)</t>
  </si>
  <si>
    <t>http://america.aljazeera.com/articles/2015/4/20/release-cards-turn-inmates-and-their-families-into-profit-stream.html</t>
  </si>
  <si>
    <t>http://www.reddit.com/r/Bitcoin/comments/33cez0/release_cards_turn_inmates_and_their_families/</t>
  </si>
  <si>
    <t>April 21, 2015 at 07:21PM</t>
  </si>
  <si>
    <t>fastfinge</t>
  </si>
  <si>
    <t>US Police Officer Charged with Receiving Stolen Bitcoin Miners</t>
  </si>
  <si>
    <t>http://www.coindesk.com/nj-cop-charged-with-receiving-stolen-bitcoin-miners/</t>
  </si>
  <si>
    <t>http://www.reddit.com/r/Bitcoin/comments/33chtj/us_police_officer_charged_with_receiving_stolen/</t>
  </si>
  <si>
    <t>April 21, 2015 at 07:36PM</t>
  </si>
  <si>
    <t>Thanks for cleaning up, mods</t>
  </si>
  <si>
    <t>Reporting troll comments appears to be working well. The sub has been readable for the last few days. You're not the heroes this sub deserves, but you are the ones we need. Thanks.</t>
  </si>
  <si>
    <t>http://www.reddit.com/r/Bitcoin/comments/33cj6j/thanks_for_cleaning_up_mods/</t>
  </si>
  <si>
    <t>April 21, 2015 at 07:28PM</t>
  </si>
  <si>
    <t>Is there a shop where I can buy a motorcycle helmet with Bitcoin?</t>
  </si>
  <si>
    <t>A friend of mine accepts bitcoin at his food stall, he now would like to buy a motorcycle helmet with his coins. Is there any shop for this? He'd like to buy directly at a webshop without using services like purse.io.Thanks for your suggestions!</t>
  </si>
  <si>
    <t>http://www.reddit.com/r/Bitcoin/comments/33cihs/is_there_a_shop_where_i_can_buy_a_motorcycle/</t>
  </si>
  <si>
    <t>April 21, 2015 at 07:25PM</t>
  </si>
  <si>
    <t>The Declaration Of Bitcoin's Independence</t>
  </si>
  <si>
    <t>https://youtu.be/XQqZ9b0S0BY</t>
  </si>
  <si>
    <t>http://www.reddit.com/r/Bitcoin/comments/33ci81/the_declaration_of_bitcoins_independence/</t>
  </si>
  <si>
    <t>April 21, 2015 at 07:59PM</t>
  </si>
  <si>
    <t>Russian Bitcoiners don't trust to exchanges and are not ready to protect Bitcoin</t>
  </si>
  <si>
    <t>http://www.reddit.com/r/Bitcoin/comments/33cl9x/russian_bitcoiners_dont_trust_to_exchanges_and/</t>
  </si>
  <si>
    <t>April 21, 2015 at 07:55PM</t>
  </si>
  <si>
    <t>Fiat currency, as in currency with no tangle assets to back it up, is based on nothing more than faith. If that faith is shattered, it’s nothing but paper.</t>
  </si>
  <si>
    <t>http://patriotpost.us/opinion/34726</t>
  </si>
  <si>
    <t>http://www.reddit.com/r/Bitcoin/comments/33ckxk/fiat_currency_as_in_currency_with_no_tangle/</t>
  </si>
  <si>
    <t>April 21, 2015 at 07:51PM</t>
  </si>
  <si>
    <t>valentin_ruhry</t>
  </si>
  <si>
    <t>Can a screensaver be a collectible Artwork? Yes, thanks to Bitcoin and the Blockchain.</t>
  </si>
  <si>
    <t>http://cointemporary.com/?Harm_EventListeners</t>
  </si>
  <si>
    <t>http://www.reddit.com/r/Bitcoin/comments/33cklb/can_a_screensaver_be_a_collectible_artwork_yes/</t>
  </si>
  <si>
    <t>April 21, 2015 at 07:47PM</t>
  </si>
  <si>
    <t>SergeyMunich</t>
  </si>
  <si>
    <t>how much whole digital currency turnover?</t>
  </si>
  <si>
    <t>I mean digital currencies (digital money) as a PayPal, eCash, WebMoney, Payoneer, cashU... For cryptocurrencies I can approximately calculated 30d volume in http://bitcoincharts.com/markets/</t>
  </si>
  <si>
    <t>http://www.reddit.com/r/Bitcoin/comments/33ck49/how_much_whole_digital_currency_turnover/</t>
  </si>
  <si>
    <t>April 21, 2015 at 07:43PM</t>
  </si>
  <si>
    <t>For those who argue the intrinsic value of Bitcoin vs fiat. Fiat has no intrinsic value.</t>
  </si>
  <si>
    <t>http://www.investorwords.com/1928/fiat_money.html</t>
  </si>
  <si>
    <t>http://www.reddit.com/r/Bitcoin/comments/33cjts/for_those_who_argue_the_intrinsic_value_of/</t>
  </si>
  <si>
    <t>Yacuna now allows instant deposits with Online Bank Transfer.</t>
  </si>
  <si>
    <t>https://yacuna.com/blog/yacuna-com-now-supports-online-bank-transfer/?utm_source=reddit&amp;utm_medium=bitcoin&amp;utm_campaign=21%2F04%2F15%20%2Fr%2Fbitcoin%20OBT</t>
  </si>
  <si>
    <t>http://www.reddit.com/r/Bitcoin/comments/33cjsl/yacuna_now_allows_instant_deposits_with_online/</t>
  </si>
  <si>
    <t>April 21, 2015 at 08:25PM</t>
  </si>
  <si>
    <t>Huobi-USD</t>
  </si>
  <si>
    <t>How Soros goes all in</t>
  </si>
  <si>
    <t>In the more than six years since the global financial crisis, there have been a large number of excellent speculative opportunities. Gold tripled, crude oil fell 80%, the Australian dollar fell 2000 points, and Bitcoin increased ten thousand-fold. So with all these investment opportunities, why not go all in? In 1992 George Soros went all in and broke the Bank of England. The way Soros makes an all in bet is different than ordinary investors. He will wait for a key moment that has a high probability of being a reversal point, then he will go all in. Ordinary investors often make many bets that each have a 50% chance to win - but 50% * 50% * 50% * 50% means that an investor than makes several all in bets will lose eventually. Go all in before the market reverses In 2012\, George Soros shorted the Japanese yen and profited one billion dollars. In 2013\, Soros moved to the Australian dollar market. The Australian central bank cut interest rates for the first time. When the AUD was at the highest point (1.06), Soros took a one billion dollar short position, and the AUD subsequently declined. Go all in and catch the reversal point At the end of 2013\, the China A-share market was coming to the reversal point after a long decline; after several rounds of volatility, finally there was a breakthrough: Where is the next opportunity to go all in? Which market will have the next opportunity to go all in? U.S. stocks, A-shares, gold, and crude oil seem to lack of clear direction. But the monthly Bitcoin chart shows a very clear long downward trend: On Huobi's USD trading platform BitYes.com you can borrow funds to do 3:1 margin trading for a low interest rate of only 0.01% per day. If you want more leverage, check out Huobi's Bitcoin futures trading platform BitVC.com, where you can trade with up to 20:1 leverage. While the direction of gold and the stock market may be uncertain, it could Bitcoin be near the bottom and ready for a reversal? If you want to go all in, trust Huobi. BitYes promotion: register and get 0.03 BTC, refer a friend and get 0.03 BTC!More information: BitYes BitVC promotion: unlimited prize drawings – win an Apple Watch, iPad Air, a Xiaomi phone, an aerial drone, and more!More information: [BitVC](www.bitvc.com)</t>
  </si>
  <si>
    <t>http://www.reddit.com/r/Bitcoin/comments/33cnxn/how_soros_goes_all_in/</t>
  </si>
  <si>
    <t>April 21, 2015 at 08:24PM</t>
  </si>
  <si>
    <t>eeeark1</t>
  </si>
  <si>
    <t>Where can I purchase a raspberry pi with bitcoin?</t>
  </si>
  <si>
    <t>Any websites I can go to to purchase the new raspberry pi 2 model B with bitcoin?</t>
  </si>
  <si>
    <t>http://www.reddit.com/r/Bitcoin/comments/33cnu6/where_can_i_purchase_a_raspberry_pi_with_bitcoin/</t>
  </si>
  <si>
    <t>April 21, 2015 at 08:37PM</t>
  </si>
  <si>
    <t>instantmulti</t>
  </si>
  <si>
    <t>UPCRYTPOS advanced investors game, starts in few hours!</t>
  </si>
  <si>
    <t>http://www.upcryptos.com/</t>
  </si>
  <si>
    <t>http://www.reddit.com/r/Bitcoin/comments/33cp6k/upcrytpos_advanced_investors_game_starts_in_few/</t>
  </si>
  <si>
    <t>April 21, 2015 at 08:33PM</t>
  </si>
  <si>
    <t>michaelmclees</t>
  </si>
  <si>
    <t>For Sale - Nakapay - Technology for requesting and making payment via communication of short paycode</t>
  </si>
  <si>
    <t>nakapay.com30 BTCIncludes domain, software, provisional patent.Installation of software on your server is extra and is to be performed by my developers at your cost (probably a couple hundred dollars or so).I'll listen to reasonable offers.</t>
  </si>
  <si>
    <t>http://www.reddit.com/r/Bitcoin/comments/33couw/for_sale_nakapay_technology_for_requesting_and/</t>
  </si>
  <si>
    <t>April 21, 2015 at 09:07PM</t>
  </si>
  <si>
    <t>XapoDavid</t>
  </si>
  <si>
    <t>Xapo and Taringa! launch largest bitcoin integration · Xapo Blog</t>
  </si>
  <si>
    <t>https://blog.xapo.com/xapo-and-taringa-launch-largest-bitcoin-integration/</t>
  </si>
  <si>
    <t>http://www.reddit.com/r/Bitcoin/comments/33cspc/xapo_and_taringa_launch_largest_bitcoin/</t>
  </si>
  <si>
    <t>April 21, 2015 at 08:58PM</t>
  </si>
  <si>
    <t>uscoin</t>
  </si>
  <si>
    <t>Does the NSA monitor all bitcoin transactions?</t>
  </si>
  <si>
    <t>Texas is forming a bill to stop the NSA. http://xrepublic.tv/node/12972</t>
  </si>
  <si>
    <t>http://www.reddit.com/r/Bitcoin/comments/33crpf/does_the_nsa_monitor_all_bitcoin_transactions/</t>
  </si>
  <si>
    <t>April 21, 2015 at 08:52PM</t>
  </si>
  <si>
    <t>State House votes to let lawmakers accept digital currency as campaign 'gift' | Local News | Times Free Press</t>
  </si>
  <si>
    <t>http://www.timesfreepress.com/news/local/story/2015/apr/20/state-house-votes-let-lawmakers-accept-digital-currency-campaign-gift/299790/</t>
  </si>
  <si>
    <t>http://www.reddit.com/r/Bitcoin/comments/33cqyd/state_house_votes_to_let_lawmakers_accept_digital/</t>
  </si>
  <si>
    <t>April 21, 2015 at 08:51PM</t>
  </si>
  <si>
    <t>Derivatives Pioneer Blythe Masters Tackles Digital Currency | Institutional Investor</t>
  </si>
  <si>
    <t>http://www.institutionalinvestor.com/article/3446313/banking-and-capital-markets-trading-and-technology/derivatives-pioneer-blythe-masters-tackles-digital-currency.html#.VTZUPZOuCM8</t>
  </si>
  <si>
    <t>http://www.reddit.com/r/Bitcoin/comments/33cqv9/derivatives_pioneer_blythe_masters_tackles/</t>
  </si>
  <si>
    <t>multicryptos</t>
  </si>
  <si>
    <t>new game CRYPTOROUNDS, have fun with your cryptocurrencies</t>
  </si>
  <si>
    <t>http://www.cryptorounds.com/</t>
  </si>
  <si>
    <t>http://www.reddit.com/r/Bitcoin/comments/33cqs2/new_game_cryptorounds_have_fun_with_your/</t>
  </si>
  <si>
    <t>April 21, 2015 at 08:48PM</t>
  </si>
  <si>
    <t>bitvinda</t>
  </si>
  <si>
    <t>Chilean gov't puts skin in the game; funds Chilean Bitcoin exchange SurBTC</t>
  </si>
  <si>
    <t>http://www.newsbtc.com/2015/04/21/bitcoin-exchange-in-chile-gets-funding-from-government/</t>
  </si>
  <si>
    <t>http://www.reddit.com/r/Bitcoin/comments/33cqfo/chilean_govt_puts_skin_in_the_game_funds_chilean/</t>
  </si>
  <si>
    <t>April 21, 2015 at 08:46PM</t>
  </si>
  <si>
    <t>Dagensia</t>
  </si>
  <si>
    <t>Coinmate.io: New Bitcoin Exchange Launches in Europe</t>
  </si>
  <si>
    <t>http://insidebitcoins.com/news/coinmate-io-new-bitcoin-exchange-launches-in-europe/31873</t>
  </si>
  <si>
    <t>http://www.reddit.com/r/Bitcoin/comments/33cqam/coinmateio_new_bitcoin_exchange_launches_in_europe/</t>
  </si>
  <si>
    <t>April 21, 2015 at 09:22PM</t>
  </si>
  <si>
    <t>Latin America Facebook Rival to Use Bitcoin to Pay for Content</t>
  </si>
  <si>
    <t>http://blogs.wsj.com/moneybeat/2015/04/21/bitbeat-latin-america-facebook-rival-to-use-bitcoin-to-pay-for-content/</t>
  </si>
  <si>
    <t>http://www.reddit.com/r/Bitcoin/comments/33cuma/latin_america_facebook_rival_to_use_bitcoin_to/</t>
  </si>
  <si>
    <t>April 21, 2015 at 09:20PM</t>
  </si>
  <si>
    <t>maraoz</t>
  </si>
  <si>
    <t>BitPay Hosts Bitcore Webinar Tonight!</t>
  </si>
  <si>
    <t>Hey, r/bitcoin. I’m the lead developer on Bitcore, BitPay’s open source Javascript bitcoin library. I’m hosting a webinar this evening at 7pm EST, which will introduce Bitcore and cover the installation process.This will be a great resource for people who are interested in trying Bitcore, but who would like some direction. We plan on having more webinars that will cover more of Bitcore’s functionality.Come join us with your questions or feedback. We hope to see you there!Sign up here: http://gowoa.me/i/1ff</t>
  </si>
  <si>
    <t>http://www.reddit.com/r/Bitcoin/comments/33cucd/bitpay_hosts_bitcore_webinar_tonight/</t>
  </si>
  <si>
    <t>April 21, 2015 at 09:30PM</t>
  </si>
  <si>
    <t>ccedk</t>
  </si>
  <si>
    <t>Online Bitcoin Casino "Fun-Casino" Available for Sale NOW</t>
  </si>
  <si>
    <t>https://cryptocointalk.com/topic/37083-online-bitcoin-casino-fun-casino-available-for-sale-now/</t>
  </si>
  <si>
    <t>http://www.reddit.com/r/Bitcoin/comments/33cvl9/online_bitcoin_casino_funcasino_available_for/</t>
  </si>
  <si>
    <t>April 21, 2015 at 09:56PM</t>
  </si>
  <si>
    <t>Russian marketplace now allows its sellers to accept Bitcoins.</t>
  </si>
  <si>
    <t>http://meshok.ru/item/25076129</t>
  </si>
  <si>
    <t>http://www.reddit.com/r/Bitcoin/comments/33cyur/russian_marketplace_now_allows_its_sellers_to/</t>
  </si>
  <si>
    <t>April 21, 2015 at 09:54PM</t>
  </si>
  <si>
    <t>paralavictoriasiempr</t>
  </si>
  <si>
    <t>Xapo partners with Taringa, Facebook/Reddit competitor, who will pay 75 million users and content creators in bitcoin!!!</t>
  </si>
  <si>
    <t>http://www.reddit.com/r/Bitcoin/comments/33cyk3/xapo_partners_with_taringa_facebookreddit/</t>
  </si>
  <si>
    <t>April 21, 2015 at 09:49PM</t>
  </si>
  <si>
    <t>Imperatorny</t>
  </si>
  <si>
    <t>Time is Money | In Bitcoin We Trust</t>
  </si>
  <si>
    <t>http://i.imgur.com/Yn5nS6g.png</t>
  </si>
  <si>
    <t>http://www.reddit.com/r/Bitcoin/comments/33cxzh/time_is_money_in_bitcoin_we_trust/</t>
  </si>
  <si>
    <t>BolshevikRed</t>
  </si>
  <si>
    <t>I think I just got screwed</t>
  </si>
  <si>
    <t>I just placed an order to a website who "accepts" bitcoins. The payment page had a QR code ant the plain-text address to send the funds to. So I send it just as you would think, expecting a confirmation of the transaction later in the day. Then I notice the the payment page has a counter running down. The confirmation for the BTC transaction took 30 min; the payment page expired in 12 minutes. I looked back at the order history and there is none for the account. I have not heard back from them after I tried calling and sent several emails. I am new to this so I guess I expected something that is not the case. Do I have any recourse, or am I just screwed?</t>
  </si>
  <si>
    <t>http://www.reddit.com/r/Bitcoin/comments/33cxz9/i_think_i_just_got_screwed/</t>
  </si>
  <si>
    <t>April 21, 2015 at 10:13PM</t>
  </si>
  <si>
    <t>TerreCiel</t>
  </si>
  <si>
    <t>I just opened a bank account.</t>
  </si>
  <si>
    <t>1 hour to open an account.2 photo idssocial insurance numberaddress, phone number, 2 contact people5$ fee for opening an account3$ a month with a limit of 7 transactions per month (after that it is 0.80$ per transaction(Compared to opening an "account" with bitcoin, a lot of work)</t>
  </si>
  <si>
    <t>http://www.reddit.com/r/Bitcoin/comments/33d12w/i_just_opened_a_bank_account/</t>
  </si>
  <si>
    <t>April 21, 2015 at 10:08PM</t>
  </si>
  <si>
    <t>AnalyzerX7</t>
  </si>
  <si>
    <t>Tipping / Giving Tuesdays first 1000 comments get Bitcoin</t>
  </si>
  <si>
    <t>Barbados Food DriveBitt.com has gracefully assisted us in providing the deep cold storage multi signature wallet solution. We want to maintain complete openness with /r/bitcoin. All funds will be right there for perusal - spent funds will have scanned invoices and clear explanations. We think transparency is paramount and are taking strives to ensure the community feels that their pledges are actually going to the hungry.I have personally pledged 1.9 BTC - Bitt &amp; Changetip have also agreed to donate towards the cause.We will be recording parts of the event so /r/bitcoin may share in what we have all helped to create.PLEDGE FOR THE FOOD DRIVE BY EITHER DONATING HERE:3Jma5Nh2kLjpXmbQ2WWDVj8mMn3Kx8zaNhor via changetip - all tips will be sent across to that address. If you have another crypto currency which you wish to donate in please write it in the thread and we will PM you directly to assist you.EDIT We have raised 2.4 BTC so far and are nearly at our target 3.0 BTC - We will keep the community abreast of all that happens and look forward to feeding some hungry people with our Magical internet money.Little Bit BackTails – Anonymous Operating SystemTails is a live operating system, that you can start on almost any computer from a DVD, USB stick, or SD card. It aims at preserving your privacy and anonymity, and helps you to:use the Internet anonymously and circumvent censorship all connections to the Internet are forced to go through the Tor network leave no trace on the computer you are using unless you ask it explicitly use state-of-the-art cryptographic tools to encrypt your files, emails and instant messaging Donate bitcoin directly at Little Bit Back.Lighthouse / Lightlist.ioThe Ronald McDonald House of the Capital Region is raising money through a Lighthouse campaign to purchase a medical grade breast pump, which already reached 93% out of the needed 5.6 BTC.Make your pledge directly at Lightlist.io or download the project file to open it in your Lighthouse client.SOME TIPPING SUGGESTIONSThose of you who just want the charity of your own pockets to expand still say Hi :) 100-1000 bits for the first 1000 comments!### PLEASE CONSIDER PASSING MY TIPS ON TO OTHERS OR CHARITIES :D ###If the older members spot fake accounts trying to take the charity and twist it for their own selfish reasons - please feel free to down vote it or comment and you will be awarded a 500 bit bounty! XDCharities Accepting BitcoinsPublic ServicesRNLI | Bread For The City | Give A Mile | Legalise Marijuana | Hotspot Community Resource Center | Antiwar.com | Tempe Bicycle Action Group | Free Ross |Social ServicesStop Domestic Violence | Anza | Operation Fistula | Free Ross | The Northern California DX Foundation | Calgary Womens Centre | Abolitionist Law Centre | Generations Of Hope | Bitcoins Not Bombs | Project Free State | Seans Outpost | Without Regrets | Epic Change |Online ServicesThe Bitcoin Movement |The Internet Archive | Tor Exit Nodes Wikimedia | The TOR Project | Make a millionaire | Bitcoin Research Comparables | LibreOffice | Mozilla Foundation | Darkcoin Foundation | WikiLeaks | Free Software Foundation | The Bitcoin Foundation | Apache Software Foundation | Dark Wallet |Health ServicesTails | Mesothelioma Research | BitGive Foundation | SENS | Erowid | Save The Children Ebola Fund |Education ServicesKhan Academy | Non-Profit Tech Resources | United Way | The Tenth Amendment Center | Pathways Canada | 100% |Help the ChildrenSongs Of Love | Ronald McDonald House Charities of the Capital Region | World Aid |Other CharitiesThe Water Project | GPG Tools | The Planetary Society | Krono Labs | Rise up | New Technology to Cure Hunger | Kitty Safe Haven | Help Rescue Animals | Edward Snowden Defense |No Bitcoins? Help these CharitiesSocial Services Ending Poverty | Engineers without Borders | United Sikhs | Saving Girls | The Food Democracy | Catalyst Foundation | Skateistan | World Builders |Health Services Aphasia Institute | Canadian Down Syndrome Society| Alzeimer's Association | Fight Cancer | MAPS | Bone Marrow Help | Fight Malaria | Cancer Support | Young Minds |Education/Children Pathways To Education | Exponential Education | Technology for kids | Help Kids | Help Foster Kids | OK Foster Wishes |Other CharitiesWater Aid | Charity Water | Free Software Foundation | [Awanj](www.awanj.org) | Save The Seas | Save The Trees | Peace Geeks |</t>
  </si>
  <si>
    <t>http://www.reddit.com/r/Bitcoin/comments/33d0bk/tipping_giving_tuesdays_first_1000_comments_get/</t>
  </si>
  <si>
    <t>April 21, 2015 at 10:02PM</t>
  </si>
  <si>
    <t>Emoof</t>
  </si>
  <si>
    <t>BTCnews - Bitcoin news iOS app updated</t>
  </si>
  <si>
    <t>My Bitcoin and Cryptocurrency iOS free news app just got its third update, with some significant enhancements. With over 30 unique and original sources I believe it is the most comprehensive and frequently updated in the store, with almost real time news updates.I would love both feedback, suggestions, requests for features and additional sources, and more specifically, thoughts about whether it would make sense to add r/bitcoin, perhaps as a distinct source in its own section.Check it out at - https://itunes.apple.com/app/btcnews-bitcoin-cryptocurrency/id946903421Thanks!!!</t>
  </si>
  <si>
    <t>http://www.reddit.com/r/Bitcoin/comments/33czkc/btcnews_bitcoin_news_ios_app_updated/</t>
  </si>
  <si>
    <t>April 21, 2015 at 10:32PM</t>
  </si>
  <si>
    <t>shrks</t>
  </si>
  <si>
    <t>Free raffle 5 prizes of 0.1 BTC (Until 26th) [ES]</t>
  </si>
  <si>
    <t>http://sobrebitcoin.com/sorteo/</t>
  </si>
  <si>
    <t>http://www.reddit.com/r/Bitcoin/comments/33d3kz/free_raffle_5_prizes_of_01_btc_until_26th_es/</t>
  </si>
  <si>
    <t>kenCode</t>
  </si>
  <si>
    <t>What's it gonna take for naysayers to wake up?</t>
  </si>
  <si>
    <t>https://twitter.com/kenCode_de/status/590529482357899266</t>
  </si>
  <si>
    <t>http://www.reddit.com/r/Bitcoin/comments/33d3ih/whats_it_gonna_take_for_naysayers_to_wake_up/</t>
  </si>
  <si>
    <t>April 21, 2015 at 10:30PM</t>
  </si>
  <si>
    <t>Bitcoin Isn't The Problem When People Use It To Make Illegal Purchases</t>
  </si>
  <si>
    <t>http://www.nasdaq.com/article/bitcoin-isnt-the-problem-when-people-use-it-to-make-illegal-purchases-cm467472</t>
  </si>
  <si>
    <t>http://www.reddit.com/r/Bitcoin/comments/33d3bt/bitcoin_isnt_the_problem_when_people_use_it_to/</t>
  </si>
  <si>
    <t>April 21, 2015 at 10:41PM</t>
  </si>
  <si>
    <t>Have you already checked coinwelt.com ? It is a daily summarize of the latest bitcoin news.</t>
  </si>
  <si>
    <t>http://coinwelt.de/international-news/</t>
  </si>
  <si>
    <t>http://www.reddit.com/r/Bitcoin/comments/33d4pv/have_you_already_checked_coinweltcom_it_is_a/</t>
  </si>
  <si>
    <t>April 21, 2015 at 10:40PM</t>
  </si>
  <si>
    <t>moral_agent</t>
  </si>
  <si>
    <t>Multisig for zero-conf in person bitcoin sales?</t>
  </si>
  <si>
    <t>Is there a wallet that supports the following scenario?Bob wants to buy bitcoins from Alice. They schedule a meeting at the Dunkin' Donuts next to the police station. Bob sends Alice his public key. Alice spends the bitcoins to a script that requires Alice's key and Bob's key, or can be spent with just Alice's key in 3 days.Alice and Bob meet up. Bob hands her the cash. Alice hands Bob a partially signed transaction, spending the bitcoins immediately.They each get a cup of coffee but no donuts, because D&amp;D donuts are disgusting, and then leave.If Bob doesn't show up, or doesn't hand over the money, Alice can spend her coins in 3 days.Once Alice hands over the signed transaction, Bob can spend it now, but but Alice cannot spend it for 3 days, so Bob does not need a confirmation.Or something like this?</t>
  </si>
  <si>
    <t>http://www.reddit.com/r/Bitcoin/comments/33d4n5/multisig_for_zeroconf_in_person_bitcoin_sales/</t>
  </si>
  <si>
    <t>April 21, 2015 at 10:36PM</t>
  </si>
  <si>
    <t>chris_legaspi</t>
  </si>
  <si>
    <t>Bitcoin inspired artists paints Roger Ver's portrait</t>
  </si>
  <si>
    <t>https://youtu.be/88rHi0_ihC0?list=PL04ASK6GO_oWMSPRj1UObgZellx1TSJy2</t>
  </si>
  <si>
    <t>http://www.reddit.com/r/Bitcoin/comments/33d42h/bitcoin_inspired_artists_paints_roger_vers/</t>
  </si>
  <si>
    <t>bitcoinsolicitor</t>
  </si>
  <si>
    <t>Moopay Limited – in Liquidation Update</t>
  </si>
  <si>
    <t>http://www.ewsllp.co.uk/cms/content/view/1071?utm_content=buffer7f69f&amp;utm_medium=social&amp;utm_source=twitter.com&amp;utm_campaign=buffer</t>
  </si>
  <si>
    <t>http://www.reddit.com/r/Bitcoin/comments/33d41j/moopay_limited_in_liquidation_update/</t>
  </si>
  <si>
    <t>April 21, 2015 at 11:02PM</t>
  </si>
  <si>
    <t>bitcoinersbeware</t>
  </si>
  <si>
    <t>Fraudster/Scammer Alert: John MacLeod aka John Bridge aka Johnny London of MacLeod.Capital, Coincompliance.im, and Bit-Capital.com is wanted by police in multiple countries for fraud.</t>
  </si>
  <si>
    <t>This is general warning to the community to be wary of a man going by the name "John MacLeod", "John Bridge", or "Johnny London". This man is wanted in the UK and Canada for fraud.</t>
  </si>
  <si>
    <t>http://www.reddit.com/r/Bitcoin/comments/33d7l2/fraudsterscammer_alert_john_macleod_aka_john/</t>
  </si>
  <si>
    <t>April 21, 2015 at 11:16PM</t>
  </si>
  <si>
    <t>Saw my first Bitcoin post on FB by a non Bitcoiner.</t>
  </si>
  <si>
    <t>So today Bitcoin offically has blead into my friends list, and of course I change tipped her with some of Analyzer X's contributions lol. Lets see how deep it goes from here.</t>
  </si>
  <si>
    <t>http://www.reddit.com/r/Bitcoin/comments/33d9ez/saw_my_first_bitcoin_post_on_fb_by_a_non_bitcoiner/</t>
  </si>
  <si>
    <t>April 21, 2015 at 11:12PM</t>
  </si>
  <si>
    <t>Botswana's First Bitcoin ATM Has Arrived</t>
  </si>
  <si>
    <t>https://www.facebook.com/motherPkay/posts/923831707636846</t>
  </si>
  <si>
    <t>http://www.reddit.com/r/Bitcoin/comments/33d8ur/botswanas_first_bitcoin_atm_has_arrived/</t>
  </si>
  <si>
    <t>April 21, 2015 at 11:11PM</t>
  </si>
  <si>
    <t>nog00der</t>
  </si>
  <si>
    <t>what is the most simple way to keep track of daily bitcoin price fluctuations on an iphone?</t>
  </si>
  <si>
    <t>is there a stock market short code that i can plug into my "stocks" app? or do something similar like that. i know that some of you are going to chime in by saying bitcoin is not a corporation, which i already know. im mostly referring to the ease of use regarding the stocks app.</t>
  </si>
  <si>
    <t>http://www.reddit.com/r/Bitcoin/comments/33d8sw/what_is_the_most_simple_way_to_keep_track_of/</t>
  </si>
  <si>
    <t>April 21, 2015 at 11:07PM</t>
  </si>
  <si>
    <t>0.11 Bitcoin, 3000 XRP or STR Cryptocoins Giveaway - [International]</t>
  </si>
  <si>
    <t>Did you miss your chance at #bitcoin? Enter this gleam #giveaway for a chance to win 0.11 Bitcoin, 3,000 XRP (Ripple) or STR (Stellar) #cryptocoins. XRP or STR may be worth a lot of money in the future just like bitcoin or not. But you can choose to receive 0.11 Bitcoins if you'd like. Selected winner must have valid account to transfer digital currency to. Expiration Date: 06/30/2015, Contest Eligibility: WWAll actions will be checked as they come in, cheaters will be disqualified! So make sure you subscribe, like or follow when gaining extra entries.ENTER HERE</t>
  </si>
  <si>
    <t>http://www.reddit.com/r/Bitcoin/comments/33d86s/011_bitcoin_3000_xrp_or_str_cryptocoins_giveaway/</t>
  </si>
  <si>
    <t>April 21, 2015 at 11:05PM</t>
  </si>
  <si>
    <t>Bitt.com will be launching a FREE educational short series on bitcoin</t>
  </si>
  <si>
    <t>Helping the masses of the Caribbean &amp; the World to better understand Bitcoin and how it works - all the way from ELI5 to the more complicated things people want to know about.Look out for our first show from as early as this week!</t>
  </si>
  <si>
    <t>http://www.reddit.com/r/Bitcoin/comments/33d7w6/bittcom_will_be_launching_a_free_educational/</t>
  </si>
  <si>
    <t>April 21, 2015 at 11:49PM</t>
  </si>
  <si>
    <t>NASSCOM, India's most prominent IT trade organization accepts Bitcoin Exchange BTCXIndia into its ranks.</t>
  </si>
  <si>
    <t>http://blog.btcxindia.com/we-are-proud-to-be-a-nasscom-member/</t>
  </si>
  <si>
    <t>http://www.reddit.com/r/Bitcoin/comments/33ddxu/nasscom_indias_most_prominent_it_trade/</t>
  </si>
  <si>
    <t>April 21, 2015 at 11:45PM</t>
  </si>
  <si>
    <t>Why the Media Sill Doesn't Get Bitcoin After Four Years</t>
  </si>
  <si>
    <t>https://www.youtube.com/watch?v=zSKPoRnimYc+a=1</t>
  </si>
  <si>
    <t>http://www.reddit.com/r/Bitcoin/comments/33dde2/why_the_media_sill_doesnt_get_bitcoin_after_four/</t>
  </si>
  <si>
    <t>April 21, 2015 at 11:42PM</t>
  </si>
  <si>
    <t>Bitcoin Job Fair Sunnyvale - swag</t>
  </si>
  <si>
    <t>https://imgur.com/a/V0uof</t>
  </si>
  <si>
    <t>http://www.reddit.com/r/Bitcoin/comments/33dcvp/bitcoin_job_fair_sunnyvale_swag/</t>
  </si>
  <si>
    <t>April 21, 2015 at 11:39PM</t>
  </si>
  <si>
    <t>tjscobbie</t>
  </si>
  <si>
    <t>We're a social enterprise looking to build education businesses in urban slums throughout Latin America with crowdsourced equity. We'd like some advice on potentially accepting Bitcoin investments.</t>
  </si>
  <si>
    <t>My name's Taylor, co-founder of a social enterprise called IMPCT. I'm a longtime Bitcoin user (and ex-miner) looking for some advice or input about how we might integrate Bitcoin into our efforts to build schools in urban slum communities.To keep things brief, we're trying to build ECE schools for the world's poorest families. Our model capitalizes these projects with crowdsourced (micro) equity. Our organization works with local NGO partners to turn the capital into schools. Those schools are run in partnership with an entrepreneur from the community. A portion of the profits are redistributed to the crowdequity investors to invest in more schools. Essentially we want to build a purely positive investment cycle and target it at providing education in marginal communities.We're almost at the end of a very successful crowdfunding campaign to build our first prototype school in San Salvador. Past that we've got a large pending investment that will allow us to develop our platform and scale operations throughout Latin America.We're looking into Bitcoin for a couple of reasons. First, US/Canadian regulations seem to prevent any but "accredited investors" from making investments through a platform like ours. These regulations allow you to write a blank check to a charity who might do little to no actual good with it but prevent you from making a sustainable equity investment into a talented entrepreneur's education project. To be honest we've almost completely avoided North America in our marketing efforts to date because we understand these regulations make our project completely unfeasible. We think Bitcoin represents an ideal solution to this problem. In an ideal world we'd like to give North American investors the ability to have the whole investment cycle take place in Bitcoin; from payment to receiving profits.Second, back when I was actively mining and using Bitcoins I found myself with a complete lack of outlets for it. The marketplace has come a long way but there's still (in my opinion) a problem with hoarding. We'd like to offer Bitcoin users a credible investment opportunity with serious social ROI; something I think Bitcoin could use right about now.My questions revolve mostly around implementing Bitcoin on the platform. What's the current state of Bitcoin payment processors? Should we even be looking into a payment processor, or should we roll our own solution for this kind of thing? What is standard practice to deal with Bitcoin volatility when they're being held for an extended period of time? Given the high risk and low margin nature of education businesses we can't exactly afford to be eating huge losses if Bitcoin happens to dip in value.If you're interested in reading more about our concept you're welcome to check out our website (www.impct.co). Questions/comments on any aspect of the model are more than welcome.Thanks so much guys.</t>
  </si>
  <si>
    <t>http://www.reddit.com/r/Bitcoin/comments/33dckf/were_a_social_enterprise_looking_to_build/</t>
  </si>
  <si>
    <t>April 21, 2015 at 11:38PM</t>
  </si>
  <si>
    <t>theullrich</t>
  </si>
  <si>
    <t>Paul Puey CEO &amp;amp; Founder of Airbitz (At Denver Bitcoin Center April 21st 7pm)</t>
  </si>
  <si>
    <t>http://www.meetup.com/Colorado-Bitcoin-Society/events/221354902/</t>
  </si>
  <si>
    <t>http://www.reddit.com/r/Bitcoin/comments/33dcfg/paul_puey_ceo_founder_of_airbitz_at_denver/</t>
  </si>
  <si>
    <t>April 22, 2015 at 12:06AM</t>
  </si>
  <si>
    <t>JasmineSaysHi</t>
  </si>
  <si>
    <t>Alexandria - The Decentralized YouTube/Imgur</t>
  </si>
  <si>
    <t>http://blocktech.com</t>
  </si>
  <si>
    <t>http://www.reddit.com/r/Bitcoin/comments/33dgdr/alexandria_the_decentralized_youtubeimgur/</t>
  </si>
  <si>
    <t>April 21, 2015 at 11:57PM</t>
  </si>
  <si>
    <t>ISZ85N21W</t>
  </si>
  <si>
    <t>if you like your tractor, you can keep your tractor</t>
  </si>
  <si>
    <t>https://www.wired.com/2015/04/dmca-ownership-john-deere/#start-of-content</t>
  </si>
  <si>
    <t>http://www.reddit.com/r/Bitcoin/comments/33dexj/if_you_like_your_tractor_you_can_keep_your_tractor/</t>
  </si>
  <si>
    <t>April 21, 2015 at 11:53PM</t>
  </si>
  <si>
    <t>Use a Bitcoin Brainwallet for Financial Autonomy</t>
  </si>
  <si>
    <t>https://www.youtube.com/watch?v=ULQG-f6pLzg</t>
  </si>
  <si>
    <t>http://www.reddit.com/r/Bitcoin/comments/33deix/use_a_bitcoin_brainwallet_for_financial_autonomy/</t>
  </si>
  <si>
    <t>April 22, 2015 at 12:23AM</t>
  </si>
  <si>
    <t>sajber</t>
  </si>
  <si>
    <t>The OpenBazaar 0.4 beta has just been released for Linux and OSX users.</t>
  </si>
  <si>
    <t>https://blog.openbazaar.org/openbazaar-beta-0-4-0-portobello-is-released/</t>
  </si>
  <si>
    <t>http://www.reddit.com/r/Bitcoin/comments/33dir7/the_openbazaar_04_beta_has_just_been_released_for/</t>
  </si>
  <si>
    <t>April 22, 2015 at 12:13AM</t>
  </si>
  <si>
    <t>Jeff Garzik Highlights Core Development Progress at the State of Digital Money Conference | Good article!</t>
  </si>
  <si>
    <t>https://bitcoinmagazine.com/20079/jeff-garzik-highlights-core-development-progress-state-digital-money-conference/</t>
  </si>
  <si>
    <t>http://www.reddit.com/r/Bitcoin/comments/33dhcj/jeff_garzik_highlights_core_development_progress/</t>
  </si>
  <si>
    <t>April 22, 2015 at 12:08AM</t>
  </si>
  <si>
    <t>gubatron</t>
  </si>
  <si>
    <t>Samsung to launch fingerprint-based mobile payment system in South Korea by the end of the month : technology</t>
  </si>
  <si>
    <t>http://www.reddit.com/r/technology/comments/33cnot/samsung_to_launch_fingerprintbased_mobile_payment/</t>
  </si>
  <si>
    <t>http://www.reddit.com/r/Bitcoin/comments/33dgn1/samsung_to_launch_fingerprintbased_mobile_payment/</t>
  </si>
  <si>
    <t>April 22, 2015 at 12:26AM</t>
  </si>
  <si>
    <t>Spotted in Prague. I'm investing immediately.</t>
  </si>
  <si>
    <t>http://imgur.com/dB1JNad</t>
  </si>
  <si>
    <t>http://www.reddit.com/r/Bitcoin/comments/33dj6b/spotted_in_prague_im_investing_immediately/</t>
  </si>
  <si>
    <t>April 22, 2015 at 01:10AM</t>
  </si>
  <si>
    <t>paranoidfuntime</t>
  </si>
  <si>
    <t>BIP32 help please!</t>
  </si>
  <si>
    <t>I am not new to bitcoin BUT there is so much information I feel overwhelmed and very new.I am trying to figure out how to secure my coins.I am going the trezor route. What I can tell, trezor will create a BIP32 wallet for me.I don't understand the BIP32 vs BIP49 parts.I am playing with my BIP32 wallet, and see I that I can restore it using wallet32 and myclium. When I do the restore on mycelium, I get one account, but I am missing coins from the second account on my bip32 wallet! That surprised me.Sorry if these thoughts are unorganized. My question is how comfortable should I be storing coins in a bip33 wallet. How do I confirm my recovery seed works with out going online. Can I be confident that bip32 will exist in 10 years when I want to move my coins?I'm also looking for general information on BIP wallet formats. When people say "own your keys, don't let any one else hold them". Are my 24 word recovery thing count as my private keys and if not, should I be concerned that I don't literally hold my keys.I love bitcoin but it makes me paranoid. I'm sure I sound new even though I've been following and reading BTC for the past year and a half.</t>
  </si>
  <si>
    <t>http://www.reddit.com/r/Bitcoin/comments/33dpdn/bip32_help_please/</t>
  </si>
  <si>
    <t>April 22, 2015 at 01:00AM</t>
  </si>
  <si>
    <t>Bitcoin In The UK Survey Closes Tonight At 9PM. Enter For A Chance To Win 1BTC</t>
  </si>
  <si>
    <t>https://twitter.com/Mining_Pool/status/590574841188765696</t>
  </si>
  <si>
    <t>http://www.reddit.com/r/Bitcoin/comments/33do1i/bitcoin_in_the_uk_survey_closes_tonight_at_9pm/</t>
  </si>
  <si>
    <t>April 22, 2015 at 12:59AM</t>
  </si>
  <si>
    <t>http://m.nasdaq.com/article/bitcoin-isnt-the-problem-when-people-use-it-to-make-illegal-purchases-cm467472</t>
  </si>
  <si>
    <t>http://www.reddit.com/r/Bitcoin/comments/33dnxe/bitcoin_isnt_the_problem_when_people_use_it_to/</t>
  </si>
  <si>
    <t>April 22, 2015 at 12:48AM</t>
  </si>
  <si>
    <t>adv4nced</t>
  </si>
  <si>
    <t>B&amp;amp;C decentralized cryptocurrency exchange fundraiser</t>
  </si>
  <si>
    <t>https://bitcointalk.org/index.php?topic=1033773.new#new</t>
  </si>
  <si>
    <t>http://www.reddit.com/r/Bitcoin/comments/33dm9o/bc_decentralized_cryptocurrency_exchange/</t>
  </si>
  <si>
    <t>April 22, 2015 at 01:42AM</t>
  </si>
  <si>
    <t>BC_Exchange</t>
  </si>
  <si>
    <t>Pre-announcement for B&amp;amp;C Exchange: a decentralized Bitcoin exchange that allows Bitcoin dividends to be paid from transaction fees to users who own B&amp;amp;C cryptoequity. Detailed design document included.</t>
  </si>
  <si>
    <t>https://bitcointalk.org/index.php?topic=1033773.msg11153629#msg11153629</t>
  </si>
  <si>
    <t>http://www.reddit.com/r/Bitcoin/comments/33dtmv/preannouncement_for_bc_exchange_a_decentralized/</t>
  </si>
  <si>
    <t>April 22, 2015 at 01:19AM</t>
  </si>
  <si>
    <t>zimmerf2</t>
  </si>
  <si>
    <t>Taringa doesn't have 75 million users; it has 75 million unique visitors. Once again, Xapo is overhyping, misrepresenting and being dishonest in their marketing and communications. Please stop doing that.</t>
  </si>
  <si>
    <t>http://www.reddit.com/r/Bitcoin/comments/33cspc/xapo_and_taringa_launch_largest_bitcoin/cqjv5gt</t>
  </si>
  <si>
    <t>http://www.reddit.com/r/Bitcoin/comments/33dqlb/taringa_doesnt_have_75_million_users_it_has_75/</t>
  </si>
  <si>
    <t>TheApocalyps</t>
  </si>
  <si>
    <t>How long would it take to look through 1% of all bitcoin addresses if you had all of the computing power in the world?</t>
  </si>
  <si>
    <t>This is a question I was thinking about. Because as I understand there are a finite number of bitcoin wallets. If you started looking through all of them with some unimaginable amount of computing power (100x all the computing power in the world rn) Would that be able to find addresses with money in them?If you open an address and it has been used and allready has money in it, is it yours to take? Are all of the bitcoins in existence laying around in pouches on the ground in a space the size of the universe? Are they anyones to take?</t>
  </si>
  <si>
    <t>http://www.reddit.com/r/Bitcoin/comments/33dpg7/how_long_would_it_take_to_look_through_1_of_all/</t>
  </si>
  <si>
    <t>April 22, 2015 at 01:45AM</t>
  </si>
  <si>
    <t>TravisPatron</t>
  </si>
  <si>
    <t>Bitcoin Companies Offering Affiliate Programs?</t>
  </si>
  <si>
    <t>Hi guys,We are looking for more companies which are offering affiliate programs in the bitcoin space. With our reader demographic, we feel there is a good opportunity to deliver high quality products and services in the form of affiliate advertising to our audience.So far, these are the only two I know about:BitGoldTrezorAre there any more good affiliate programs in the bitcoin space we could take a look at?</t>
  </si>
  <si>
    <t>http://www.reddit.com/r/Bitcoin/comments/33du5d/bitcoin_companies_offering_affiliate_programs/</t>
  </si>
  <si>
    <t>April 22, 2015 at 02:21AM</t>
  </si>
  <si>
    <t>GreenBop</t>
  </si>
  <si>
    <t>What online bitcoin wallets have a Tor Onion?</t>
  </si>
  <si>
    <t>http://www.reddit.com/r/Bitcoin/comments/33dz2k/what_online_bitcoin_wallets_have_a_tor_onion/</t>
  </si>
  <si>
    <t>April 22, 2015 at 02:10AM</t>
  </si>
  <si>
    <t>chulini</t>
  </si>
  <si>
    <t>Fractal bitcoin price</t>
  </si>
  <si>
    <t>http://imgur.com/a/9uTVC</t>
  </si>
  <si>
    <t>http://www.reddit.com/r/Bitcoin/comments/33dxkp/fractal_bitcoin_price/</t>
  </si>
  <si>
    <t>April 22, 2015 at 02:56AM</t>
  </si>
  <si>
    <t>Reubensmith1</t>
  </si>
  <si>
    <t>Reloadit to Bitcoin, Best Secure Way of Money Transfer</t>
  </si>
  <si>
    <t>http://www.ukashexchange.net/reloadit-to-bitcoin-exchange/</t>
  </si>
  <si>
    <t>http://www.reddit.com/r/Bitcoin/comments/33e3wc/reloadit_to_bitcoin_best_secure_way_of_money/</t>
  </si>
  <si>
    <t>April 22, 2015 at 02:51AM</t>
  </si>
  <si>
    <t>Well... is bitcoin un-volatile enough for you?</t>
  </si>
  <si>
    <t>For the past six days, the price hasn't wandered from the $220-$230 range. Haven't checked, but that seems more stable than GLD.Oh, for some good old volatility!</t>
  </si>
  <si>
    <t>http://www.reddit.com/r/Bitcoin/comments/33e381/well_is_bitcoin_unvolatile_enough_for_you/</t>
  </si>
  <si>
    <t>April 22, 2015 at 02:41AM</t>
  </si>
  <si>
    <t>Luz3r</t>
  </si>
  <si>
    <t>Save Blockchain "state" while running Full Node?</t>
  </si>
  <si>
    <t>Is there a command I can run to save the state of the Blockchain without exiting the QT wallet?My computer that runs the node randomly rebooted and it took a few hours to download and verify the Blockchain since my last reboot (I think that was the issue).</t>
  </si>
  <si>
    <t>http://www.reddit.com/r/Bitcoin/comments/33e1pq/save_blockchain_state_while_running_full_node/</t>
  </si>
  <si>
    <t>April 22, 2015 at 02:36AM</t>
  </si>
  <si>
    <t>mduncgrad1</t>
  </si>
  <si>
    <t>Bitcoin Debit Cards</t>
  </si>
  <si>
    <t>I live in the US, what is the best option for a debit card that uses Bitcoin</t>
  </si>
  <si>
    <t>http://www.reddit.com/r/Bitcoin/comments/33e13p/bitcoin_debit_cards/</t>
  </si>
  <si>
    <t>April 22, 2015 at 03:30AM</t>
  </si>
  <si>
    <t>Toast_</t>
  </si>
  <si>
    <t>Is Bitcoin good for personal transactions?</t>
  </si>
  <si>
    <t>I recently went on a trip with friends where I paid for our stay with my credit card. My friends paid me their share in cash but didn't have all of the money and asked to pay me the rest through PayPal instead.It took me just a few minutes to create a PayPal account, let my friends know my email, and then receive the money without any fee or delay, and it looks like I can transfer this into my bank account now without trouble.I've only loosely followed Bitcoin so now I'm just wondering if Bitcoin is a viable solution for something like this? I see a lot of hate on PayPal, but is that just in regards to business transactions because of fees or poor customer service or something else?TL;DR - Making a PayPal to receive money from friends was very quick and easy. Is there any reason Bitcoin would have been better?</t>
  </si>
  <si>
    <t>http://www.reddit.com/r/Bitcoin/comments/33e8q0/is_bitcoin_good_for_personal_transactions/</t>
  </si>
  <si>
    <t>April 22, 2015 at 03:17AM</t>
  </si>
  <si>
    <t>redmage123</t>
  </si>
  <si>
    <t>Workshop on Bitcoin internals and programming with Bitcoin related API's on May 16-17th in Dublin, Ireland</t>
  </si>
  <si>
    <t>Hi all,I am planning to run a workshop focused on the bitcoin protocol internal workings as well as programming for Bitcoin applications using Peter Todd's (formerly maintained by Jeff Garzik) python bitcoin library. Additionally, I will cover Blockchain.info's API's, mainly focusing on accessing blockchain data.You can go to the Dublin bitcoin meetup page at: http://www.meetup.com/Bitcoin-Dublin/ for details.</t>
  </si>
  <si>
    <t>http://www.reddit.com/r/Bitcoin/comments/33e6yz/workshop_on_bitcoin_internals_and_programming/</t>
  </si>
  <si>
    <t>April 22, 2015 at 03:08AM</t>
  </si>
  <si>
    <t>Something is happening</t>
  </si>
  <si>
    <t>http://imgur.com/lJo2D1s</t>
  </si>
  <si>
    <t>http://www.reddit.com/r/Bitcoin/comments/33e5mk/something_is_happening/</t>
  </si>
  <si>
    <t>April 22, 2015 at 03:07AM</t>
  </si>
  <si>
    <t>pmatveev</t>
  </si>
  <si>
    <t>Bitcoin Card White Label API</t>
  </si>
  <si>
    <t>http://us9.campaign-archive1.com/?u=d47a411df2fddc2e57b65ccc2&amp;id=4aaa8c9b34</t>
  </si>
  <si>
    <t>http://www.reddit.com/r/Bitcoin/comments/33e5es/bitcoin_card_white_label_api/</t>
  </si>
  <si>
    <t>Robocoin, The Bitcoin ATM, Adds A Way To Send Cash Overseas</t>
  </si>
  <si>
    <t>http://techcrunch.com/2015/04/21/robocoin-adds-a-way-to-send-cash-overseas/</t>
  </si>
  <si>
    <t>http://www.reddit.com/r/Bitcoin/comments/33e5d2/robocoin_the_bitcoin_atm_adds_a_way_to_send_cash/</t>
  </si>
  <si>
    <t>April 22, 2015 at 03:48AM</t>
  </si>
  <si>
    <t>polarbear8809</t>
  </si>
  <si>
    <t>Argentina's Largest Local Social Network Taringa Adds Bitcoin</t>
  </si>
  <si>
    <t>http://www.coindesk.com/argentina-largest-social-network-taringa-bitcoin/</t>
  </si>
  <si>
    <t>http://www.reddit.com/r/Bitcoin/comments/33eb64/argentinas_largest_local_social_network_taringa/</t>
  </si>
  <si>
    <t>April 22, 2015 at 03:39AM</t>
  </si>
  <si>
    <t>EliptiBox</t>
  </si>
  <si>
    <t>Exciting moment ! #Bitcoin #Startup</t>
  </si>
  <si>
    <t>https://twitter.com/EliptiBox/status/590578197575688196</t>
  </si>
  <si>
    <t>http://www.reddit.com/r/Bitcoin/comments/33e9v5/exciting_moment_bitcoin_startup/</t>
  </si>
  <si>
    <t>April 22, 2015 at 03:34AM</t>
  </si>
  <si>
    <t>SuredBits</t>
  </si>
  <si>
    <t>Introducing SuredBits - a peer-to-peer bitcoin protection platform - Now open for Beta!</t>
  </si>
  <si>
    <t>https://www.suredbits.com</t>
  </si>
  <si>
    <t>http://www.reddit.com/r/Bitcoin/comments/33e99u/introducing_suredbits_a_peertopeer_bitcoin/</t>
  </si>
  <si>
    <t>April 22, 2015 at 04:03AM</t>
  </si>
  <si>
    <t>Vlado25</t>
  </si>
  <si>
    <t>https://prepaidbitco.in Josh Agron stole my money</t>
  </si>
  <si>
    <t>This company is a fraud never send me my virtual bitcoin card, but did email me to send them verification's which I did not want to do, so I asked them for a refund and haven't heard back from them since which is about 7 days. Stole 100 dollars from me as of now</t>
  </si>
  <si>
    <t>http://www.reddit.com/r/Bitcoin/comments/33ed8v/httpsprepaidbitcoin_josh_agron_stole_my_money/</t>
  </si>
  <si>
    <t>April 22, 2015 at 04:00AM</t>
  </si>
  <si>
    <t>Need promotion? Let me review your products for free!</t>
  </si>
  <si>
    <t>If you have any hing bitcoin-related, I can review it for no payment! The reviews will be here: http://www.coinbuzz.com</t>
  </si>
  <si>
    <t>http://www.reddit.com/r/Bitcoin/comments/33ectt/need_promotion_let_me_review_your_products_for/</t>
  </si>
  <si>
    <t>April 22, 2015 at 03:56AM</t>
  </si>
  <si>
    <t>tim_iles</t>
  </si>
  <si>
    <t>StealthBit malware account on the move</t>
  </si>
  <si>
    <t>A year ago this guy/gal lost ~20btc to malware: http://www.reddit.com/r/Bitcoin/comments/1xf2qj/my_wallet_just_emptied_into_this_address/well the address that swiped it appears to have just made a move: https://blockchain.info/tx/2a123981219824178426c880d6368165955d6310c7cd68f8550f813ccaa623b8Sorry to the original owner, I don't mean to reopen old wounds, but perhaps there's some identifiable information here?</t>
  </si>
  <si>
    <t>http://www.reddit.com/r/Bitcoin/comments/33ec7x/stealthbit_malware_account_on_the_move/</t>
  </si>
  <si>
    <t>April 22, 2015 at 03:54AM</t>
  </si>
  <si>
    <t>acharkin</t>
  </si>
  <si>
    <t>Rocker Brings Bitcoin to Mixed Martial Arts Campaign</t>
  </si>
  <si>
    <t>https://bitcoinmagazine.com/20089/rocker-brings-bitcoin-mixed-martial-arts-campaign/</t>
  </si>
  <si>
    <t>http://www.reddit.com/r/Bitcoin/comments/33ec09/rocker_brings_bitcoin_to_mixed_martial_arts/</t>
  </si>
  <si>
    <t>April 22, 2015 at 03:52AM</t>
  </si>
  <si>
    <t>TheCannabisCunt</t>
  </si>
  <si>
    <t>ELI5: Bits and Satoshi.</t>
  </si>
  <si>
    <t>I'm wondering what they are, where they come/came from, how much they're worth, etc..</t>
  </si>
  <si>
    <t>http://www.reddit.com/r/Bitcoin/comments/33ebqd/eli5_bits_and_satoshi/</t>
  </si>
  <si>
    <t>April 22, 2015 at 04:20AM</t>
  </si>
  <si>
    <t>BTCVIX</t>
  </si>
  <si>
    <t>Shorter MARGIN Called 13,335 BTC on OKCoin Futures [x-post from /r/bitcoinmarkets]</t>
  </si>
  <si>
    <t>http://www.reddit.com/r/BitcoinMarkets/comments/33eepx/okcoin_futures_largest_contract_holder_margin/</t>
  </si>
  <si>
    <t>http://www.reddit.com/r/Bitcoin/comments/33efmo/shorter_margin_called_13335_btc_on_okcoin_futures/</t>
  </si>
  <si>
    <t>April 22, 2015 at 04:12AM</t>
  </si>
  <si>
    <t>A1nerd</t>
  </si>
  <si>
    <t>Safest way to store large amounts of Bitcoin?</t>
  </si>
  <si>
    <t>I want to buy allot of Bitcoin to buy and hold for a few months and not sure how to do it safely. I used to use offline paper wallets but I'd rather use a hardware device to hold my Bitcoin. I was thinking about holding some on Blockchain wallet as well. Any suggestions to hold a bunch of Bitcoin? Cam we still use Ubuntu on a USB port to hold Bitcoin?</t>
  </si>
  <si>
    <t>http://www.reddit.com/r/Bitcoin/comments/33eehw/safest_way_to_store_large_amounts_of_bitcoin/</t>
  </si>
  <si>
    <t>April 22, 2015 at 04:34AM</t>
  </si>
  <si>
    <t>Probably my favorite way to spend bitcoin</t>
  </si>
  <si>
    <t>http://i.imgur.com/5hDiaOA.jpg</t>
  </si>
  <si>
    <t>http://www.reddit.com/r/Bitcoin/comments/33ehl6/probably_my_favorite_way_to_spend_bitcoin/</t>
  </si>
  <si>
    <t>April 22, 2015 at 04:27AM</t>
  </si>
  <si>
    <t>Trezor bitcoin wallets</t>
  </si>
  <si>
    <t>If I send BTC to trezor (and save my 24 words) can I wipe the device, save 24 new wordswords, send BTC to the new wallet, repeat this 7 times. Can I store lots of BTC on 7 different trezor bip32 wallets, while using a single trezor? (And keep copies of all seven seeds safe in different places). 4 years later I can movemovey coins in any bip32 wallet, is this a good idea?</t>
  </si>
  <si>
    <t>http://www.reddit.com/r/Bitcoin/comments/33eghd/trezor_bitcoin_wallets/</t>
  </si>
  <si>
    <t>April 22, 2015 at 04:25AM</t>
  </si>
  <si>
    <t>Easier in-app payments with fxpay</t>
  </si>
  <si>
    <t>https://hacks.mozilla.org/2015/04/easier-in-app-payments-with-fxpay/</t>
  </si>
  <si>
    <t>http://www.reddit.com/r/Bitcoin/comments/33egbb/easier_inapp_payments_with_fxpay/</t>
  </si>
  <si>
    <t>April 22, 2015 at 04:24AM</t>
  </si>
  <si>
    <t>newretro</t>
  </si>
  <si>
    <t>Stolen Bitcoin on the move - help appreciated</t>
  </si>
  <si>
    <t>15 months ago I reported that a client of mine had several bitcoin accounts emptied. I wasn't able to tell if it was an internal hack or external, but it happened across two Macs on the same network at the same company. However, both had been running some browser trading plug-in.This money is now on the move - please contact me if you have any information that can lead to recovering of the funds or information on the owner/thief.If this were a browser plug-in theft, there will be many more people affected. If you have had money stolen which hasn't been moving, take a look right now.Holding addresses now being emptied:1E1ppQabUCsJekEJaXv74TwKnGfJ2YJANX 293 BTC13TEX8Zfj2bvY7RXYy6TaxFHCZc4R5Ha8M 151 BTC1arD7YrSKsj44ZpSGMTjig3nh2SjqdKjf 69.33 BTCNew addresses:1KnbMbHiJGWMAh8f953b29AHt4F1RA4a1E1PevTMzkXHni1njiY1sKsR7c69vRwdyqhw1FbjNKrUnEtdSdHsw76CXTY6yJvTckxVKM13sACCMNr7YPHs8qdXKrTkZWdZZWXu7TktOriginal Bitcoin Talk post:https://bitcointalk.org/index.php?topic=415346</t>
  </si>
  <si>
    <t>http://www.reddit.com/r/Bitcoin/comments/33eg5n/stolen_bitcoin_on_the_move_help_appreciated/</t>
  </si>
  <si>
    <t>April 22, 2015 at 04:23AM</t>
  </si>
  <si>
    <t>Short Seller MARGIN Called 13,335 BTC on OKCoin Futures [x-post from /r/bitcoinmarkets]</t>
  </si>
  <si>
    <t>http://www.reddit.com/r/Bitcoin/comments/33eg09/short_seller_margin_called_13335_btc_on_okcoin/</t>
  </si>
  <si>
    <t>April 22, 2015 at 04:45AM</t>
  </si>
  <si>
    <t>clp16</t>
  </si>
  <si>
    <t>@EverydayEarth using Foldapp at the Starbucks drive thru.</t>
  </si>
  <si>
    <t>https://www.youtube.com/watch?t=73&amp;v=fyt2fm62zSk</t>
  </si>
  <si>
    <t>http://www.reddit.com/r/Bitcoin/comments/33ej0y/everydayearth_using_foldapp_at_the_starbucks/</t>
  </si>
  <si>
    <t>April 22, 2015 at 05:06AM</t>
  </si>
  <si>
    <t>epicenterbitcoin</t>
  </si>
  <si>
    <t>ex-IBM's Paul Brody on how the blockchain will make a decentralized Internet of Things possible</t>
  </si>
  <si>
    <t>https://letstalkbitcoin.com/blog/post/epicenter-bitcoin-75-paul-brody-internet-of-things-and-the-democracy-of-devices</t>
  </si>
  <si>
    <t>http://www.reddit.com/r/Bitcoin/comments/33elvf/exibms_paul_brody_on_how_the_blockchain_will_make/</t>
  </si>
  <si>
    <t>April 22, 2015 at 05:02AM</t>
  </si>
  <si>
    <t>naspo</t>
  </si>
  <si>
    <t>Rooting the Galaxy S6 will disable Samsung Pay [xpost /r/Android]</t>
  </si>
  <si>
    <t>http://www.sammobile.com/2015/04/21/thinking-of-rooting-your-galaxy-s6-or-s6-edge-dont-or-youll-lose-this-important-feature/</t>
  </si>
  <si>
    <t>http://www.reddit.com/r/Bitcoin/comments/33eldj/rooting_the_galaxy_s6_will_disable_samsung_pay/</t>
  </si>
  <si>
    <t>April 22, 2015 at 05:32AM</t>
  </si>
  <si>
    <t>Factitiously_Real</t>
  </si>
  <si>
    <t>A study on how to maintain downward pressure and crash markets. Sounds familiar?</t>
  </si>
  <si>
    <t>http://www.zerohedge.com/news/2015-04-21/step-step-guide-how-crash-entire-market</t>
  </si>
  <si>
    <t>http://www.reddit.com/r/Bitcoin/comments/33ep5p/a_study_on_how_to_maintain_downward_pressure_and/</t>
  </si>
  <si>
    <t>April 22, 2015 at 05:25AM</t>
  </si>
  <si>
    <t>LeeWallis</t>
  </si>
  <si>
    <t>WTF just happened?!</t>
  </si>
  <si>
    <t>http://imgur.com/WLMctZI</t>
  </si>
  <si>
    <t>http://www.reddit.com/r/Bitcoin/comments/33eoa9/wtf_just_happened/</t>
  </si>
  <si>
    <t>April 22, 2015 at 05:50AM</t>
  </si>
  <si>
    <t>joeysupra</t>
  </si>
  <si>
    <t>circle broke?</t>
  </si>
  <si>
    <t>i cant send out any bitcoins, i get the phone text confirmation but nothing gets sent out?</t>
  </si>
  <si>
    <t>http://www.reddit.com/r/Bitcoin/comments/33eric/circle_broke/</t>
  </si>
  <si>
    <t>April 22, 2015 at 06:08AM</t>
  </si>
  <si>
    <t>juliapatterson</t>
  </si>
  <si>
    <t>Live: Intro to Bitcore - installation, command line usage, browser usage, address, public keys, and private keys</t>
  </si>
  <si>
    <t>https://www.youtube.com/watch?v=WdX7OlZywQg&amp;feature=youtu.be</t>
  </si>
  <si>
    <t>http://www.reddit.com/r/Bitcoin/comments/33etqy/live_intro_to_bitcore_installation_command_line/</t>
  </si>
  <si>
    <t>April 22, 2015 at 06:06AM</t>
  </si>
  <si>
    <t>bitswanitz</t>
  </si>
  <si>
    <t>What are you doing to prepare for the great bubble of our time?</t>
  </si>
  <si>
    <t>I don't care if you are pro bitcoin or anti bitcoin. I don't care if you think the next bubble is going to $10,000 or -$10,000. I want to know what your doing to prepare for it.</t>
  </si>
  <si>
    <t>http://www.reddit.com/r/Bitcoin/comments/33etep/what_are_you_doing_to_prepare_for_the_great/</t>
  </si>
  <si>
    <t>April 22, 2015 at 06:23AM</t>
  </si>
  <si>
    <t>darkenvy</t>
  </si>
  <si>
    <t>Perm BTC Wallet Reuse for Merchants</t>
  </si>
  <si>
    <t>I have never really gotten a straight answer about this. Other than anonymity being lessened, is it harmful to use the same Public Key again and again after spending with it’s paired Private Key? How do stores accept bitcoin with printed QR codes if this is a security risk? I want to print out a perm/semi-perm public key for use over long periods of time.I heard in some instances it can reveal a bad PRNG but what if I generate my wallet with IRL hexadecimal dice?</t>
  </si>
  <si>
    <t>http://www.reddit.com/r/Bitcoin/comments/33evij/perm_btc_wallet_reuse_for_merchants/</t>
  </si>
  <si>
    <t>April 22, 2015 at 06:21AM</t>
  </si>
  <si>
    <t>GailCali</t>
  </si>
  <si>
    <t>The simplest way for every day people to understand how digital currencies work</t>
  </si>
  <si>
    <t>I pulled this from an altcoin's blog. It is the best explanation I have seen to explain how bitcoin or any digital currency works. I will be using it from now on when I explain Bitcoin.How are digital currencies created?Just like physical currencies, digital currencies (like AppleByte) don’t just pop into existence, they have to be made. In physical currencies, paper bills are printed and coins are minted by government agencies, then distributed into the banking system. In the same way digital currencies must be created and distributed to users.In a digital currency like AppleByte, the currency is created by a software application. This software runs on each computer connected to the AppleByte network. All of the computers connected to the network work together, sharing the complex calculations necessary to create each AppleByte, and a certain number of AppleBytes are created each day. This process is called mining, and is not free, as it costs computer power and electricity. To compensate computer owners for their work, AppleBytes are paid to the software users connected to the network...How are balances kept and transactions processed?Just like at your bank, your account balance and transactions are stored on a server. At your bank, the bank owns the server. But, as a digital currency, AppleByte’s account data resides on a peer-to-peer (computer-to-computer) network that consists of all the computers logged into the network. This allows for additional security as there is no single server that hackers can attack, and each transaction is verified by all the computers on the network. Just like logging into your bank account with your browser, you can see your AppleByte balance and spend them using the AppleByte Wallet App. The wallet gives you all the info you need, just like using your browser for banking transactions. The Wallet App is available in several versions: Online, MAC, Windows, Android, and IOS...The post goes on to answer some other questions. It is here if you want to read it: http://www.applebyte.me/how-do-digital-currencies-like-applebyte-work/</t>
  </si>
  <si>
    <t>http://www.reddit.com/r/Bitcoin/comments/33evc3/the_simplest_way_for_every_day_people_to/</t>
  </si>
  <si>
    <t>April 22, 2015 at 06:11AM</t>
  </si>
  <si>
    <t>Homeland Security Secretary Begs Silicon Valley to Stop the Encryption</t>
  </si>
  <si>
    <t>http://gizmodo.com/dhs-secretary-begs-silicon-valley-to-stop-the-encryptio-1699273657</t>
  </si>
  <si>
    <t>http://www.reddit.com/r/Bitcoin/comments/33eu4h/homeland_security_secretary_begs_silicon_valley/</t>
  </si>
  <si>
    <t>April 22, 2015 at 06:43AM</t>
  </si>
  <si>
    <t>gawminers.com site offline</t>
  </si>
  <si>
    <t>http://gawminers.com/?reqp=1&amp;reqr=</t>
  </si>
  <si>
    <t>http://www.reddit.com/r/Bitcoin/comments/33exxg/gawminerscom_site_offline/</t>
  </si>
  <si>
    <t>April 22, 2015 at 06:38AM</t>
  </si>
  <si>
    <t>Port 8333 open but iptables still restricts Bitcoin node from connecting to peers in Ubuntu Server?</t>
  </si>
  <si>
    <t>I'm trying to understand this behavior. At first I thought it was fail2ban causing a problem but it's not. I installed Vesta Control Panel to manage my server and and have implemented their default firewall rules but have added Bitcoin.All outgoing ports are open and incoming is set to drop. With the exception of allowed ports. When I disable all firewall rules the Bitcoin node works fine and gets about 25+ connections. At peak I've seen it around 30 - 40 connections but seems to stick around 25. Thing is when I turn on firewall it starts dropping almost immediately and slowly works it way down to around 10-14 or so connections. If I restart Bitcoin it slowly climbs up to about this amount also and stops. If I disable the firewall immediately it starts climbing again and will within a few minutes be back to around 25 connections. It works fine with fail2ban enabled in this case and disabling fail2ban has no effect on this. The same behavior is exhibited with my Litecoin node as well.So what gives. Are there any other ports bitcoind might be reliant on or a specif way to establish a rule to make this work?</t>
  </si>
  <si>
    <t>http://www.reddit.com/r/Bitcoin/comments/33excx/port_8333_open_but_iptables_still_restricts/</t>
  </si>
  <si>
    <t>April 22, 2015 at 07:07AM</t>
  </si>
  <si>
    <t>The FBI may finally get their hands on Kim Dotcom</t>
  </si>
  <si>
    <t>http://upstart.bizjournals.com/entrepreneurs/hot-shots/2015/04/21/extradition-horizon-the-fbi-may-finally-get-their.html</t>
  </si>
  <si>
    <t>http://www.reddit.com/r/Bitcoin/comments/33f0wu/the_fbi_may_finally_get_their_hands_on_kim_dotcom/</t>
  </si>
  <si>
    <t>coinwatcher</t>
  </si>
  <si>
    <t>Looking at the BTC chart today, feeling like</t>
  </si>
  <si>
    <t>http://i.imgur.com/ee7zE19.gifv</t>
  </si>
  <si>
    <t>http://www.reddit.com/r/Bitcoin/comments/33f0vm/looking_at_the_btc_chart_today_feeling_like/</t>
  </si>
  <si>
    <t>April 22, 2015 at 07:06AM</t>
  </si>
  <si>
    <t>OpenBazzar Portobello Released</t>
  </si>
  <si>
    <t>http://bravenewcoin.com/news/openbazzar-portobello-released/</t>
  </si>
  <si>
    <t>http://www.reddit.com/r/Bitcoin/comments/33f0sd/openbazzar_portobello_released/</t>
  </si>
  <si>
    <t>April 22, 2015 at 06:55AM</t>
  </si>
  <si>
    <t>Weaver145</t>
  </si>
  <si>
    <t>Robot with $100 Bitcoin buys drugs and gets arrested</t>
  </si>
  <si>
    <t>http://www.cnbc.com/id/102604472</t>
  </si>
  <si>
    <t>http://www.reddit.com/r/Bitcoin/comments/33ezc0/robot_with_100_bitcoin_buys_drugs_and_gets/</t>
  </si>
  <si>
    <t>April 22, 2015 at 06:51AM</t>
  </si>
  <si>
    <t>Bter just restored their dividend for BTQ</t>
  </si>
  <si>
    <t>Got a nice little few CNY's. I hope they get it right this time</t>
  </si>
  <si>
    <t>http://www.reddit.com/r/Bitcoin/comments/33eyuq/bter_just_restored_their_dividend_for_btq/</t>
  </si>
  <si>
    <t>April 22, 2015 at 07:18AM</t>
  </si>
  <si>
    <t>And... This will be the LAST time I use Circle to send a time-sensitive payment, or probably any payment for that matter.</t>
  </si>
  <si>
    <t>The transaction has been "pending" for an hour and a half now. No phone support available and email support is not responding. Next time the funds go straight to my bread wallet and can be sent out from there. Hopefully Go-Coin can refund the coin if it ever makes it out of my Circle wallet. Grrr.</t>
  </si>
  <si>
    <t>http://www.reddit.com/r/Bitcoin/comments/33f28o/and_this_will_be_the_last_time_i_use_circle_to/</t>
  </si>
  <si>
    <t>April 22, 2015 at 07:41AM</t>
  </si>
  <si>
    <t>Deja_Senti</t>
  </si>
  <si>
    <t>slightly negative buts till funny.</t>
  </si>
  <si>
    <t>http://unrealitymag.com/comics/link-finds-an-unusual-treasure-comic/</t>
  </si>
  <si>
    <t>http://www.reddit.com/r/Bitcoin/comments/33f4zr/slightly_negative_buts_till_funny/</t>
  </si>
  <si>
    <t>April 22, 2015 at 07:35AM</t>
  </si>
  <si>
    <t>Bitcoin Spikes $8 in Minutes on Margin Call</t>
  </si>
  <si>
    <t>http://www.forexnews.com/blog/2015/04/21/bitcoin-spikes-8-in-minutes-on-margin-call/</t>
  </si>
  <si>
    <t>http://www.reddit.com/r/Bitcoin/comments/33f48s/bitcoin_spikes_8_in_minutes_on_margin_call/</t>
  </si>
  <si>
    <t>April 22, 2015 at 08:24AM</t>
  </si>
  <si>
    <t>megawatz</t>
  </si>
  <si>
    <t>What's new since last year?</t>
  </si>
  <si>
    <t>Long story short, I have my wallets in physical offline form, and they've been that way for a little over a year now. I haven't really been following Bitcoin that much since May of last year (did my senior project on Bitcoin). So, for those who may be a little out of the loop...what's new?What's the good?what's the bad?</t>
  </si>
  <si>
    <t>http://www.reddit.com/r/Bitcoin/comments/33fa7a/whats_new_since_last_year/</t>
  </si>
  <si>
    <t>April 22, 2015 at 08:23AM</t>
  </si>
  <si>
    <t>Please tell me I'm just blind and that there is a way to see the full chart of bitcoin and not only days/weeks on bitcoinwisdom.</t>
  </si>
  <si>
    <t>https://bitcoinwisdom.com/</t>
  </si>
  <si>
    <t>http://www.reddit.com/r/Bitcoin/comments/33fa38/please_tell_me_im_just_blind_and_that_there_is_a/</t>
  </si>
  <si>
    <t>durfy</t>
  </si>
  <si>
    <t>@Robocoin Twitter no longer exists and is available for registration</t>
  </si>
  <si>
    <t>https://twitter.com/robocoin</t>
  </si>
  <si>
    <t>http://www.reddit.com/r/Bitcoin/comments/33fa04/robocoin_twitter_no_longer_exists_and_is/</t>
  </si>
  <si>
    <t>April 22, 2015 at 08:21AM</t>
  </si>
  <si>
    <t>branmanchu</t>
  </si>
  <si>
    <t>Has anybody thought about using Bitcoin as a haven for Capital during divorce or lawsuit?</t>
  </si>
  <si>
    <t>http://www.reddit.com/r/Bitcoin/comments/33f9t8/has_anybody_thought_about_using_bitcoin_as_a/</t>
  </si>
  <si>
    <t>April 22, 2015 at 08:10AM</t>
  </si>
  <si>
    <t>Pantera CEO Dan Morehead and Xapo CEO Wences Casares on SiriusXM's Bay Area Ventures</t>
  </si>
  <si>
    <t>https://soundcloud.com/pantera-capital/siriusxms-bay-area-ventures-interview</t>
  </si>
  <si>
    <t>http://www.reddit.com/r/Bitcoin/comments/33f8jt/pantera_ceo_dan_morehead_and_xapo_ceo_wences/</t>
  </si>
  <si>
    <t>April 22, 2015 at 10:27AM</t>
  </si>
  <si>
    <t>stevehl42</t>
  </si>
  <si>
    <t>Mobile Bitcoin App Idea For Paying Content Creators</t>
  </si>
  <si>
    <t>https://medium.com/@stevelongoria/mobile-bitcoin-app-idea-for-paying-content-creators-510469286e91</t>
  </si>
  <si>
    <t>http://www.reddit.com/r/Bitcoin/comments/33fofn/mobile_bitcoin_app_idea_for_paying_content/</t>
  </si>
  <si>
    <t>April 22, 2015 at 10:24AM</t>
  </si>
  <si>
    <t>Robocoin evolves into Romit: Exciting cheap Bitcoin based alternative to WU</t>
  </si>
  <si>
    <t>http://romit.io/</t>
  </si>
  <si>
    <t>http://www.reddit.com/r/Bitcoin/comments/33fo5u/robocoin_evolves_into_romit_exciting_cheap/</t>
  </si>
  <si>
    <t>April 22, 2015 at 09:42AM</t>
  </si>
  <si>
    <t>DidHeJust</t>
  </si>
  <si>
    <t>LK Group Limited will Start Bitcoin miner 14nm ASIC project</t>
  </si>
  <si>
    <t>http://www.cybtc.org/article-79-1.html</t>
  </si>
  <si>
    <t>http://www.reddit.com/r/Bitcoin/comments/33fjd2/lk_group_limited_will_start_bitcoin_miner_14nm/</t>
  </si>
  <si>
    <t>April 22, 2015 at 10:36AM</t>
  </si>
  <si>
    <t>Redditcoin</t>
  </si>
  <si>
    <t>Notice of Commencement of Filing of Bankruptcy Claims by MTGOX Bitcoin Exchange Users</t>
  </si>
  <si>
    <t>https://www.mtgox.com/img/pdf/201504_notice1_en.pdf</t>
  </si>
  <si>
    <t>http://www.reddit.com/r/Bitcoin/comments/33fpfl/notice_of_commencement_of_filing_of_bankruptcy/</t>
  </si>
  <si>
    <t>April 22, 2015 at 11:33AM</t>
  </si>
  <si>
    <t>kymmer769</t>
  </si>
  <si>
    <t>Bitcoin &amp;amp; CoinVault ATM featured in Fox 26 Houston news report!</t>
  </si>
  <si>
    <t>http://www.myfoxhouston.com/story/28864392/presidential-hopeful-rand-paul-to-raise-money-through-bitcoin</t>
  </si>
  <si>
    <t>http://www.reddit.com/r/Bitcoin/comments/33fvf3/bitcoin_coinvault_atm_featured_in_fox_26_houston/</t>
  </si>
  <si>
    <t>April 22, 2015 at 11:31AM</t>
  </si>
  <si>
    <t>dickcoinbitcoin</t>
  </si>
  <si>
    <t>I want to get in Bitcoin as low as possible. Think now is that time?</t>
  </si>
  <si>
    <t>I almost bought at $800 basically as insurance they didn't go to 10k. However, i didn't have a lot of loot to invest at the time so decided to wait (obviously was a lucky call).Anyone who follows bitcoin/blockchain etc more then me think its gonna go down in the $100s? I'm thinking of waiting then if i see a high spike jump in right away.Second question, i don't trust buying online much, we have an atm in Toronto but does anyone know if they charge a lot higher or fees or anything? I heard atm fees are higher then buying online.Thanks for all replies. I am obsessed with bitcoin as an investment now. .</t>
  </si>
  <si>
    <t>http://www.reddit.com/r/Bitcoin/comments/33fv7k/i_want_to_get_in_bitcoin_as_low_as_possible_think/</t>
  </si>
  <si>
    <t>Bitcoins Price: Weekly Analysis - April 22nd 2015</t>
  </si>
  <si>
    <t>http://bravenewcoin.com/news/bitcoins-price-weekly-analysis-april-22nd-2015/</t>
  </si>
  <si>
    <t>http://www.reddit.com/r/Bitcoin/comments/33fv6g/bitcoins_price_weekly_analysis_april_22nd_2015/</t>
  </si>
  <si>
    <t>April 22, 2015 at 11:22AM</t>
  </si>
  <si>
    <t>ethertarian</t>
  </si>
  <si>
    <t>Ripple freezes $1m in user funds. Time to remove it from coinmarketcap.com? There's no reason people should be comparing it with Bitcoin at this point</t>
  </si>
  <si>
    <t>http://insidebitcoins.com/news/not-so-decentralized-ripple-freezes-1m-in-user-funds/31862</t>
  </si>
  <si>
    <t>http://www.reddit.com/r/Bitcoin/comments/33fubn/ripple_freezes_1m_in_user_funds_time_to_remove_it/</t>
  </si>
  <si>
    <t>April 22, 2015 at 11:20AM</t>
  </si>
  <si>
    <t>Finally Apple gave into Bitcoin</t>
  </si>
  <si>
    <t>Finally after 2 months of waiting and rejections, Apple approved the Bitcoin tipping Game as "Rated 17+ for Gambling and Contests infrequent/Mild Simulated Gambling". https://itunes.apple.com/us/app/feel-the-ball-!/id946011161?mt=8oh and Also not available in countries that Bitcoin is illegal(can't remember the exact phrase), and no further information lol, so I had to use https://en.wikipedia.org/wiki/Legality_of_bitcoin_by_country to opt out from the AppStore in those countries.and not to forget "Apple is not involved in Bitcoin rewards".The android version was out on February ... https://play.google.com/store/apps/details?id=com.mentalmuscle.an.ball</t>
  </si>
  <si>
    <t>http://www.reddit.com/r/Bitcoin/comments/33fu3o/finally_apple_gave_into_bitcoin/</t>
  </si>
  <si>
    <t>April 22, 2015 at 11:06AM</t>
  </si>
  <si>
    <t>bitcoinknowledge</t>
  </si>
  <si>
    <t>Kraken Accepting MtGox Bankruptcy Claims and Giving Free Trade Credit</t>
  </si>
  <si>
    <t>https://bitcoinmagazine.com/20030/kraken-accepting-mtgox-bankruptcy-claims-and-giving-free-trade-credit/</t>
  </si>
  <si>
    <t>http://www.reddit.com/r/Bitcoin/comments/33fsqm/kraken_accepting_mtgox_bankruptcy_claims_and/</t>
  </si>
  <si>
    <t>April 22, 2015 at 11:00AM</t>
  </si>
  <si>
    <t>jespow</t>
  </si>
  <si>
    <t>Kraken Accepting MtGox Creditor Claims and Offering Free Trades</t>
  </si>
  <si>
    <t>http://blog.kraken.com/post/116672768472/kraken-accepting-mtgox-creditor-claims-and</t>
  </si>
  <si>
    <t>http://www.reddit.com/r/Bitcoin/comments/33fs3u/kraken_accepting_mtgox_creditor_claims_and/</t>
  </si>
  <si>
    <t>April 22, 2015 at 10:55AM</t>
  </si>
  <si>
    <t>BitcoinFutures</t>
  </si>
  <si>
    <t>The best sites for bitcoin futures and derivatives trading - Trade with up to 50x leverage.</t>
  </si>
  <si>
    <t>http://www.bitcoinfutures.co</t>
  </si>
  <si>
    <t>http://www.reddit.com/r/Bitcoin/comments/33frjc/the_best_sites_for_bitcoin_futures_and/</t>
  </si>
  <si>
    <t>April 22, 2015 at 12:00PM</t>
  </si>
  <si>
    <t>If your blockchain runs on compassion, you're going to have a bad time</t>
  </si>
  <si>
    <t>http://imgur.com/8hoH3HN</t>
  </si>
  <si>
    <t>http://www.reddit.com/r/Bitcoin/comments/33fxti/if_your_blockchain_runs_on_compassion_youre_going/</t>
  </si>
  <si>
    <t>April 22, 2015 at 12:47PM</t>
  </si>
  <si>
    <t>It's just a matter of short time when Facebookwill begin accepting bitcoins :)</t>
  </si>
  <si>
    <t>Now that Taringa, Spanish speaking social network broke the ice, Facebook has to follow.Fasten your seat belts :)</t>
  </si>
  <si>
    <t>http://www.reddit.com/r/Bitcoin/comments/33g1vj/its_just_a_matter_of_short_time_when_facebookwill/</t>
  </si>
  <si>
    <t>April 22, 2015 at 12:46PM</t>
  </si>
  <si>
    <t>FMTY</t>
  </si>
  <si>
    <t>vid: $30,000 in Bitcoins, Stolen Last Night From My Computer - I Suspect GOVERNMENT!</t>
  </si>
  <si>
    <t>https://www.youtube.com/watch?v=NjdMUMH16Ug</t>
  </si>
  <si>
    <t>http://www.reddit.com/r/Bitcoin/comments/33g1ui/vid_30000_in_bitcoins_stolen_last_night_from_my/</t>
  </si>
  <si>
    <t>April 22, 2015 at 12:43PM</t>
  </si>
  <si>
    <t>Cavemein</t>
  </si>
  <si>
    <t>Selling on Localbitcoins?</t>
  </si>
  <si>
    <t>I have $300 to invest with an additional $150 to invest every month, and want to know if it'd be a good idea to sell on localbitcoins to make a few bucks. I have an account at QuadrigaCX, so I can buy bitcoins for a decent price, then flip them for for a $30 or so bucks per bitcoin. Doesn't sound like much, but I'm physically disabled, and the govt doesn't give us much, so anything helps.Some questions:Is it easy to get scammed?If I played it safe, could I avoid getting scammed?Are there any payment methods I shouldn't accept because of their riskiness? For example, I heard email money transfer isn't that safe.I realize that the price of bitcoins is always fluctuating, so I'd be losing some and gaining some depending on the time I buy and sell. Any comments on this?Any other suggestions on how I can sell coins and flip a profit?</t>
  </si>
  <si>
    <t>http://www.reddit.com/r/Bitcoin/comments/33g1mm/selling_on_localbitcoins/</t>
  </si>
  <si>
    <t>April 22, 2015 at 12:22PM</t>
  </si>
  <si>
    <t>IamBloctopus</t>
  </si>
  <si>
    <t>Let's say you had control of bitlicense.org and could do anything you like with that domain, what would you do?</t>
  </si>
  <si>
    <t>http://www.reddit.com/r/Bitcoin/comments/33fzvi/lets_say_you_had_control_of_bitlicenseorg_and/</t>
  </si>
  <si>
    <t>April 22, 2015 at 12:20PM</t>
  </si>
  <si>
    <t>Good books or online classes for learning about currency or commodity trading</t>
  </si>
  <si>
    <t>http://www.reddit.com/r/Bitcoin/comments/33fzo5/good_books_or_online_classes_for_learning_about/</t>
  </si>
  <si>
    <t>April 22, 2015 at 12:09PM</t>
  </si>
  <si>
    <t>I asked the other day about accepting bitcoin and didn't get much help. Pushed forward anyways</t>
  </si>
  <si>
    <t>I asked about accepting bitcoin using an API or other method that did not require me to give my information to some third party that I do not trust.I decided to go with the API provided by blockchain.info While I still lack a "shopping cart" and I do not ever expire the transactions (soon they will expire after 6 hours). I was able to make my own implementation function for a single game at a single price point ( auto converts to btc) all in under an hour.User provides email address and once the coin is sent to the bitcoin address provided it will fire off a unique download key to the user.It has been a fun hour and I think I will keep working on this and develop it further.</t>
  </si>
  <si>
    <t>http://www.reddit.com/r/Bitcoin/comments/33fyq5/i_asked_the_other_day_about_accepting_bitcoin_and/</t>
  </si>
  <si>
    <t>April 22, 2015 at 01:06PM</t>
  </si>
  <si>
    <t>Jetcoin Gears up to Disrupt the Sporting Industry</t>
  </si>
  <si>
    <t>http://bravenewcoin.com/news/jetcoin-gears-up-to-disrupt-the-sporting-industry/</t>
  </si>
  <si>
    <t>http://www.reddit.com/r/Bitcoin/comments/33g3g6/jetcoin_gears_up_to_disrupt_the_sporting_industry/</t>
  </si>
  <si>
    <t>April 22, 2015 at 12:55PM</t>
  </si>
  <si>
    <t>https://www.youtube.com/attribution_link?a=Mv-UPatOFo4&amp;u=%2Fwatch%3Fv%3DMNTObCr4gnM%26feature%3Dshare</t>
  </si>
  <si>
    <t>http://www.reddit.com/r/Bitcoin/comments/33g2jx/bitsim_bitcoin_between_sim_and_phone/</t>
  </si>
  <si>
    <t>April 22, 2015 at 12:52PM</t>
  </si>
  <si>
    <t>DogecoinMachine</t>
  </si>
  <si>
    <t>Win Moar: Crypto Dice Betting Strategies</t>
  </si>
  <si>
    <t>http://cryptorials.io/win-moar-crypto-dice-betting-strategies/</t>
  </si>
  <si>
    <t>http://www.reddit.com/r/Bitcoin/comments/33g2c3/win_moar_crypto_dice_betting_strategies/</t>
  </si>
  <si>
    <t>April 22, 2015 at 01:14PM</t>
  </si>
  <si>
    <t>murzika</t>
  </si>
  <si>
    <t>Ledger Wallet second factor companion app has been approved by Apple</t>
  </si>
  <si>
    <t>After a few weeks of back and forth, Apple finally approved the Ledger Wallet iOS companion app.This app securely pairs to your Ledger Nano and will display all transactions (amount and destination address) for manual validation before being signed by the device.Here is a demonstration of the flow (with an Android phone): https://youtu.be/LyvfcC1tBjIPS: the app editor name is "Epic Dream SAS"; it is the previous legal name of "Ledger SAS". We are in the process of having it updated in Apple's app store, but it takes time.</t>
  </si>
  <si>
    <t>http://www.reddit.com/r/Bitcoin/comments/33g43m/ledger_wallet_second_factor_companion_app_has/</t>
  </si>
  <si>
    <t>April 22, 2015 at 01:39PM</t>
  </si>
  <si>
    <t>tetralogy</t>
  </si>
  <si>
    <t>You can now file your creditor claims against Mtgox on kraken</t>
  </si>
  <si>
    <t>http://blog.kraken.com/post/116672768472/file-your-mtgox-creditor-claim-with-kraken-and</t>
  </si>
  <si>
    <t>http://www.reddit.com/r/Bitcoin/comments/33g60w/you_can_now_file_your_creditor_claims_against/</t>
  </si>
  <si>
    <t>April 22, 2015 at 01:44PM</t>
  </si>
  <si>
    <t>[CoinTelegraph] BitShares 101: Basics of the World's 4th Most Popular Cryptocurrency</t>
  </si>
  <si>
    <t>http://cointelegraph.com/news/114033/bitshares-101-basics-of-the-worlds-4th-most-popular-cryptocurrency</t>
  </si>
  <si>
    <t>http://www.reddit.com/r/Bitcoin/comments/33g6cx/cointelegraph_bitshares_101_basics_of_the_worlds/</t>
  </si>
  <si>
    <t>April 22, 2015 at 01:40PM</t>
  </si>
  <si>
    <t>jstolfi</t>
  </si>
  <si>
    <t>A descriptive sum-of-bubbles model for the price of bitcoin</t>
  </si>
  <si>
    <t>https://bitcointalk.org/index.php?topic=1034430.msg11160620#msg11160620</t>
  </si>
  <si>
    <t>http://www.reddit.com/r/Bitcoin/comments/33g63s/a_descriptive_sumofbubbles_model_for_the_price_of/</t>
  </si>
  <si>
    <t>April 22, 2015 at 02:00PM</t>
  </si>
  <si>
    <t>Matthew Boyd Talks /r/Jobs4Bitcoins</t>
  </si>
  <si>
    <t>http://www.coinbuzz.com/2015/04/22/matthew-boyd-talks-rjobs4bitcoins/</t>
  </si>
  <si>
    <t>http://www.reddit.com/r/Bitcoin/comments/33g7kx/matthew_boyd_talks_rjobs4bitcoins/</t>
  </si>
  <si>
    <t>April 22, 2015 at 02:21PM</t>
  </si>
  <si>
    <t>granatheus</t>
  </si>
  <si>
    <t>Kudos to Xapo for developing meaningful integrations with huge potential for adoption growth</t>
  </si>
  <si>
    <t>Xapo announced yesterday that they are launching the biggest bitcoin integration to date with Latin American social network Taringa!. Just a few weeks ago they announced partnership with Evo and Leet, to create a large scale bitcoin gaming platform.These two partnerships translates into a massive awareness and education boost for bitcoin, in addition to providing very natural and meaningful use cases for the technology. It targets demographics that has the ability to understand bitcoin, and plants truckloads of seeds for organic growth.Bitcoin will not suddenly go viral from KYC riddled, dinosaur-paradigm thinking, wall street bullshit like the Coinbase approach. The whole regulation centric mentality of waiting for the bitlicense, the ETF's and institutional grade trading mechanisms has led to the magic, creativity and innovation side of bitcoin taking a back seat in the community's consciousness.Bitcoin is revolutionary technology, and its growth and adoption will come from the bottom and up, not vice versa. Thanks Xapo, for putting in hard work in the right places!</t>
  </si>
  <si>
    <t>http://www.reddit.com/r/Bitcoin/comments/33g94e/kudos_to_xapo_for_developing_meaningful/</t>
  </si>
  <si>
    <t>April 22, 2015 at 02:38PM</t>
  </si>
  <si>
    <t>keb14</t>
  </si>
  <si>
    <t>Citigroup thinks it time to ban cash therefore it is time to get more bitcoins.</t>
  </si>
  <si>
    <t>http://www.bloomberg.com/news/articles/2015-04-10/citi-economist-says-it-might-be-time-to-abolish-cash</t>
  </si>
  <si>
    <t>http://www.reddit.com/r/Bitcoin/comments/33ga9e/citigroup_thinks_it_time_to_ban_cash_therefore_it/</t>
  </si>
  <si>
    <t>April 22, 2015 at 02:28PM</t>
  </si>
  <si>
    <t>developspacesa</t>
  </si>
  <si>
    <t>Thanks to a generous Bit(Ben)efactor all donations to the Science Centre Exhibits will be doubled, today only!</t>
  </si>
  <si>
    <t>One of the executives from a potential sponsor for the Digital-Currency Science Centre Exhibit prototype in Cape Town has agreed to help in his personal, and anonymous, capacity.He is doing a doubling of donations in BTC, Doge &amp; LTC, each for one day.Today is Bitcoin day, so if you would like to support this project to raise awareness of Bitcoin &amp; Digital Currency please consider donating today.http://developspacesa.org/programs/crypto/Please let us know, in the comments of this post, the amount you have donated and we will double it with a link to the transaction in response to every donation comment (once the donation has been verified).Currently there have been 32 Dogecoin donations, 3 Bitcoin donations &amp; 1 Litecoin Donation.Thank you for your support!The Foundation for Space Development Team.</t>
  </si>
  <si>
    <t>http://www.reddit.com/r/Bitcoin/comments/33g9lg/thanks_to_a_generous_bitbenefactor_all_donations/</t>
  </si>
  <si>
    <t>Ledger wallet: What if you lose your Security-Card? Or the Recovery Card?</t>
  </si>
  <si>
    <t>Is the seed restorable on a new Ledger without the recovery card QR code? (So 24 words only)?Is the ledger "bound" to the security-card? Or is every card the same?</t>
  </si>
  <si>
    <t>http://www.reddit.com/r/Bitcoin/comments/33g9la/ledger_wallet_what_if_you_lose_your_securitycard/</t>
  </si>
  <si>
    <t>April 22, 2015 at 03:14PM</t>
  </si>
  <si>
    <t>Florrie29</t>
  </si>
  <si>
    <t>Bitcoin needs an Adoption Army. We want to help build it.</t>
  </si>
  <si>
    <t>Want to know a little more? Check out [Love+Bitcoin]https://loveplusbitcoin.com/)</t>
  </si>
  <si>
    <t>http://www.reddit.com/r/Bitcoin/comments/33gcis/bitcoin_needs_an_adoption_army_we_want_to_help/</t>
  </si>
  <si>
    <t>April 22, 2015 at 03:04PM</t>
  </si>
  <si>
    <t>assafshomer</t>
  </si>
  <si>
    <t>CoinCooler, Simple Bitcoin Cold-Storage application using an offline Raspberry Pi.</t>
  </si>
  <si>
    <t>Dear members of the Bitcoin community.I would like to introduce a product I built for enabling safe and simple cold storage. The product is called coincooler, please check it out at http://www.coincooler.com.My goal was a cold storage procedure that is simple enough for non technical people to use (e.g. my wife), without any compromise on security. Moreover, I wanted to be sure that even 10 years down the line I would still remember how to get my bitcoins out of cold storage.The attack surface against cold storage procedures is quite large, and much of it is not in the realm of computer engineering at all. Here is a simple example. You can lose your coins because you didn’t encrypt your wallet and a hacker stole them. However, encryption creates another problem, because you can equally (and perhaps even more easily) lose your coins if you encrypt your wallet but then forget your password. So now what? write the password down? again, opening the door to someone stealing it or forgetting where you wrote it down etc…The point being that any cold storage scheme has to strike a delicate balance between many factors, and different cold storage solutions find different sweet spots in this space.When building coincooler I was focusing on the following principles:100% Offline: The unencrypted private keys never make contact with an online machine. Period. For example, one thing that always bothered me with paper wallets is that sometimes people print those on a printer that is usually (perhaps not while printing the wallet) online. If your keys are on a device that is physically connected to a machine that is online you are relying on engineering that they are not going to leak to the online realm. Engineering is never foolproof. The only way to achieve really “cold” storage is to, well, keep it offline.Simple, user friendly, well documented: Simple enough so that you can show your non tech-savvy partner how to retrieve your cold storage funds in case something is going to happen to you. So no command line, no booting from live CDs etc. Also, simple enough that 10 years from now it will be easy for me to retrieve my cold stored bitcoins.Digital: I like cold storage data to be digital. I realize that paper is more durable than a usb flash drive or a CD. However, there is something inelegant (to my mind) about being tied to a physical piece of paper which you hide or put in a safe. Are you going to use a dedicated printer that you never bring online? What if you need your cold storage funds when you are away? A well encrypted digital file can be safely brought online and made available anywhere. I would also argue that it is more durable if backed up on several online cloud accounts.Secure: The private keys are well encrypted and cannot be reconstructed even with full access to the machine you used for encryption.I achieved the balance I was aiming for by building an application that runs on a Raspberry Pi. The Raspberry Pi is an ideal machine for Bitcoin cold storage because it is cheap, simple and all the data is restricted to the SD card. If you use a PC or a laptop, the machine itself become a security risk. Modern computers and operating systems are so complex that it is reasonable that if the machine itself is compromised or stolen some data about your private keys may be gleaned, and I’m not even talking about hardware back doors. The raspberry pi on the other hand is extremely simple. Moreover, all the data is on the SD card, so you can just destroy the SD card after generating the cold storage addresses and keys (e.g. burn it on the stove) and you can be completely sure that nothing is left behind, something that is much harder to achieve with a PC or a laptop.So bottom line, I built an application that runs on a raspberry Pi. The application code itself is open sourced on github. Check it out on http://www.coincooler.com (you can play there with the exact same application that is running on the raspberry pi to get a feel for it) and let me know what you think.Thanks!Assaf ShomerCoinCooler CEOinfo@coincooler.com</t>
  </si>
  <si>
    <t>http://www.reddit.com/r/Bitcoin/comments/33gbvs/coincooler_simple_bitcoin_coldstorage_application/</t>
  </si>
  <si>
    <t>April 22, 2015 at 03:30PM</t>
  </si>
  <si>
    <t>DrRodneyMckay</t>
  </si>
  <si>
    <t>FAQs Regarding Filing of Bankruptcy Claims by MTGOX Bitcoin Exchange Users</t>
  </si>
  <si>
    <t>https://www.mtgox.com/img/pdf/201504_faq_en.pdf</t>
  </si>
  <si>
    <t>http://www.reddit.com/r/Bitcoin/comments/33gdhh/faqs_regarding_filing_of_bankruptcy_claims_by/</t>
  </si>
  <si>
    <t>April 22, 2015 at 03:20PM</t>
  </si>
  <si>
    <t>GeneveF</t>
  </si>
  <si>
    <t>Ivan Montik, founder and leader of SoftSwiss Group will speak at Bitcoin Conference Prague</t>
  </si>
  <si>
    <t>http://bitcoinconf.eu/en/news/na-bitcoin-conference-prague-vistupit-osnovatel-i-rukovoditel-gruppi-kompaniy-softswiss-ivan-montik</t>
  </si>
  <si>
    <t>http://www.reddit.com/r/Bitcoin/comments/33gcx5/ivan_montik_founder_and_leader_of_softswiss_group/</t>
  </si>
  <si>
    <t>April 22, 2015 at 03:45PM</t>
  </si>
  <si>
    <t>mnatalie</t>
  </si>
  <si>
    <t>BitPlay Network Expands Bitcoin Gaming | Inside Bitcoins | Bitcoin news | Price</t>
  </si>
  <si>
    <t>http://insidebitcoins.com/news/bitplay-network-expands-bitcoin-gaming/31904</t>
  </si>
  <si>
    <t>http://www.reddit.com/r/Bitcoin/comments/33geeu/bitplay_network_expands_bitcoin_gaming_inside/</t>
  </si>
  <si>
    <t>April 22, 2015 at 04:21PM</t>
  </si>
  <si>
    <t>BTCJam Fraud specialist to vet all Loan Requests</t>
  </si>
  <si>
    <t>http://btcvestor.com/2015/04/22/btcjam-fraud-specialist-to-vet-all-loan-requests/</t>
  </si>
  <si>
    <t>http://www.reddit.com/r/Bitcoin/comments/33ggoa/btcjam_fraud_specialist_to_vet_all_loan_requests/</t>
  </si>
  <si>
    <t>April 22, 2015 at 04:20PM</t>
  </si>
  <si>
    <t>utopiah</t>
  </si>
  <si>
    <t>[1409.5841] When Money Learns to Fly: Towards Sensing as a Service Applications Using Bitcoin</t>
  </si>
  <si>
    <t>http://arxiv.org/abs/1409.5841</t>
  </si>
  <si>
    <t>http://www.reddit.com/r/Bitcoin/comments/33ggm7/14095841_when_money_learns_to_fly_towards_sensing/</t>
  </si>
  <si>
    <t>April 22, 2015 at 04:16PM</t>
  </si>
  <si>
    <t>Espacios publicitarios totalmente anónimos en tu blog para ganar bitcoins</t>
  </si>
  <si>
    <t>http://www.elcapitalistainfiel.com.es/2015/04/espacios-publicitarios-totalmente.html</t>
  </si>
  <si>
    <t>http://www.reddit.com/r/Bitcoin/comments/33ggba/espacios_publicitarios_totalmente_an%C3%B3nimos_en_tu/</t>
  </si>
  <si>
    <t>April 22, 2015 at 05:04PM</t>
  </si>
  <si>
    <t>jdnheyhdgy</t>
  </si>
  <si>
    <t>How a Proper Marketing Plan Can Help One Achieve Maximum Efficiency?</t>
  </si>
  <si>
    <t>http://blog.cosmosstarconsultants.com/2012/11/how-proper-marketing-plan-can-help-one_2.html</t>
  </si>
  <si>
    <t>http://www.reddit.com/r/Bitcoin/comments/33gjbr/how_a_proper_marketing_plan_can_help_one_achieve/</t>
  </si>
  <si>
    <t>April 22, 2015 at 05:16PM</t>
  </si>
  <si>
    <t>maverick_bit</t>
  </si>
  <si>
    <t>UK Retailers are the new Bitcoin Evengilists. 750,000 readers learn about the benefits of accepting Crypto.</t>
  </si>
  <si>
    <t>http://i.imgur.com/X7twmOW.jpg</t>
  </si>
  <si>
    <t>http://www.reddit.com/r/Bitcoin/comments/33gk2t/uk_retailers_are_the_new_bitcoin_evengilists/</t>
  </si>
  <si>
    <t>April 22, 2015 at 05:08PM</t>
  </si>
  <si>
    <t>Huobi</t>
  </si>
  <si>
    <t>Huobi USD Exchange Now Supports PerfectMoney Deposits</t>
  </si>
  <si>
    <t>Huobi USD exchange BitYes.com now supports USD deposits from PerfectMoney.com.PerfectMoney benefits for BitYes users:Instant deposits from Perfect Money to BitYes account.Low deposit fee - only 0.5% charged by Perfect Money for verified accounts (1.99% for unverified accounts).PerfectMoney website is available in 20 languages.Have confidence in Perfect Money:More than 10 years of experience and high reputation.Full legal compliance and strong KYC/AML process.The partnership with PerfectMoney continues Huobi's committement to working with the most reputable and trustworthy partners to provide users with the most convenient and secure services.</t>
  </si>
  <si>
    <t>http://www.reddit.com/r/Bitcoin/comments/33gjju/huobi_usd_exchange_now_supports_perfectmoney/</t>
  </si>
  <si>
    <t>April 22, 2015 at 05:33PM</t>
  </si>
  <si>
    <t>Habogi_Drive</t>
  </si>
  <si>
    <t>Mycelium fees</t>
  </si>
  <si>
    <t>Was playing around moving a few bits about this morning. I have mycelium on 2 devices and moved some from one to another. Because of the small amount of bit I was moving the 0.1 fee was quite a high % . I looked in the settings as I have read that it can be adjusted but it piped up a warning that changing it to economic or 0.01 could result in no confirmations and the lose of the coins.What do other mycelium users have it set at ?I know it only 2 cents but if you just playing around showing it to friends moving small amounts it adds up, 0.2 cents would be much more "impressive" as long as it worked as quickly.</t>
  </si>
  <si>
    <t>http://www.reddit.com/r/Bitcoin/comments/33gl8f/mycelium_fees/</t>
  </si>
  <si>
    <t>April 22, 2015 at 05:31PM</t>
  </si>
  <si>
    <t>Mordan</t>
  </si>
  <si>
    <t>Is Rand Paul getting it? American Banker Bitcoin Article</t>
  </si>
  <si>
    <t>http://www.americanbanker.com/news/bank-technology/rand-paul-chides-naysayers-who-want-to-regulate-bitcoin-1073906-1.html?utm_campaign=daily%20briefing-apr%2022%202015&amp;utm_medium=email&amp;utm_source=newsletter&amp;ET=americanbanker%3Ae4233779%3A4624943a%3A&amp;st=email</t>
  </si>
  <si>
    <t>http://www.reddit.com/r/Bitcoin/comments/33gl3e/is_rand_paul_getting_it_american_banker_bitcoin/</t>
  </si>
  <si>
    <t>April 22, 2015 at 06:06PM</t>
  </si>
  <si>
    <t>SelfConcentrate</t>
  </si>
  <si>
    <t>Rand Paul Chides 'Naysayers' Who Want to Regulate Bitcoin</t>
  </si>
  <si>
    <t>http://www.americanbanker.com/news/bank-technology/rand-paul-chides-naysayers-who-want-to-regulate-bitcoin-1073906-1.html</t>
  </si>
  <si>
    <t>http://www.reddit.com/r/Bitcoin/comments/33gnes/rand_paul_chides_naysayers_who_want_to_regulate/</t>
  </si>
  <si>
    <t>April 22, 2015 at 06:05PM</t>
  </si>
  <si>
    <t>Deals in dark helped bitcoin take off, says chief scientist</t>
  </si>
  <si>
    <t>http://www.reuters.com/article/2015/04/22/us-currency-bitcoin-idUSKBN0ND0YN20150422</t>
  </si>
  <si>
    <t>http://www.reddit.com/r/Bitcoin/comments/33gnck/deals_in_dark_helped_bitcoin_take_off_says_chief/</t>
  </si>
  <si>
    <t>April 22, 2015 at 05:53PM</t>
  </si>
  <si>
    <t>IBM's block chain booster for the Internet of things surfaces at EY</t>
  </si>
  <si>
    <t>http://fortune.com/2015/04/21/paul-brody-ey/</t>
  </si>
  <si>
    <t>http://www.reddit.com/r/Bitcoin/comments/33gmk3/ibms_block_chain_booster_for_the_internet_of/</t>
  </si>
  <si>
    <t>April 22, 2015 at 05:46PM</t>
  </si>
  <si>
    <t>platypii</t>
  </si>
  <si>
    <t>Paul Brody (ex IBM) expands on IBM's IoT / blockchain vision</t>
  </si>
  <si>
    <t>https://soundcloud.com/epicenterbitcoin/eb-075</t>
  </si>
  <si>
    <t>http://www.reddit.com/r/Bitcoin/comments/33gm3w/paul_brody_ex_ibm_expands_on_ibms_iot_blockchain/</t>
  </si>
  <si>
    <t>April 22, 2015 at 05:39PM</t>
  </si>
  <si>
    <t>"Mr. Bitcoin! Have you changed?" What is the core value of bitcoin in the future? 【Huobi-USD BitYes rewards 0.1 BTC for the best answer】</t>
  </si>
  <si>
    <t>Hello everyone, I am "Hobbit" from BitYes, Huobi's BTC-USD exchange. On 4/7, 4/14, 4/22, 4/28 , BitYes will raise a bitcoin related fun topic and award 0.1BTC for the best answer (or answers) we pick! Please speak out your fun or useful ideas.Today's topic is "Mr. Bitcoin! Have you changed?" We still remember that on November 19, 2013 was the all-time high price of bitcoin on Huobi – 8,000 CNY, which is more than 1,200 USD. That was almost ten times higher than the price when Huobi opened. Today, the bitcoin price has declined to less than 240 USD and we still don't know if the price will reverse soon or not. But it is a good time to think about the true value of bitcoin. When the price reached 1,200 USD, the speculation value was more than the technology value. Now, the practical application of bitcoin has got more attention. So what is the core value of bitcoin in the future? Let's know your fun and valuable ideas! We will pick the best answer (or answers) by 13th of April.【Bityes is giving away 0.03 BTC for registering. Invite friends, get 0.03BTC as well】 Learn more : https://www.bityes.com/topic/btc_awards_register_invite?utm_source=Reddit&amp;utm_medium=Forum&amp;utm_term=FunTopic&amp;utm_content=MrBitcoinChanged&amp;utm_campaign=0.03BTCGiv</t>
  </si>
  <si>
    <t>http://www.reddit.com/r/Bitcoin/comments/33glni/mr_bitcoin_have_you_changed_what_is_the_core/</t>
  </si>
  <si>
    <t>April 22, 2015 at 06:24PM</t>
  </si>
  <si>
    <t>Gavin Andresen: We Have a Bitcoin Soft Fork Going On - ETA of Increased Block Size "6 Months to a Year"</t>
  </si>
  <si>
    <t>https://www.cryptocoinsnews.com/gavin-andresen-bitcoin-soft-fork-going-eta-increased-block-size-6-months-year/</t>
  </si>
  <si>
    <t>http://www.reddit.com/r/Bitcoin/comments/33gosh/gavin_andresen_we_have_a_bitcoin_soft_fork_going/</t>
  </si>
  <si>
    <t>April 22, 2015 at 06:23PM</t>
  </si>
  <si>
    <t>Bitcoin Price Continues to Fall as More Merchants Accept Bitcoin than Ever Before</t>
  </si>
  <si>
    <t>http://airherald.com/bitcoin-price-continues-to-fall-as-more-merchants-accept-bitcoin-than-ever-before/23679/</t>
  </si>
  <si>
    <t>http://www.reddit.com/r/Bitcoin/comments/33goqm/bitcoin_price_continues_to_fall_as_more_merchants/</t>
  </si>
  <si>
    <t>April 22, 2015 at 06:22PM</t>
  </si>
  <si>
    <t>Which is Better, Bitcoin or Litecoin?</t>
  </si>
  <si>
    <t>http://www.newsbtc.com/2015/04/21/which-is-better-bitcoin-or-litecoin/</t>
  </si>
  <si>
    <t>http://www.reddit.com/r/Bitcoin/comments/33gols/which_is_better_bitcoin_or_litecoin/</t>
  </si>
  <si>
    <t>April 22, 2015 at 06:21PM</t>
  </si>
  <si>
    <t>3 Major Uses of Bitcoin in Asia</t>
  </si>
  <si>
    <t>http://www.newsbtc.com/2015/04/22/3-major-uses-of-bitcoin-in-asia/</t>
  </si>
  <si>
    <t>http://www.reddit.com/r/Bitcoin/comments/33goiv/3_major_uses_of_bitcoin_in_asia/</t>
  </si>
  <si>
    <t>April 22, 2015 at 06:20PM</t>
  </si>
  <si>
    <t>Why Governments Don’t Trust Bitcoin</t>
  </si>
  <si>
    <t>http://www.newsbtc.com/2015/04/21/why-governments-dont-trust-bitcoin/</t>
  </si>
  <si>
    <t>http://www.reddit.com/r/Bitcoin/comments/33gogm/why_governments_dont_trust_bitcoin/</t>
  </si>
  <si>
    <t>April 22, 2015 at 06:18PM</t>
  </si>
  <si>
    <t>TN candidates may accept Bitcoin as campaign gifts</t>
  </si>
  <si>
    <t>https://www.youtube.com/watch?v=G-fOXd9aCgk</t>
  </si>
  <si>
    <t>http://www.reddit.com/r/Bitcoin/comments/33gobn/tn_candidates_may_accept_bitcoin_as_campaign_gifts/</t>
  </si>
  <si>
    <t>April 22, 2015 at 06:17PM</t>
  </si>
  <si>
    <t>Digital Currency - bitcoin vs federal reserve</t>
  </si>
  <si>
    <t>https://www.youtube.com/watch?v=ZjSU3cPLRpA</t>
  </si>
  <si>
    <t>http://www.reddit.com/r/Bitcoin/comments/33go80/digital_currency_bitcoin_vs_federal_reserve/</t>
  </si>
  <si>
    <t>April 22, 2015 at 06:15PM</t>
  </si>
  <si>
    <t>Max Keiser The Future of Money and Bitcoin</t>
  </si>
  <si>
    <t>https://www.youtube.com/watch?v=q9UTjKwTip8</t>
  </si>
  <si>
    <t>http://www.reddit.com/r/Bitcoin/comments/33go4h/max_keiser_the_future_of_money_and_bitcoin/</t>
  </si>
  <si>
    <t>April 22, 2015 at 06:13PM</t>
  </si>
  <si>
    <t>Wences Casares (Xapo): Bitcoin, the best money and universal standard (video)</t>
  </si>
  <si>
    <t>http://www.oroyfinanzas.com/en/2015/04/wences-casares-xapo-bitcoin-the-best-money-and-universal-standard-video/</t>
  </si>
  <si>
    <t>http://www.reddit.com/r/Bitcoin/comments/33gnxz/wences_casares_xapo_bitcoin_the_best_money_and/</t>
  </si>
  <si>
    <t>heKkuza</t>
  </si>
  <si>
    <t>BitPay: the popularity of Bitcoin payments growing steadily</t>
  </si>
  <si>
    <t>http://bitcoincasino.info/bitcoin-casino-news/bitpay-popularity-bitcoin-payments-growing-steadily/</t>
  </si>
  <si>
    <t>http://www.reddit.com/r/Bitcoin/comments/33gnw6/bitpay_the_popularity_of_bitcoin_payments_growing/</t>
  </si>
  <si>
    <t>Bitcoin is Closest Commodity to Gold Says Citi Chief Economist</t>
  </si>
  <si>
    <t>https://www.youtube.com/watch?v=FXp-brEKjgQ</t>
  </si>
  <si>
    <t>http://www.reddit.com/r/Bitcoin/comments/33gnvy/bitcoin_is_closest_commodity_to_gold_says_citi/</t>
  </si>
  <si>
    <t>April 22, 2015 at 06:11PM</t>
  </si>
  <si>
    <t>The Bitcoin ATM, Adds A Way To Send Cash Overseas</t>
  </si>
  <si>
    <t>http://www.reddit.com/r/Bitcoin/comments/33gnrx/the_bitcoin_atm_adds_a_way_to_send_cash_overseas/</t>
  </si>
  <si>
    <t>April 22, 2015 at 06:09PM</t>
  </si>
  <si>
    <t>Mt. Gox Customers Can Now File Claims For Their Lost Bitcoins</t>
  </si>
  <si>
    <t>http://techcrunch.com/2015/04/22/mt-gox-claims/</t>
  </si>
  <si>
    <t>http://www.reddit.com/r/Bitcoin/comments/33gno7/mt_gox_customers_can_now_file_claims_for_their/</t>
  </si>
  <si>
    <t>April 22, 2015 at 06:34PM</t>
  </si>
  <si>
    <t>Coinflapper PRO is out! - Android</t>
  </si>
  <si>
    <t>http://bitplay.today</t>
  </si>
  <si>
    <t>http://www.reddit.com/r/Bitcoin/comments/33gphf/coinflapper_pro_is_out_android/</t>
  </si>
  <si>
    <t>April 22, 2015 at 06:28PM</t>
  </si>
  <si>
    <t>Vaultoro</t>
  </si>
  <si>
    <t>The Vaultoro Approach To Bitcoin Exchange Transparency</t>
  </si>
  <si>
    <t>https://www.cryptocoinsnews.com/vaultoro-glass-book-approach-bitcoin-exchange-transparency/</t>
  </si>
  <si>
    <t>http://www.reddit.com/r/Bitcoin/comments/33gp33/the_vaultoro_approach_to_bitcoin_exchange/</t>
  </si>
  <si>
    <t>April 22, 2015 at 07:08PM</t>
  </si>
  <si>
    <t>hotmind</t>
  </si>
  <si>
    <t>Reminder: Using an intermediary (Circle, Coinbase etc) for storage and payments is anti-Bitcoin</t>
  </si>
  <si>
    <t>The strength of Bitcoin is that it's decentralized and does not require institutions to "help" us save and spend. We are falling back into old paradigms when we use services like Circle, Coinbase etc to make payments. We don't need them. You are your own bank.</t>
  </si>
  <si>
    <t>http://www.reddit.com/r/Bitcoin/comments/33gs7r/reminder_using_an_intermediary_circle_coinbase/</t>
  </si>
  <si>
    <t>April 22, 2015 at 07:06PM</t>
  </si>
  <si>
    <t>Let's Talk Bitcoin! #206 Reflections with Bitcoins' First Felon</t>
  </si>
  <si>
    <t>https://letstalkbitcoin.com/blog/post/lets-talk-bitcoin-206-reflections-from-bitcoins-first-felon</t>
  </si>
  <si>
    <t>http://www.reddit.com/r/Bitcoin/comments/33gs2n/lets_talk_bitcoin_206_reflections_with_bitcoins/</t>
  </si>
  <si>
    <t>April 22, 2015 at 07:03PM</t>
  </si>
  <si>
    <t>Education and Certification for Bitcoin professionals</t>
  </si>
  <si>
    <t>http://bit-post.com/bitcoiners/digital-currency-council-certification-for-bitcoin-professionals-5683</t>
  </si>
  <si>
    <t>http://www.reddit.com/r/Bitcoin/comments/33grts/education_and_certification_for_bitcoin/</t>
  </si>
  <si>
    <t>April 22, 2015 at 07:00PM</t>
  </si>
  <si>
    <t>fucknozzle</t>
  </si>
  <si>
    <t>May I just butt in and explain a term I keep seeing being misused?</t>
  </si>
  <si>
    <t>Delete this if you want, I won't repost it or mention it again, but I have seen this crop up so many times I thought it might be helpful to explain it.This is about the difference between a margin call, and the liquidation of a position. They are two different things. See tl;dr below if you prefer.Margin call - this is a request by the exchange (or the broker who you are trading through) for funds to cover a loss on your position.Example. If I have a $50,000 credit limit on my account, and I have a position that has lost $60,000 - I will get a margin call for $10,000.It is all based on what your agreement is with the exchange / broker.A margin call is easily calculated, I do this every night before I leave the office, and I know exactly what (if any) payments I will be asked to make the following day.Now, if you don't pay your margin call, the exchange/broker would normally have the right to close your position without your permission, to avoid further losses. This is normally called 'liquidation', or 'selling against you', or a number of other terms - it is categorically NOT a margin call.It seems with a lot of sites that allow you to trade Bitcoin that margin calls are not made. I have seen a few posts where it is reported that someones position is immediately liquidated when the market moves significantly and causes a loss on their account.That to me seems like a disastrous risk for everybody. When I'm trading futures, they often lose money, but that's not necessarily a problem. To simplify a lot, all the exchange cares about is that it's my money that gets lost, not theirs. So, they ask me to cover the loss.So long as I keep stumping up the cash, they are happy. An exchange that doesn't do this is very risky indeed.tl;dr: A margin call is not the closure of a position, it is a demand for funds to bring the account back to order. You pay a margin call.</t>
  </si>
  <si>
    <t>http://www.reddit.com/r/Bitcoin/comments/33grk5/may_i_just_butt_in_and_explain_a_term_i_keep/</t>
  </si>
  <si>
    <t>April 22, 2015 at 06:51PM</t>
  </si>
  <si>
    <t>e_swartz</t>
  </si>
  <si>
    <t>A properly incentivized Reddit-style forum fueled by Bitcoin to enhance communication between both scientists and the public</t>
  </si>
  <si>
    <t>https://elliot-swartz.squarespace.com/bitcoin-related/2015/4/21/zc2x8j8nzd5auen7v1qyyqi4g5p56q</t>
  </si>
  <si>
    <t>http://www.reddit.com/r/Bitcoin/comments/33gqtv/a_properly_incentivized_redditstyle_forum_fueled/</t>
  </si>
  <si>
    <t>April 22, 2015 at 06:45PM</t>
  </si>
  <si>
    <t>Overview for /u/fogobosh (Spammer/bot popping up in random reddit discussions to "promote" Bitcoin)</t>
  </si>
  <si>
    <t>https://www.reddit.com/user/fogobosh</t>
  </si>
  <si>
    <t>http://www.reddit.com/r/Bitcoin/comments/33gqe6/overview_for_ufogobosh_spammerbot_popping_up_in/</t>
  </si>
  <si>
    <t>April 22, 2015 at 07:26PM</t>
  </si>
  <si>
    <t>kalekont</t>
  </si>
  <si>
    <t>Enjoy :)</t>
  </si>
  <si>
    <t>http://www.vid.me/vCPc</t>
  </si>
  <si>
    <t>http://www.reddit.com/r/Bitcoin/comments/33gtua/enjoy/</t>
  </si>
  <si>
    <t>April 22, 2015 at 07:43PM</t>
  </si>
  <si>
    <t>handsomedan187</t>
  </si>
  <si>
    <t>The D in Vegas is reppin bitcoin pretty hard. I bought some whiskey with btc in the gift shop, went smooth. I love the D (no homo)</t>
  </si>
  <si>
    <t>http://imgur.com/M3ZETPb</t>
  </si>
  <si>
    <t>http://www.reddit.com/r/Bitcoin/comments/33gvj0/the_d_in_vegas_is_reppin_bitcoin_pretty_hard_i/</t>
  </si>
  <si>
    <t>April 22, 2015 at 07:55PM</t>
  </si>
  <si>
    <t>Bitcoin Capital Overview with @MaxKeiser and @SimonDixon</t>
  </si>
  <si>
    <t>https://www.youtube.com/attribution_link?a=Esb1l1xImpc&amp;u=%2Fwatch%3Fv%3DZzYmTV57L58%26feature%3Dshare%26list%3DPLrou7z4TGqLPCKL47ZwhVtarJr7tj3QdN</t>
  </si>
  <si>
    <t>http://www.reddit.com/r/Bitcoin/comments/33gwnb/bitcoin_capital_overview_with_maxkeiser_and/</t>
  </si>
  <si>
    <t>April 22, 2015 at 08:11PM</t>
  </si>
  <si>
    <t>Lawsky Says N.Y. ‘BitLicense' Regulation Will Be Completed, Issued by End of May [Jerry Brito]</t>
  </si>
  <si>
    <t>https://twitter.com/jerrybrito/status/590865196127772672</t>
  </si>
  <si>
    <t>http://www.reddit.com/r/Bitcoin/comments/33gydi/lawsky_says_ny_bitlicense_regulation_will_be/</t>
  </si>
  <si>
    <t>April 22, 2015 at 08:26PM</t>
  </si>
  <si>
    <t>Cab000se</t>
  </si>
  <si>
    <t>Mycelium + bip38 any luck?</t>
  </si>
  <si>
    <t>Has anyone decrypted a private key encrypted with bip38 with the mycelium app(android)?I try to scan the qr but nothing happens. Works fine with blockchain app.</t>
  </si>
  <si>
    <t>http://www.reddit.com/r/Bitcoin/comments/33h02j/mycelium_bip38_any_luck/</t>
  </si>
  <si>
    <t>April 22, 2015 at 08:25PM</t>
  </si>
  <si>
    <t>tramptac</t>
  </si>
  <si>
    <t>OkCoin Superwallet Outlines New Blueprint for Bitcoin Industry</t>
  </si>
  <si>
    <t>http://www.coindesk.com/okcoin-blueprint-mainstream-bitcoin-payments-superwallet/</t>
  </si>
  <si>
    <t>http://www.reddit.com/r/Bitcoin/comments/33gzur/okcoin_superwallet_outlines_new_blueprint_for/</t>
  </si>
  <si>
    <t>April 22, 2015 at 08:43PM</t>
  </si>
  <si>
    <t>Additional GST For Bitcoin And Digital Currencies in Australia? | Inside Bitcoins</t>
  </si>
  <si>
    <t>http://insidebitcoins.com/news/additional-gst-for-bitcoin-and-digital-currencies-in-australia/31868</t>
  </si>
  <si>
    <t>http://www.reddit.com/r/Bitcoin/comments/33h1xx/additional_gst_for_bitcoin_and_digital_currencies/</t>
  </si>
  <si>
    <t>April 22, 2015 at 08:41PM</t>
  </si>
  <si>
    <t>EU markets watchdog to look deeper into digital currency investments - The Economic Times</t>
  </si>
  <si>
    <t>http://economictimes.indiatimes.com/news/international/business/eu-markets-watchdog-to-look-deeper-into-digital-currency-investments/articleshow/47015130.cms</t>
  </si>
  <si>
    <t>http://www.reddit.com/r/Bitcoin/comments/33h1mq/eu_markets_watchdog_to_look_deeper_into_digital/</t>
  </si>
  <si>
    <t>April 22, 2015 at 08:36PM</t>
  </si>
  <si>
    <t>Calaugla</t>
  </si>
  <si>
    <t>PSA: 7 days remaining to get $25 worth of free NeuCoin in their feedback survey - let them know your thoughts!</t>
  </si>
  <si>
    <t>https://www.surveymonkey.com/s/neucoin2?referrer=4721</t>
  </si>
  <si>
    <t>http://www.reddit.com/r/Bitcoin/comments/33h15o/psa_7_days_remaining_to_get_25_worth_of_free/</t>
  </si>
  <si>
    <t>April 22, 2015 at 08:35PM</t>
  </si>
  <si>
    <t>The “Game of Thrones” slot – play if for bitcoins</t>
  </si>
  <si>
    <t>http://bitcoincasino.info/bitcoin-casino-news/game-thrones-slot-play-bitcoins-bitcasino-io/</t>
  </si>
  <si>
    <t>http://www.reddit.com/r/Bitcoin/comments/33h11b/the_game_of_thrones_slot_play_if_for_bitcoins/</t>
  </si>
  <si>
    <t>April 22, 2015 at 09:19PM</t>
  </si>
  <si>
    <t>KryptoFoo</t>
  </si>
  <si>
    <t>Lawsky Says BitLicense Could Change To Ease Compliance</t>
  </si>
  <si>
    <t>http://www.law360.com/articles/646017/lawsky-says-bitlicense-could-change-to-ease-compliance</t>
  </si>
  <si>
    <t>http://www.reddit.com/r/Bitcoin/comments/33h6b1/lawsky_says_bitlicense_could_change_to_ease/</t>
  </si>
  <si>
    <t>April 22, 2015 at 09:18PM</t>
  </si>
  <si>
    <t>EU markets watchdog to look deeper into digital currency investments</t>
  </si>
  <si>
    <t>http://www.reuters.com/article/2015/04/22/eu-bitcoin-regulations-idINKBN0ND1K220150422</t>
  </si>
  <si>
    <t>http://www.reddit.com/r/Bitcoin/comments/33h64n/eu_markets_watchdog_to_look_deeper_into_digital/</t>
  </si>
  <si>
    <t>April 22, 2015 at 08:46PM</t>
  </si>
  <si>
    <t>SaveOnSend_com</t>
  </si>
  <si>
    <t>"Cryptocurrencies will NOT become viable alternatives to fiat..."</t>
  </si>
  <si>
    <t>http://www.slideshare.net/PaymentsInnovationJuryReport/payments-innovation-reportwebfinal-updated200415?utm_content=page_post&amp;utm_source=twitter&amp;utm_campaign=1892&amp;utm_medium=social_media&amp;wmc=1892&amp;utm_term=</t>
  </si>
  <si>
    <t>http://www.reddit.com/r/Bitcoin/comments/33h28x/cryptocurrencies_will_not_become_viable/</t>
  </si>
  <si>
    <t>April 22, 2015 at 09:14PM</t>
  </si>
  <si>
    <t>martijnbolt</t>
  </si>
  <si>
    <t>Finextra: ESMA issues call for evidence on virtual currencies</t>
  </si>
  <si>
    <t>http://www.finextra.com/news/fullstory.aspx?newsitemid=27267</t>
  </si>
  <si>
    <t>http://www.reddit.com/r/Bitcoin/comments/33h5od/finextra_esma_issues_call_for_evidence_on_virtual/</t>
  </si>
  <si>
    <t>April 22, 2015 at 09:11PM</t>
  </si>
  <si>
    <t>So, how long before r/buttcoin becomes irrelevant and seizes to exist?</t>
  </si>
  <si>
    <t>What do you think guys, 12-18 months?</t>
  </si>
  <si>
    <t>http://www.reddit.com/r/Bitcoin/comments/33h59m/so_how_long_before_rbuttcoin_becomes_irrelevant/</t>
  </si>
  <si>
    <t>April 22, 2015 at 08:13PM</t>
  </si>
  <si>
    <t>geopayme</t>
  </si>
  <si>
    <t>Europe’s VAT Landscape Taking Shape as Spain Exempts Bitcoin</t>
  </si>
  <si>
    <t>http://cointelegraph.com/news/114034/europes-vat-landscape-taking-shape-as-spain-exempts-bitcoin?utm_source=CoinTelegraph&amp;utm_campaign=ee08666497-RSS_EMAIL_CAMPAIGN&amp;utm_medium=email&amp;utm_term=0_e86993e3e8-ee08666497-204178321</t>
  </si>
  <si>
    <t>http://www.reddit.com/r/Bitcoin/comments/33gyjt/europes_vat_landscape_taking_shape_as_spain/</t>
  </si>
  <si>
    <t>April 22, 2015 at 09:10PM</t>
  </si>
  <si>
    <t>alcoholislegal</t>
  </si>
  <si>
    <t>Bitcoin in Transnistria/Pridnestrovie? (Basically a cash-only country in between Moldova &amp;amp; Ukraine)</t>
  </si>
  <si>
    <t>If anyone is familiar with Transnistria (Pridnestrovie), the little country in between Ukraine and Moldova, you may know that there is no way to pay for anything with credit/debit cards because they’re impossible to use there. Instead, the cash you need to use is the Transnistrian Rouble which cannot be exchanged anywhere outside of this country. “International credit/debit cards and traveller's cheques are not accepted anywhere in Transnistria. However, there are ATMs all over Tiraspol. These are connected to the Russian banking system and will dispense Russian rubles that you will need to change for the local currency.“ This means that if you want to stay there for for a long time, one would need to continue visiting foreign ATMs for high fees which will still need to be exchanged for local currency or carry a large amount of foreign bank notes which will need to be exchanged; both present various security risks. The solution is obviously Bitcoin as they have the infrastructure, at least in the center of Tiraspol, to support it.I think that Bitcoin would be extremely useful in all places like Transnistria/Pridnestrovie… it just makes too much sense (at least to someone who has never been there and is only thinking).Does anyone know anyone with ties to the country that has used Bitcoin, or at least knows about it? I wouldn’t mind traveling there to see if there was any interest amongst the locals to use something other than cash for payments… after searching around for a few minutes, I haven’t found anything about anyone using Bitcoin in Transnistria which is why I’m posting this here.</t>
  </si>
  <si>
    <t>http://www.reddit.com/r/Bitcoin/comments/33h555/bitcoin_in_transnistriapridnestrovie_basically_a/</t>
  </si>
  <si>
    <t>April 22, 2015 at 09:08PM</t>
  </si>
  <si>
    <t>itsjoeco</t>
  </si>
  <si>
    <t>Tonight in DC: (Free) Reception for Authors of "Age of Cryptocurrency" at Consumers' Research. Come hear from myself, Coincenter's Jerry Brito and Former Director of the U.S. Mint Ed Moy.</t>
  </si>
  <si>
    <t>https://www.eventbrite.com/e/the-age-of-cryptocurrency-tickets-16062351927//</t>
  </si>
  <si>
    <t>http://www.reddit.com/r/Bitcoin/comments/33h4y3/tonight_in_dc_free_reception_for_authors_of_age/</t>
  </si>
  <si>
    <t>April 22, 2015 at 08:59PM</t>
  </si>
  <si>
    <t>OKLink: World’s first Superwallet. Using the Bitcoin protocol as TCP/IP for transactions</t>
  </si>
  <si>
    <t>http://blog.okcoin.com/post/117081902814/oklink-worlds-first-superwallet-using-the</t>
  </si>
  <si>
    <t>http://www.reddit.com/r/Bitcoin/comments/33h3uo/oklink_worlds_first_superwallet_using_the_bitcoin/</t>
  </si>
  <si>
    <t>April 22, 2015 at 09:33PM</t>
  </si>
  <si>
    <t>petskup</t>
  </si>
  <si>
    <t>Ten more years of real money</t>
  </si>
  <si>
    <t>http://phys.org/news/2015-04-ten-years-real-money.html</t>
  </si>
  <si>
    <t>http://www.reddit.com/r/Bitcoin/comments/33h81d/ten_more_years_of_real_money/</t>
  </si>
  <si>
    <t>April 22, 2015 at 09:50PM</t>
  </si>
  <si>
    <t>Arsenez</t>
  </si>
  <si>
    <t>Convert online to or from pdf and let a micro-donation via bitcoin. Great !</t>
  </si>
  <si>
    <t>http://smallpdf.com/word-to-pdf</t>
  </si>
  <si>
    <t>http://www.reddit.com/r/Bitcoin/comments/33ha92/convert_online_to_or_from_pdf_and_let_a/</t>
  </si>
  <si>
    <t>April 22, 2015 at 09:37PM</t>
  </si>
  <si>
    <t>netspyder</t>
  </si>
  <si>
    <t>ebay giftcards for bitcoins</t>
  </si>
  <si>
    <t>$1500 worth ebay giftcard... looking for genuine buyers. please propose. thanks</t>
  </si>
  <si>
    <t>http://www.reddit.com/r/Bitcoin/comments/33h8is/ebay_giftcards_for_bitcoins/</t>
  </si>
  <si>
    <t>jaydoors</t>
  </si>
  <si>
    <t>The Isle of Man: "Bitcoin Island" | BBC radio show today</t>
  </si>
  <si>
    <t>http://www.bbc.co.uk/programmes/p02p66lf</t>
  </si>
  <si>
    <t>http://www.reddit.com/r/Bitcoin/comments/33h8ii/the_isle_of_man_bitcoin_island_bbc_radio_show/</t>
  </si>
  <si>
    <t>April 22, 2015 at 10:06PM</t>
  </si>
  <si>
    <t>twobitidiot</t>
  </si>
  <si>
    <t>Bitcoin, a Global Reserve (would love feedback)</t>
  </si>
  <si>
    <t>It feels like we’re about month six into an indefinite branding war with the mainstream financial community and even some of our own over whether bitcoin per se, or blockchain technology (sans deflationary currency) is the winning fintech innovation from 2009. And admittedly, there are good arguments against bitcoin becoming a legitimate currency — or even a rails of payments used by anyone who prefers to keep their bank account intact and stay on the right side of the law.For instance, there is still institutional fear that the technology is infeasible to use for payments because it’s impossible to reverse charges, and difficult to surveil the bitcoin network for bad actors and black market transactions (both problems seem solvable by bitcoin startups). There is wariness to buy-in to the “bitcoin as a backbone” argument where institutions hide the currency and use the tech and its token behind the scenes, mainly because bitcoin is still (according to its own chief scientist) in a beta release. The security of the network is still relatively weak, and hundred billion dollar multi-nationals aren’t going to invest in a network that might cease to exist in five years without any clear contingency plans.As a Bitcoin permabull, these short term challenges don’t bother me. But I list them because they are rational concerns and ones that will take years to quell at an institutional level. In the meantime, you’ll see dabbling in alternative protocols like Ripple and Stellar and Ethereum and Hyperledger, and (gasp) these same institutions will even fork open-source code and make it their own. (Michael Lewis writes in Flash Boys about the laughable degree to which Goldman makes open-source code their own “IP”.) I think Tim Swanson’s paper nailed it (for the most part) and that this experimentation with blockchain-not-bitcoin is perfectly fine.Bitcoin might not ultimately make it as a currency in the world’s largest economies, and it might prove to be a pretty poor store of value if its corresponding tech is relegated to second-tier status in favor of a more government/bank friendly protocol. With that in mind, competition is healthy and new ideas are welcome when it comes blockchain tech, I think.But there is a huge caveat.The longer that bitcoin survives, the more likely it is to disrupt a large swath of developing economy currencies. I’m increasingly convinced that Wences et al have been right all along with bitcoin as a value store (reserve) emerging as its hidden-in-plain-sight killer app. In a stroke of irony, we might be looking at 50–50 odds that bitcoin’s character arc goes from cryptoanarchist currency, to commodity that powers 1.0 financial technology, and back to functional currency reserve for much of the developing world. And if that’s where it settles for the medium-term, it would still be a phenomenal outcome.Consider: Bitcoin inflation slows to ~4% by 2017 — reasonable by most any economist’s modern standards and not too far off of the target thresholds for most central banks. This is also a predictable 4%. Yes, that figure belies the forex swings that bitcoin will inevitably experience as a young currency, but the rate of seignorage will still be quite low. And less new bitcoin money creation will inevitably reduce sell-side pressure from miners as a percentage of total network transactions. That could and probably will help the market stabilize enough to price more and cheaper derivatives to hedge out volatility for those who don’t want it.Consider: Most developing economy currencies suck, and will be debased into oblivion within two decades, if not much sooner. If you believe your current currency has a 50% chance of being completely destroyed in the next ten years, and think bitcoin has a 50% chance of being alive at all, it makes sense to buy bitcoin with your less sexy currency. It probably only takes one country to start buying bitcoin for their central bank (as if it’s gold), for others to follow suit in rapid succession. (FWIW, Gyft’s Vinny Lingham, who has proven to have an uncanny knack for picking the price trends that matter, agrees with me.)Consider: Dozens of countries around the world already operate on a two currency system with the US dollar as a viable alternative to their local options. Economists’ dismissiveness of bitcoin as a potential reserve currency on the grounds that “governments and their central banks would never cede that kind of monetary control” ignores pretty much all of the evidence that already exists which shows how it is an extremely rare luxury to live in a country with a central bank that has any flexibility whatsoever with respect to monetary policy. i.e. if a country’s central bank stores dollars and gold, it might like BTC.Consider: Not even the US dollar is likely to be the world’s reserve currency in 20 years. I have begged on social media for some smart economist to refute this, but none have so far. It’s easy to look at our surging economy and think “we’re still the best”, but China’s economy will dwarf our own by 2040. India will likely eclipse us as well. And its a slam dunk that frontier markets will continue to command a larger chunk of the global GDP pie. (Europe is still probably screwed.) In a world where the US is the second or third largest economy in the world and commands 15% of its GDP rather than 25%, who honestly thinks the greenback is going to be the only currency reserve? (That’s not rhetorical, by the way. Send me a counter-argument and I’ll reprint it.)If all that is true, then it follows: In a world where even the mack daddy of all fiat reserve currencies is dethroned, and a neutral, stable, predictable alternative exists, some countries are going to start taking a chance on bitcoin. It really only takes one successful experiment to create a domino effect, and those tier II (and III and IV) government currencies will collectively fade to black. The longer bitcoin survives, the longer we have to build the robust infrastructure to support a fully functional bitcoin ecosystem that could swoop in to support an entire small country. All we need to do is stay heads down and wait for one regional storm to brew in a world that is frankly already plagued by currency wars.In a stroke of irony, policymakers and Keynesian economists might finally see the “bancor” global reserve currency that their idol John Maynard Keynes proposed 80 years ago.Only it will sneak up on them from the frontier. And it will be completely beyond their control.</t>
  </si>
  <si>
    <t>http://www.reddit.com/r/Bitcoin/comments/33hcd5/bitcoin_a_global_reserve_would_love_feedback/</t>
  </si>
  <si>
    <t>April 22, 2015 at 10:01PM</t>
  </si>
  <si>
    <t>Mak Kaiser more bullish on Bitcoin than ever (more or less). What's going one with this show?</t>
  </si>
  <si>
    <t>https://youtu.be/gPEF7WTV8mA?t=196</t>
  </si>
  <si>
    <t>http://www.reddit.com/r/Bitcoin/comments/33hbp0/mak_kaiser_more_bullish_on_bitcoin_than_ever_more/</t>
  </si>
  <si>
    <t>April 22, 2015 at 09:54PM</t>
  </si>
  <si>
    <t>Can we cool it with the chicken little bullshit? Bitcoin is a living thing, and routes around the bullshit. Premature optimization is evil.</t>
  </si>
  <si>
    <t>Seeing that a week or two all the chicken littles here were afraid that because the Bitcoin Foundation was failing, Gavin would be out of a job, and Bitcoin would fail. Sure enough, today's news is that Gavin has found a new sponship at MIT. This is the same mentality around : 1 MB block sizes, 51% attacks, Bitcoin fungibility, etc. The network sees damage and routes around it. It's not as if, at six years in, we'll hit a roadblock and everyone has to get out of the bus. For the nervous nellies around here: calm your tits! This movement is as strong as it's ever been, and all the really hard problems are solved. What's left to solve will be addressed at the time we need to address it. Stop scaring the straights.</t>
  </si>
  <si>
    <t>http://www.reddit.com/r/Bitcoin/comments/33hapy/can_we_cool_it_with_the_chicken_little_bullshit/</t>
  </si>
  <si>
    <t>April 22, 2015 at 09:53PM</t>
  </si>
  <si>
    <t>Bitcoin Core Developers Join MIT Digital Currency Initiative</t>
  </si>
  <si>
    <t>http://www.coindesk.com/bitcoin-core-developers-join-mit-digital-currency-initiative/?utm_content=buffer00a5a&amp;utm_medium=social&amp;utm_source=twitter.com&amp;utm_campaign=buffer</t>
  </si>
  <si>
    <t>http://www.reddit.com/r/Bitcoin/comments/33hann/bitcoin_core_developers_join_mit_digital_currency/</t>
  </si>
  <si>
    <t>April 22, 2015 at 10:20PM</t>
  </si>
  <si>
    <t>jan1024188</t>
  </si>
  <si>
    <t>My credit card got rekt. Bitcoin saved the day!</t>
  </si>
  <si>
    <t>I have attempted to book a flight on a website which I should not name.I found a good flight, filled out the form, gave in my credit card info, clicked 'Book'. Bam, credit card error, saying 'please try again later'. I try again later, same error.Next day I get an email from my bank, asking about $8,000 worth of charges on my Visa card.Looks like the travel agency charged my card 6 times, while failing to deliver a ticket or have their shitty website work in the first place.I had spent hours on phone calling their support (4 times) and going back and forward with the bank.I got all but 1 charge refunded. I am still waiting for a refund for 1 charge (this has been going on for a week now).So today I've decided to book my flight on cheapair.com. I've booked with them before. Naturally, I paid with bitcoin. I paid with confidence, knowing I am the one sending funds from my wallet (and not some shitty site making charges I have no knowledge or control over).I got my ticket minutes later. I replenished my bitcoin stash via bitstamp. The end.</t>
  </si>
  <si>
    <t>http://www.reddit.com/r/Bitcoin/comments/33he9r/my_credit_card_got_rekt_bitcoin_saved_the_day/</t>
  </si>
  <si>
    <t>April 22, 2015 at 10:36PM</t>
  </si>
  <si>
    <t>Powered by AlphaPoint, Australian Bitcoin Exchange DWVx Launches with Banking Support from Westpac.</t>
  </si>
  <si>
    <t>https://bitcoinmagazine.com/20094/australian-bitcoin-exchange-dwvx-launches-banking-support-westpac/</t>
  </si>
  <si>
    <t>http://www.reddit.com/r/Bitcoin/comments/33hgf7/powered_by_alphapoint_australian_bitcoin_exchange/</t>
  </si>
  <si>
    <t>April 22, 2015 at 10:51PM</t>
  </si>
  <si>
    <t>AlphaPoint will exhibiting at NY Tech Day on Thursday, April 23rd. Come pay us a visit!</t>
  </si>
  <si>
    <t>https://techdayhq.com/events/ny-techday/participants/alphapoint</t>
  </si>
  <si>
    <t>http://www.reddit.com/r/Bitcoin/comments/33hih6/alphapoint_will_exhibiting_at_ny_tech_day_on/</t>
  </si>
  <si>
    <t>April 22, 2015 at 10:56PM</t>
  </si>
  <si>
    <t>The flow of funds on the Bitcoin network in 2015</t>
  </si>
  <si>
    <t>http://www.ofnumbers.com/2015/04/22/the-flow-of-funds-on-the-bitcoin-network-in-2015/</t>
  </si>
  <si>
    <t>http://www.reddit.com/r/Bitcoin/comments/33hj1x/the_flow_of_funds_on_the_bitcoin_network_in_2015/</t>
  </si>
  <si>
    <t>April 22, 2015 at 11:23PM</t>
  </si>
  <si>
    <t>Richy_T</t>
  </si>
  <si>
    <t>Bitcoin Merchant Mapping</t>
  </si>
  <si>
    <t>This is on my radar right now so I just thought I'd post a few points and open up a discussion on it as I see some shortfalls here that might be addressed.My wife is opening a B&amp;M business in the next couple of weeks. She is open to accepting Bitcoin so I figured I would get her set up to be locatable on the map. So far, I know of two options, coinmap and the Blockchain app, both of which use openstreetmap.First issue is that it's a little obscure how you flag that you accept Bitcoin. One of the best pieces of info I found was actually from a Reddit page. Not a big deal but it is a barrier.Next up, openstreetmaps. You have to register an account with them and then the actual adding of the business is a bit technical. I understand why but again, a bit of a barrier. As an aside to this, in other posts, people have complained that places are no longer taking Bitcoin. To remove the bitcoin tag would require registering and using openstreetmaps. Again, something of a barrier to accurate and timely information.Finally, the information I entered yesterday has yet to show up on coinmap or the blockchain app. Possibly just caching though I saw in another thread that coinmap may be way out-of-date(?)But don't worry, I'm not just complaining. Here are some suggestions, some of which I may implement myself if I find the time.Firstly, a site which would allow one to add a business easily. All one should need is the basic details (name, address, #, website), possibly on a GPS enabled device, a "here" button. This would likely require some kind of basic registration and possibly payment (payment would help prevent abuse and finance the site). Additional payment might be in line if there is legwork to do (converting a street address to GPS co-ordinates for example).Second, a page to de-Bitcoinize a store. This would likely not require registration but possibly email confirmation and maybe notification to the store owner (if available). Would it be out of line to charge a small amount for this to deter abuse?Thirdly, it would be nice to be able to generate a directory of local Bitcoin accepting businesses without the map. Just a simple list with name, address, phone# etc. This should be easily created from the openstreetmap data but I am not aware of this.Fourth, I'm thinking a twitter feed for announcing new entries added to the data would be cool. I'm not familiar with the openstreetmap API but it seems like this would be reasonable to do.Finally, it would be kinda fun to have a "Bitcoin Radar" phone app that would display direction and distance of the nearest places that accept Bitcoin. This would be a little different from the maps and would probably be less useful as adoption proceeded.The "Add a location" thing would probably work well for non-Bitcoin stores also. However, I don't think many are focused on openstreetmaps as yet.</t>
  </si>
  <si>
    <t>http://www.reddit.com/r/Bitcoin/comments/33hmui/bitcoin_merchant_mapping/</t>
  </si>
  <si>
    <t>ShapeShift_io</t>
  </si>
  <si>
    <t>ShapeShift.io is Now Fastest way to convert Bitcoin to/from Tether USD₮</t>
  </si>
  <si>
    <t>http://cointelegraph.com/news/114038/shapeshift-is-now-the-fastest-way-to-buy-or-sell-tether-usd</t>
  </si>
  <si>
    <t>http://www.reddit.com/r/Bitcoin/comments/33hmtp/shapeshiftio_is_now_fastest_way_to_convert/</t>
  </si>
  <si>
    <t>April 22, 2015 at 11:19PM</t>
  </si>
  <si>
    <t>Money &amp;amp; Tech: {Microsoft Plans to Launch Mobile Payment System) Watch Full Video at MoneyandTech.com</t>
  </si>
  <si>
    <t>https://youtu.be/43CjpN5K_YQ</t>
  </si>
  <si>
    <t>http://www.reddit.com/r/Bitcoin/comments/33hm9g/money_tech_microsoft_plans_to_launch_mobile/</t>
  </si>
  <si>
    <t>April 22, 2015 at 11:45PM</t>
  </si>
  <si>
    <t>androidbetapps</t>
  </si>
  <si>
    <t>BetOnline US internet bookmaker adds Bitcoin as payment method</t>
  </si>
  <si>
    <t>http://forums.androidbettingapps.com/showthread.php?6903-BetOnline-US-internet-bookmaker-adds-Bitcoin-as-payment-method</t>
  </si>
  <si>
    <t>http://www.reddit.com/r/Bitcoin/comments/33hpvb/betonline_us_internet_bookmaker_adds_bitcoin_as/</t>
  </si>
  <si>
    <t>April 22, 2015 at 11:34PM</t>
  </si>
  <si>
    <t>The Blockchain of Blockchains</t>
  </si>
  <si>
    <t>http://www.newsbtc.com/2015/04/22/blockchain-of-blockchains/</t>
  </si>
  <si>
    <t>http://www.reddit.com/r/Bitcoin/comments/33hodm/the_blockchain_of_blockchains/</t>
  </si>
  <si>
    <t>April 22, 2015 at 11:31PM</t>
  </si>
  <si>
    <t>solled</t>
  </si>
  <si>
    <t>LibertyX sent me $10 of free bitcoin</t>
  </si>
  <si>
    <t>I used LibertyX for the first time yesterday and have to say it's a great service. And if you go to a vendor that no one has visited before, they'll send you an additional $5 of bitcoin free. I first went to one location and was told they no longer support QPay (the payment network that LibertyX piggybacks off of), so I went to another location and had to reiterate a couple times "QPay QPay" because at first the girl behind the counter knee-jerk reaction was "no we don't have that", but admitted they have QPay, and then admitted she sees LibertyX listed underneath, and then called the manager who printed it out no problem. He was genuinely curious what it was--he had never heard of bitcoin before.Anyway I emailed LibertyX after and they sent me $10 for trying 2 locations. To boot they're the cheapest option out there for your first $1000 of bitcoin because they charge no fee (their rate is about 0.5% cheaper than Circle).I have no connection with LibertyX, just a happy customer.</t>
  </si>
  <si>
    <t>http://www.reddit.com/r/Bitcoin/comments/33ho08/libertyx_sent_me_10_of_free_bitcoin/</t>
  </si>
  <si>
    <t>April 22, 2015 at 11:30PM</t>
  </si>
  <si>
    <t>Update on Heml.is</t>
  </si>
  <si>
    <t>http://blog.brokep.com/2015/04/22/update-on-heml-is/</t>
  </si>
  <si>
    <t>http://www.reddit.com/r/Bitcoin/comments/33hnvz/update_on_hemlis/</t>
  </si>
  <si>
    <t>April 23, 2015 at 12:31AM</t>
  </si>
  <si>
    <t>king_donk</t>
  </si>
  <si>
    <t>Midas Rezerv Debuts Gold-Backed Cryptocurrency Platform</t>
  </si>
  <si>
    <t>http://allcoinsnews.com/2015/04/22/midas-rezerv-debuts-gold-backed-cryptocurrency-platform/</t>
  </si>
  <si>
    <t>http://www.reddit.com/r/Bitcoin/comments/33hw7t/midas_rezerv_debuts_goldbacked_cryptocurrency/</t>
  </si>
  <si>
    <t>April 23, 2015 at 12:27AM</t>
  </si>
  <si>
    <t>Does anyone own or have experience using TREZOR Bitcoin safe?</t>
  </si>
  <si>
    <t>If so do you recommend it? Pros/Cons?</t>
  </si>
  <si>
    <t>http://www.reddit.com/r/Bitcoin/comments/33hvk4/does_anyone_own_or_have_experience_using_trezor/</t>
  </si>
  <si>
    <t>April 23, 2015 at 12:22AM</t>
  </si>
  <si>
    <t>bit_moon</t>
  </si>
  <si>
    <t>Bitcoin and Blockchain Up for Debate at FutureMoney Conference</t>
  </si>
  <si>
    <t>http://www.coindesk.com/bitcoin-and-blockchain-up-for-debate-at-futuremoney-conference/</t>
  </si>
  <si>
    <t>http://www.reddit.com/r/Bitcoin/comments/33huxq/bitcoin_and_blockchain_up_for_debate_at/</t>
  </si>
  <si>
    <t>April 23, 2015 at 12:18AM</t>
  </si>
  <si>
    <t>Social Media Site Taringa! Introduces Bitcoin Rewards in Largest Bitcoin Integration to Date</t>
  </si>
  <si>
    <t>https://bitcoinmagazine.com/20110/social-media-site-taringa-introduces-bitcoin-rewards-largest-bitcoin-integration-date/</t>
  </si>
  <si>
    <t>http://www.reddit.com/r/Bitcoin/comments/33huey/social_media_site_taringa_introduces_bitcoin/</t>
  </si>
  <si>
    <t>April 23, 2015 at 12:14AM</t>
  </si>
  <si>
    <t>How to Make a Speech at a Bitcoin Conference?</t>
  </si>
  <si>
    <t>http://bit-post.com/bitcoiners/how-to-make-a-speech-at-a-bitcoin-conference-5709</t>
  </si>
  <si>
    <t>http://www.reddit.com/r/Bitcoin/comments/33htvt/how_to_make_a_speech_at_a_bitcoin_conference/</t>
  </si>
  <si>
    <t>April 23, 2015 at 12:12AM</t>
  </si>
  <si>
    <t>Countofmontycrypto</t>
  </si>
  <si>
    <t>Hello I'm just a bartender...</t>
  </si>
  <si>
    <t>I work in a bar and Grill in southern Louisiana as a bartender and even though it is not mandatory at my workplace to tip out the kitchen staff, on a good night I like to anyway because I was once in their shoes, however I started to sort of play a game with them, at the end of the night I would walk into the kitchen with five dollars cash in hand for each of my fellow employees (usually three) and I propose an option. This five dollars cash could be yours or instead I will give you $10 worth of bitcoin, what do you say? I'm proud to say in the past week I've set up five different people with a wallet in their first $10 worth of it on and I plan on tipping them out with only Bitcoin in the future. I only wish they were more merchants in my area that would except them only one coffee shop and one food truck in New Orleans is not enough. thanks for reading and I hope I inspire others to start a tipping trend. so start tipping in person people and not just online and let's keep that Bitcoin ball rolling.</t>
  </si>
  <si>
    <t>http://www.reddit.com/r/Bitcoin/comments/33htn5/hello_im_just_a_bartender/</t>
  </si>
  <si>
    <t>April 23, 2015 at 12:01AM</t>
  </si>
  <si>
    <t>Bitcoinpaygate</t>
  </si>
  <si>
    <t>NorthPayments, a leading payment processor in the UK, collaborate with BitcoinPayGate.com to introduce an alternative payment option for customers</t>
  </si>
  <si>
    <t>http://globenewswire.com/news-release/2015/04/22/726994/10130138/en/NorthPayments-a-leading-payment-processor-in-the-UK-collaborate-with-BitcoinPayGate-com-to-introduce-an-alternative-payment-option-for-customers.html</t>
  </si>
  <si>
    <t>http://www.reddit.com/r/Bitcoin/comments/33hs5q/northpayments_a_leading_payment_processor_in_the/</t>
  </si>
  <si>
    <t>April 22, 2015 at 11:56PM</t>
  </si>
  <si>
    <t>Netki Wants to Replace Bitcoin Addresses with Wallet Names. I feel like this is a bad idea. Pros and cons?</t>
  </si>
  <si>
    <t>https://bitcoinmagazine.com/20105/netki-wants-replace-bitcoin-addresses-wallet-names/</t>
  </si>
  <si>
    <t>http://www.reddit.com/r/Bitcoin/comments/33hrfc/netki_wants_to_replace_bitcoin_addresses_with/</t>
  </si>
  <si>
    <t>April 22, 2015 at 11:54PM</t>
  </si>
  <si>
    <t>AppDevSharp</t>
  </si>
  <si>
    <t>{Offer Of A LifeTime} Full Web Design Packages On Wordpress For Bitcoin</t>
  </si>
  <si>
    <t>Need a website but don't want to pay the earth? I'm in need of Bitcoin to subsidize my struggling mining operation and I'm at a loose end so I can provide you a fully functional website using the Wordpress platform for peanuts! I can include custom graphics and logo's for a small extra and i'm open to semi-reasonable offers! Get in touch to make the most of this deal of a lifetime! Thanks</t>
  </si>
  <si>
    <t>http://www.reddit.com/r/Bitcoin/comments/33hr60/offer_of_a_lifetime_full_web_design_packages_on/</t>
  </si>
  <si>
    <t>April 22, 2015 at 11:53PM</t>
  </si>
  <si>
    <t>rende</t>
  </si>
  <si>
    <t>Strange block just appeared. 25BTC and 0 transactions? Is this normal?</t>
  </si>
  <si>
    <t>http://i.imgur.com/wXaWy15.png</t>
  </si>
  <si>
    <t>http://www.reddit.com/r/Bitcoin/comments/33hr1i/strange_block_just_appeared_25btc_and_0/</t>
  </si>
  <si>
    <t>April 22, 2015 at 11:49PM</t>
  </si>
  <si>
    <t>vervainhelsdottir</t>
  </si>
  <si>
    <t>A Dark Knight is Better than No Knight at All: Why We Need Bitcoin Despite its Flaws</t>
  </si>
  <si>
    <t>http://www.howcanone.org/why-we-need-bitcoin/</t>
  </si>
  <si>
    <t>http://www.reddit.com/r/Bitcoin/comments/33hqdi/a_dark_knight_is_better_than_no_knight_at_all_why/</t>
  </si>
  <si>
    <t>April 23, 2015 at 12:58AM</t>
  </si>
  <si>
    <t>How to emulate Multibit HD wallet behaviour in Bitcore?</t>
  </si>
  <si>
    <t>The idea would be to be able to use the public master key in Multibit to see the addresses and transactions performed in the server.I'm guessing it has something to do with this tree?</t>
  </si>
  <si>
    <t>http://www.reddit.com/r/Bitcoin/comments/33hzww/how_to_emulate_multibit_hd_wallet_behaviour_in/</t>
  </si>
  <si>
    <t>April 23, 2015 at 12:52AM</t>
  </si>
  <si>
    <t>Kristkind</t>
  </si>
  <si>
    <t>http://www.coindesk.com/bitcoin-core-developers-join-mit-digital-currency-initiative/</t>
  </si>
  <si>
    <t>http://www.reddit.com/r/Bitcoin/comments/33hz3f/bitcoin_core_developers_join_mit_digital_currency/</t>
  </si>
  <si>
    <t>April 23, 2015 at 12:45AM</t>
  </si>
  <si>
    <t>CoinPrices Bitcoin Weekly - Bitcoin Core Devs Join MIT Initiative • Most MTGox Bitcoin Stolen Before 2013 • Argentinian Social Network Integrates BTC</t>
  </si>
  <si>
    <t>http://us8.campaign-archive1.com/?u=f2f6292f3f915eb9b32a5fa49&amp;id=134447de9c</t>
  </si>
  <si>
    <t>http://www.reddit.com/r/Bitcoin/comments/33hy7s/coinprices_bitcoin_weekly_bitcoin_core_devs_join/</t>
  </si>
  <si>
    <t>April 23, 2015 at 12:37AM</t>
  </si>
  <si>
    <t>I bought a Trezor, but I want to be safe in the event that they go under, and having to deal with mytrezor.com is a centralized no no for me. Help?</t>
  </si>
  <si>
    <t>Is there a way for me to download an offline package that I can save on a USB key that doesn't require an Internet connection?I don't want to use their centralized service. I want to download a bundle of mytrezor.com as a zip, run it offline, and keep it until I need to send the funds.I am used to using bit address for paper wallets. And now that the new electrum supports Trezor I was thinking of using that, but Trezor support for electrum is another github package, that has yet to be signed - and I just feel like if I have to compile it all on my computer that opens the risk of theft I wanted a simple, secure, decentralized option. Can anyone help me out?I'm at a point where I don't feel safe with funds on a hot laptop with wifi - but I'm also hesitant to use services that can go down. Someone please help me out with the ideal setup?</t>
  </si>
  <si>
    <t>http://www.reddit.com/r/Bitcoin/comments/33hx1d/i_bought_a_trezor_but_i_want_to_be_safe_in_the/</t>
  </si>
  <si>
    <t>April 23, 2015 at 12:36AM</t>
  </si>
  <si>
    <t>Bank refuses to pay out poker players winnings. Not bitcoin related just an example of banks being dicks which shows how different it would be if he won bitcoin</t>
  </si>
  <si>
    <t>https://www.pokernews.com/news/2015/04/italian-player-wins-60k-quits-job-21321.htm</t>
  </si>
  <si>
    <t>http://www.reddit.com/r/Bitcoin/comments/33hwve/bank_refuses_to_pay_out_poker_players_winnings/</t>
  </si>
  <si>
    <t>April 23, 2015 at 01:07AM</t>
  </si>
  <si>
    <t>At last, Mt. Gox users can file claims for lost bitcoins - CNET</t>
  </si>
  <si>
    <t>http://www.cnet.com/news/at-last-mt-gox-users-can-file-claims-for-lost-bitcoins/</t>
  </si>
  <si>
    <t>http://www.reddit.com/r/Bitcoin/comments/33i16x/at_last_mt_gox_users_can_file_claims_for_lost/</t>
  </si>
  <si>
    <t>April 23, 2015 at 01:30AM</t>
  </si>
  <si>
    <t>MrPegasis69</t>
  </si>
  <si>
    <t>The sooner Bitcoin drops back down to $1 per coin the sooner people will start to trust it as a genuine currency.</t>
  </si>
  <si>
    <t>For a lot of people Bitcoin is the perfect alternative currency. But to the average Joe, The unstable value of the currency rightly causes a large amount of concern. This has lead me to believe that the best thing that could happen to Bitcoin to ensure it a long and prosperous rein over all other currencies, Is for it to drastically reduce in value to something that seems far safer and easier to understand, Let's say $1, From there Bitcoin can Slowly increase in value over a long period of time. This would give people time to adjust to the new system and should also shake off the people who are only investing in it for means of making a profit. What are your thoughts on this?</t>
  </si>
  <si>
    <t>http://www.reddit.com/r/Bitcoin/comments/33i4cs/the_sooner_bitcoin_drops_back_down_to_1_per_coin/</t>
  </si>
  <si>
    <t>April 23, 2015 at 01:29AM</t>
  </si>
  <si>
    <t>ynefnet</t>
  </si>
  <si>
    <t>BTC/USD breakout today, showing signs of recovery</t>
  </si>
  <si>
    <t>http://ynef.net/btcusd-breakout-today-showing-signs-of-recovery/</t>
  </si>
  <si>
    <t>http://www.reddit.com/r/Bitcoin/comments/33i48p/btcusd_breakout_today_showing_signs_of_recovery/</t>
  </si>
  <si>
    <t>April 23, 2015 at 01:21AM</t>
  </si>
  <si>
    <t>Balaji Srinvasan (Chairman of 21.co) at Bitcoin Job Fair (improved audio/video)</t>
  </si>
  <si>
    <t>http://vimeopro.com/user24356268/coinality</t>
  </si>
  <si>
    <t>http://www.reddit.com/r/Bitcoin/comments/33i391/balaji_srinvasan_chairman_of_21co_at_bitcoin_job/</t>
  </si>
  <si>
    <t>April 23, 2015 at 02:02AM</t>
  </si>
  <si>
    <t>WSJ: Latin America Facebook Rival to Use Bitcoin to Pay for Content</t>
  </si>
  <si>
    <t>http://blogs.wsj.com/moneybeat/2015/04/21/bitbeat-latin-america-facebook-rival-to-use-bitcoin-to-pay-for-content/?KEYWORDS=bitcoin</t>
  </si>
  <si>
    <t>http://www.reddit.com/r/Bitcoin/comments/33i8pp/wsj_latin_america_facebook_rival_to_use_bitcoin/</t>
  </si>
  <si>
    <t>April 23, 2015 at 01:56AM</t>
  </si>
  <si>
    <t>OurEverydayEarth</t>
  </si>
  <si>
    <t>Abigail Scarlett aka Abby Bitcoin - Q&amp;amp;A</t>
  </si>
  <si>
    <t>https://blog.changetip.com/meet-photographer-abigail-scarlett-and-her-bitcoin-only-business/</t>
  </si>
  <si>
    <t>http://www.reddit.com/r/Bitcoin/comments/33i7zf/abigail_scarlett_aka_abby_bitcoin_qa/</t>
  </si>
  <si>
    <t>April 23, 2015 at 01:49AM</t>
  </si>
  <si>
    <t>CryptoBadass</t>
  </si>
  <si>
    <t>Contest: Write a short and convincing "pitch" for Bitcoin. 100,000 bits will be awarded.</t>
  </si>
  <si>
    <t>I've been reaching out to a lot of online companies/websites lately via their "contact us" forms, requesting that they add Bitcoin as a payment option. But it seems like what could be a short sweet and convincing pitch to a company turns into a long winded ramble about Bitcoin, as I could write 5 pages about why I think they should accept it. But this is counterproductive for obvious reasons. I need something short and convincing I can copy and paste.Please help me to convince these companies to accept bitcoin via a short, well formed request that lays out the benefits it would have for them, and their customers, and perhaps where they can go to get started. Post your pitch as a comment to this post, and dont forget to vote for your favorite(s) too!I am awarding 100,000 bits in total to the top 3 most upvoted "pitches" for a company to accept Bitcoin. 60,000 bits for 1st place, 25,000 for 2nd place, and 15,000 for 3rd place. Prizes will be awarded when this post is 24 hours old.TLDR; Write a short and convincing pitch for Bitcoin, to be used when requesting companies add it as a payment option.</t>
  </si>
  <si>
    <t>http://www.reddit.com/r/Bitcoin/comments/33i6xm/contest_write_a_short_and_convincing_pitch_for/</t>
  </si>
  <si>
    <t>April 23, 2015 at 01:47AM</t>
  </si>
  <si>
    <t>Lawsky: BitLicense Will Be Finalized By End of May</t>
  </si>
  <si>
    <t>http://www.coindesk.com/lawsky-bitlicense-will-be-finalized-by-end-of-may/</t>
  </si>
  <si>
    <t>http://www.reddit.com/r/Bitcoin/comments/33i6lc/lawsky_bitlicense_will_be_finalized_by_end_of_may/</t>
  </si>
  <si>
    <t>April 23, 2015 at 01:39AM</t>
  </si>
  <si>
    <t>Extracting the Private Key from a TREZOR with a 70 $ Oscilloscope [xpost from /r/TREZOR]</t>
  </si>
  <si>
    <t>http://johoe.mooo.com/trezor-power-analysis/</t>
  </si>
  <si>
    <t>http://www.reddit.com/r/Bitcoin/comments/33i5lk/extracting_the_private_key_from_a_trezor_with_a/</t>
  </si>
  <si>
    <t>April 23, 2015 at 01:37AM</t>
  </si>
  <si>
    <t>Goodkrak</t>
  </si>
  <si>
    <t>New York photographer trying to boost payment in Bitcoin</t>
  </si>
  <si>
    <t>Hey all, My name is Graham and I am a photographer/DP here in New York City. I've been a large supporter of bitcoin for a few years now and am looking for more work paid in Bitcoin, I'd like to support the ecosystem. Is there a good place to advertise as a Bitcoin vendor? Let's get these BTC circulating!</t>
  </si>
  <si>
    <t>http://www.reddit.com/r/Bitcoin/comments/33i5ac/new_york_photographer_trying_to_boost_payment_in/</t>
  </si>
  <si>
    <t>April 23, 2015 at 02:36AM</t>
  </si>
  <si>
    <t>maskedgenius</t>
  </si>
  <si>
    <t>What's the difference between BITusd and Tether.to?</t>
  </si>
  <si>
    <t>http://www.reddit.com/r/Bitcoin/comments/33idi3/whats_the_difference_between_bitusd_and_tetherto/</t>
  </si>
  <si>
    <t>in3rsha</t>
  </si>
  <si>
    <t>When converting a public key to an address, why does it get hashed?</t>
  </si>
  <si>
    <t>Why does a public key go through SHA256 and RIPEMD160 before it becomes an address?It seems as though an address is a pretty version of the public key, so why not just Base58 encode it?</t>
  </si>
  <si>
    <t>http://www.reddit.com/r/Bitcoin/comments/33idf0/when_converting_a_public_key_to_an_address_why/</t>
  </si>
  <si>
    <t>April 23, 2015 at 02:33AM</t>
  </si>
  <si>
    <t>Will advertise for Bitcoin!</t>
  </si>
  <si>
    <t>I have a couple websites that I will be willing to advertise on, for a payment of bitcoin. PM me for details.</t>
  </si>
  <si>
    <t>http://www.reddit.com/r/Bitcoin/comments/33id14/will_advertise_for_bitcoin/</t>
  </si>
  <si>
    <t>April 23, 2015 at 02:24AM</t>
  </si>
  <si>
    <t>ruckwarrior</t>
  </si>
  <si>
    <t>Is there a service that allows bitcoin to be sent to a user after they have signed up for your newsletter?</t>
  </si>
  <si>
    <t>I'm launching an ecommerce platform for men, and wanted to know if there was any service that allowed you to send bitcoin to users who sign up to your newsletter/signup. I wanted to offer bits inexchange for signing up. I could go the changetip route, but I wanted to see if something out there was more automated. I searched and couldn't find anything. Thanks.</t>
  </si>
  <si>
    <t>http://www.reddit.com/r/Bitcoin/comments/33ibtg/is_there_a_service_that_allows_bitcoin_to_be_sent/</t>
  </si>
  <si>
    <t>April 23, 2015 at 02:22AM</t>
  </si>
  <si>
    <t>faceforest</t>
  </si>
  <si>
    <t>Has anyone used BigEscrow? Is it safe?</t>
  </si>
  <si>
    <t>Using my first escrow and my seller agreed to escrow but will only use this: http://k5vbzl3ucwsjf2ye.onion/Let me know if anyone has used it before.</t>
  </si>
  <si>
    <t>http://www.reddit.com/r/Bitcoin/comments/33iblg/has_anyone_used_bigescrow_is_it_safe/</t>
  </si>
  <si>
    <t>April 23, 2015 at 02:16AM</t>
  </si>
  <si>
    <t>Remarks by Secretary of Homeland Security Jeh Johnson at the RSA Conference 2015</t>
  </si>
  <si>
    <t>https://www.dhs.gov/news/2015/04/21/remarks-secretary-homeland-security-jeh-johnson-rsa-conference-2015</t>
  </si>
  <si>
    <t>http://www.reddit.com/r/Bitcoin/comments/33ianl/remarks_by_secretary_of_homeland_security_jeh/</t>
  </si>
  <si>
    <t>April 23, 2015 at 02:14AM</t>
  </si>
  <si>
    <t>floridianfisher</t>
  </si>
  <si>
    <t>Eggify, the bitcoin classifieds, showcased as a top site using open source CMS</t>
  </si>
  <si>
    <t>https://osclass.org/showcase</t>
  </si>
  <si>
    <t>http://www.reddit.com/r/Bitcoin/comments/33iadt/eggify_the_bitcoin_classifieds_showcased_as_a_top/</t>
  </si>
  <si>
    <t>April 23, 2015 at 02:12AM</t>
  </si>
  <si>
    <t>robness</t>
  </si>
  <si>
    <t>I wrote a book. Intentionally Bitcoin only because well, I don't necessarily see myself doing a career in writing but want to support the Bitcoin economy. Enjoy everyone.</t>
  </si>
  <si>
    <t>http://www.electricrenaissance.com</t>
  </si>
  <si>
    <t>http://www.reddit.com/r/Bitcoin/comments/33ia36/i_wrote_a_book_intentionally_bitcoin_only_because/</t>
  </si>
  <si>
    <t>April 23, 2015 at 02:10AM</t>
  </si>
  <si>
    <t>eskimobrother319</t>
  </si>
  <si>
    <t>Rand Paul is the first presidential campaign to accept bitcoin donations</t>
  </si>
  <si>
    <t>http://www.capitalnewyork.com/article/albany/2015/04/8566339/rand-paul-addresses-bitcoin-enthusiasts-new-york</t>
  </si>
  <si>
    <t>http://www.reddit.com/r/Bitcoin/comments/33i9tp/rand_paul_is_the_first_presidential_campaign_to/</t>
  </si>
  <si>
    <t>April 23, 2015 at 02:52AM</t>
  </si>
  <si>
    <t>processor777</t>
  </si>
  <si>
    <t>GAW class action lawsuit &amp;amp; FBI / SEC / POLICE community website launched. action in progress.</t>
  </si>
  <si>
    <t>http://gawlawsuit.com/</t>
  </si>
  <si>
    <t>http://www.reddit.com/r/Bitcoin/comments/33ifpk/gaw_class_action_lawsuit_fbi_sec_police_community/</t>
  </si>
  <si>
    <t>April 23, 2015 at 02:42AM</t>
  </si>
  <si>
    <t>DBF-Ghana</t>
  </si>
  <si>
    <t>Dr. Charles Evans: ‘My Expert Witness Fee in a Criminal Case Was Paid in Bitcoin’</t>
  </si>
  <si>
    <t>http://cointelegraph.com/news/114042/dr-charles-evans-my-expert-witness-fee-in-a-criminal-case-was-paid-in-bitcoin</t>
  </si>
  <si>
    <t>http://www.reddit.com/r/Bitcoin/comments/33ieb0/dr_charles_evans_my_expert_witness_fee_in_a/</t>
  </si>
  <si>
    <t>April 23, 2015 at 02:48AM</t>
  </si>
  <si>
    <t>Bears do it, Whales do it, why can't we do it? and would it work?</t>
  </si>
  <si>
    <t>Last week jrm2007 suggested on this subreddit we all buy a bitcoin at 1am that morning. The premise being, like whales and bears a coordinated buy or sell can manipulate the market. Although I don't believe in market manipulation, it seems fighting fire with fire is appropriate.Would this work ? If we were to create a loosely formed club that bought on the same day and hour each week, say Tuesdays at 2PM would this move this price of Bitcoin in a positive direction?</t>
  </si>
  <si>
    <t>http://www.reddit.com/r/Bitcoin/comments/33if1f/bears_do_it_whales_do_it_why_cant_we_do_it_and/</t>
  </si>
  <si>
    <t>April 23, 2015 at 02:43AM</t>
  </si>
  <si>
    <t>0a0d0s0</t>
  </si>
  <si>
    <t>Digital democracy - could Bitcoin be an enabler?</t>
  </si>
  <si>
    <t>http://www.telegraph.co.uk/technology/internet/11554434/Digital-democracy-will-2015-be-the-last-paper-based-general-election.html</t>
  </si>
  <si>
    <t>http://www.reddit.com/r/Bitcoin/comments/33iefv/digital_democracy_could_bitcoin_be_an_enabler/</t>
  </si>
  <si>
    <t>April 23, 2015 at 02:39AM</t>
  </si>
  <si>
    <t>bitxbitxbitcoin</t>
  </si>
  <si>
    <t>Bitcoin Exchange meXBT COO Talks Crypto in Latin America</t>
  </si>
  <si>
    <t>http://bitcorati.com/2015/04/22/bitcoin-exchange-mexbt-talks-crypto-in-latin-america/</t>
  </si>
  <si>
    <t>http://www.reddit.com/r/Bitcoin/comments/33idx0/bitcoin_exchange_mexbt_coo_talks_crypto_in_latin/</t>
  </si>
  <si>
    <t>April 23, 2015 at 03:02AM</t>
  </si>
  <si>
    <t>kishanbhashyam</t>
  </si>
  <si>
    <t>Moving Average BTC?</t>
  </si>
  <si>
    <t>Hi, Can anyone help me with the "MA - Moving average" for BTC trading? Green=50 and Red=200 doesnt look right...</t>
  </si>
  <si>
    <t>http://www.reddit.com/r/Bitcoin/comments/33ih3z/moving_average_btc/</t>
  </si>
  <si>
    <t>April 23, 2015 at 03:18AM</t>
  </si>
  <si>
    <t>Winklevoss Twins, Activate! Join Them For A Chat About Bitcoin At TechCrunch Disrupt NY</t>
  </si>
  <si>
    <t>http://techcrunch.com/2015/04/22/winklevoss-twins-activate-join-them-for-a-chat-about-bitcoin-at-techcrunch-disrupt-ny/</t>
  </si>
  <si>
    <t>http://www.reddit.com/r/Bitcoin/comments/33ij61/winklevoss_twins_activate_join_them_for_a_chat/</t>
  </si>
  <si>
    <t>April 23, 2015 at 03:15AM</t>
  </si>
  <si>
    <t>Bitcoin Transactions Vs. Credit Card Transactions (OSTK)</t>
  </si>
  <si>
    <t>http://www.investopedia.com/articles/forex/042215/bitcoin-transactions-vs-credit-card-transactions.asp</t>
  </si>
  <si>
    <t>http://www.reddit.com/r/Bitcoin/comments/33iis9/bitcoin_transactions_vs_credit_card_transactions/</t>
  </si>
  <si>
    <t>April 23, 2015 at 03:38AM</t>
  </si>
  <si>
    <t>irishdivil</t>
  </si>
  <si>
    <t>The non-profit Bitcoin Association Northern Ireland asks for your support! We have have been working hard behind the scenes and have some upcoming exciting announcements!</t>
  </si>
  <si>
    <t>http://www.bani.org.uk</t>
  </si>
  <si>
    <t>http://www.reddit.com/r/Bitcoin/comments/33ilx6/the_nonprofit_bitcoin_association_northern/</t>
  </si>
  <si>
    <t>spendology</t>
  </si>
  <si>
    <t>Bitcoin and the Closed Loop Protocol</t>
  </si>
  <si>
    <t>http://spendologyblog.com/2015/04/21/bitcoin-and-the-close-loop-protocol/</t>
  </si>
  <si>
    <t>http://www.reddit.com/r/Bitcoin/comments/33ilvz/bitcoin_and_the_closed_loop_protocol/</t>
  </si>
  <si>
    <t>metamirror</t>
  </si>
  <si>
    <t>New Browser Hack Can Spy On Eight Out Of Ten PCs</t>
  </si>
  <si>
    <t>http://www.forbes.com/sites/bruceupbin/2015/04/20/new-browser-hack-can-spy-on-eight-out-of-ten-pcs/</t>
  </si>
  <si>
    <t>http://www.reddit.com/r/Bitcoin/comments/33ilum/new_browser_hack_can_spy_on_eight_out_of_ten_pcs/</t>
  </si>
  <si>
    <t>April 23, 2015 at 03:52AM</t>
  </si>
  <si>
    <t>New Javascript Attack Lets Websites Spy On the CPU's Cache</t>
  </si>
  <si>
    <t>http://m.slashdot.org/story/268881</t>
  </si>
  <si>
    <t>http://www.reddit.com/r/Bitcoin/comments/33iny6/new_javascript_attack_lets_websites_spy_on_the/</t>
  </si>
  <si>
    <t>April 23, 2015 at 03:48AM</t>
  </si>
  <si>
    <t>TheBTC-G</t>
  </si>
  <si>
    <t>Coindesk: Brock Pierce Elected Bitcoin Foundation Board Chairman</t>
  </si>
  <si>
    <t>http://www.coindesk.com/brock-pierce-bitcoin-foundation-board-chairman/?utm_content=buffer6c62d&amp;utm_medium=social&amp;utm_source=twitter.com&amp;utm_campaign=buffer</t>
  </si>
  <si>
    <t>http://www.reddit.com/r/Bitcoin/comments/33inar/coindesk_brock_pierce_elected_bitcoin_foundation/</t>
  </si>
  <si>
    <t>April 23, 2015 at 03:44AM</t>
  </si>
  <si>
    <t>bitchrome</t>
  </si>
  <si>
    <t>James D'Angelo - "Bitcoin is a watershed moment for recording history" - How can we get regulators to underand this?</t>
  </si>
  <si>
    <t>https://www.youtube.com/watch?v=Uci0Df7zO8c&amp;index=2&amp;list=PLzctEq7iZD-7-DgJM604zsndMapn9ff6q</t>
  </si>
  <si>
    <t>http://www.reddit.com/r/Bitcoin/comments/33imr3/james_dangelo_bitcoin_is_a_watershed_moment_for/</t>
  </si>
  <si>
    <t>April 23, 2015 at 03:42AM</t>
  </si>
  <si>
    <t>smeggletoot</t>
  </si>
  <si>
    <t>Bitcoin took the Google Earth Day Quiz</t>
  </si>
  <si>
    <t>https://imgur.com/lAMjNJR</t>
  </si>
  <si>
    <t>http://www.reddit.com/r/Bitcoin/comments/33imih/bitcoin_took_the_google_earth_day_quiz/</t>
  </si>
  <si>
    <t>ELI5 on the Bitcoin Foundation</t>
  </si>
  <si>
    <t>After seeing several weeks worth of threads about it, and as someone who did not see the significance of the topic, could someone give me an ELI5 on it?</t>
  </si>
  <si>
    <t>http://www.reddit.com/r/Bitcoin/comments/33imhn/eli5_on_the_bitcoin_foundation/</t>
  </si>
  <si>
    <t>April 23, 2015 at 04:24AM</t>
  </si>
  <si>
    <t>Abderraouf_Adjal</t>
  </si>
  <si>
    <t>Cloudminr.io stole my bitcoins and convert it to GHS</t>
  </si>
  <si>
    <t>Hello, Cloudminr.io is a Cloud mining service.I have ~100GHS account, the service payout weekly. But the last payout day they take my ~0.007 BTC, I contacted the support waiting 1.5 day and no response (They was respond withing 5h).Next day, I send the 2nd message asking for my bitcoins that they take (With some angry). And what i get next day is another scam, They take the half week bitcoins, So from 2015-04-19 to this day they take 0.009899999999999999 BTC, NO PAYOUT and No auto buy stop button and I did not ask for that option.Users with the same problem.site: https://cloudminr.io twitter: https://twitter.com/cloudminr</t>
  </si>
  <si>
    <t>http://www.reddit.com/r/Bitcoin/comments/33isgc/cloudminrio_stole_my_bitcoins_and_convert_it_to/</t>
  </si>
  <si>
    <t>April 23, 2015 at 04:45AM</t>
  </si>
  <si>
    <t>simonmales</t>
  </si>
  <si>
    <t>Bitcoin Fax – Send Faxes with Bitcoin</t>
  </si>
  <si>
    <t>https://www.bitcoinfax.net/</t>
  </si>
  <si>
    <t>http://www.reddit.com/r/Bitcoin/comments/33iva8/bitcoin_fax_send_faxes_with_bitcoin/</t>
  </si>
  <si>
    <t>April 23, 2015 at 04:40AM</t>
  </si>
  <si>
    <t>Exclusive Interview: Former GAW Miners Employee Speaks Up</t>
  </si>
  <si>
    <t>http://www.coinbuzz.com/2015/04/22/exclusive-interview-former-gaw-miners-employee-speaks-up/</t>
  </si>
  <si>
    <t>http://www.reddit.com/r/Bitcoin/comments/33iulz/exclusive_interview_former_gaw_miners_employee/</t>
  </si>
  <si>
    <t>April 23, 2015 at 04:30AM</t>
  </si>
  <si>
    <t>atinyllama</t>
  </si>
  <si>
    <t>*Quick question*</t>
  </si>
  <si>
    <t>I have this guy who wont shut up about what code was used for creating the ASICminer block eruptor CUBE. If anyone knows and can tell me, I would greatly appreciate it.Does anybody know?</t>
  </si>
  <si>
    <t>http://www.reddit.com/r/Bitcoin/comments/33it7u/quick_question/</t>
  </si>
  <si>
    <t>April 23, 2015 at 05:48AM</t>
  </si>
  <si>
    <t>Day 2 of Circle Annoyance: Transaction Still Pending, Funds Still Unavailable</t>
  </si>
  <si>
    <t>I exchanged a couple of messages with Circle support last night and called them today, but the money has not moved. After looking into it this morning, they said they were unable to make the funds available, but that the transaction should fail within "a few hours". 8 hours later, money still inaccessible.Normally I wouldn't be so impatient about this, but I had been waiting for the exchange rate to rise slightly so I could make a purchase, and when it did, that's when I attempted my purchase. Now the rate is fluttering and I'm concerned Murphy's Law will strike and as soon as my coin becomes available again, the exchange rate won't support my purchase.They're rapidly progressing from annoyed customer to lost customer. Definitely won't rely on a custodial wallet again.</t>
  </si>
  <si>
    <t>http://www.reddit.com/r/Bitcoin/comments/33j3z8/day_2_of_circle_annoyance_transaction_still/</t>
  </si>
  <si>
    <t>April 23, 2015 at 06:17AM</t>
  </si>
  <si>
    <t>roslinpl</t>
  </si>
  <si>
    <t>[Domain for sale] btc-embassy.com</t>
  </si>
  <si>
    <t>https://bitcointalk.org/index.php?topic=1035284</t>
  </si>
  <si>
    <t>http://www.reddit.com/r/Bitcoin/comments/33j7pg/domain_for_sale_btcembassycom/</t>
  </si>
  <si>
    <t>April 23, 2015 at 07:04AM</t>
  </si>
  <si>
    <t>joe2100</t>
  </si>
  <si>
    <t>ELI5: How can Circle claim to charge no fee's when they are clearly doing so.</t>
  </si>
  <si>
    <t>http://www.reddit.com/r/Bitcoin/comments/33jdhu/eli5_how_can_circle_claim_to_charge_no_fees_when/</t>
  </si>
  <si>
    <t>April 23, 2015 at 07:01AM</t>
  </si>
  <si>
    <t>Are regulations a boon or bane for bitcoin? (And Robots buying Drugs) CNBC - Singapore</t>
  </si>
  <si>
    <t>http://video.cnbc.com/gallery/?video=3000373252</t>
  </si>
  <si>
    <t>http://www.reddit.com/r/Bitcoin/comments/33jcz4/are_regulations_a_boon_or_bane_for_bitcoin_and/</t>
  </si>
  <si>
    <t>April 23, 2015 at 06:59AM</t>
  </si>
  <si>
    <t>Lightlist.io Makes Lighthouse 'Seamless' w/ ChangeTip &amp;amp; ShapeShift Integration</t>
  </si>
  <si>
    <t>http://bravenewcoin.com/news/lightlist-io-makes-lighthouse-seamless/</t>
  </si>
  <si>
    <t>http://www.reddit.com/r/Bitcoin/comments/33jcrw/lightlistio_makes_lighthouse_seamless_w_changetip/</t>
  </si>
  <si>
    <t>April 23, 2015 at 06:47AM</t>
  </si>
  <si>
    <t>Video: Rapper Bitcoin spins new track "Doggy Style" NSFW</t>
  </si>
  <si>
    <t>https://youtu.be/-o6NGKNqtes</t>
  </si>
  <si>
    <t>http://www.reddit.com/r/Bitcoin/comments/33jb9b/video_rapper_bitcoin_spins_new_track_doggy_style/</t>
  </si>
  <si>
    <t>April 23, 2015 at 06:45AM</t>
  </si>
  <si>
    <t>vindard</t>
  </si>
  <si>
    <t>Trezor packaging fail; only one end tamper-proofed</t>
  </si>
  <si>
    <t>https://twitter.com/vindaRd/status/591023806069608448</t>
  </si>
  <si>
    <t>http://www.reddit.com/r/Bitcoin/comments/33jb1s/trezor_packaging_fail_only_one_end_tamperproofed/</t>
  </si>
  <si>
    <t>April 23, 2015 at 06:38AM</t>
  </si>
  <si>
    <t>CryptoBCurrency</t>
  </si>
  <si>
    <t>I was at the ATL Bitcoin consumer fair and...</t>
  </si>
  <si>
    <t>Bitcoin AtlantaWe are at a turning point for the crypto currency, meet ups and conferences are popping up all over the world. At this point we should be seeing mass user adoption right? But sadly that's not the case, but why? We know there are three things that need to move in parallel, price, easy user interface/development, and then user adoption. You can't have one without the other. I agree that this is a slow moving process. But how can we speed up things on the user adoption or at least help it along? After attending the Bitcoin consumer conference in Atlanta this weekend, I noticed something that bothered me. The way this community is coming across to the "outsider" or the new comer to the tech or even just the people that are curious. Now before I go any further I want to say I think it's wonderful what this consumer fair does for the community and helping educate people about Bitcoin in general. But in my opinion we are glossing over the "new user".I was sitting in the "Bitcoin 101" listening to the speaker. While I know quite a bit about Bitcoin, it's history and how it works. The majority of the people sitting in this space knew very little. Most seemed eager to learn. As he made his presentation, I noticed he had the technical knowledge and knew Bitcoin well. But his presentation was not great, public speaking is not his strong suit. If your reading this its most likely that you understand Bitcoin at at least a basic level, so I don't have to explain the complexities of Bitcoin to you for you to know that understanding this tech even at a basic level takes someone articulate and good with real world comparisons and public speaking abilities to give these new people a pleasant and useful experience.I think that people seeking these events out and paying money to learn about Bitcoin, deserve a well thought out presentation. Something that when they leave, they leave with more answers than questions. That being said, people like Andreas Antonoplous are a wonderful example of what a bitcoin presentation can be. As you all probably know, he can put things together that your average "joe" can relate to. He draws up the real world examples and serves Bitcoin to you on a platter. It's easy to understand and easy to digest. In my opinion if you're picking a speaker do introduce people to Bitcoin, you have to select these people carefully. Make this selection based on their knowledge of the topic AND their ability to public speak and convey the subject in such a way that your grandma will understand how it all works by the end of the talk. The mass majority don't care about the ones and zeros behind the curtain, they just want to know how this new tech can be utilized in their everyday life, and if it will benefit them to use it over our fiat currency's. This also applies the people that are making these presentations. If you're going to do these, do it to the best of your abilities, don't phone it in. Remember, when your standing on that stage, you are the face of Bitcoin to them in that moment.This post is already to long, sorry for the vent. I just needed to get this out. Also, like I said before, the Bitcoin consumer fair does a great service and I'm not trying to knock or tare anyone down with this post. Just trying to expose a flaw I noticed with the presentation.</t>
  </si>
  <si>
    <t>http://www.reddit.com/r/Bitcoin/comments/33ja7t/i_was_at_the_atl_bitcoin_consumer_fair_and/</t>
  </si>
  <si>
    <t>April 23, 2015 at 06:32AM</t>
  </si>
  <si>
    <t>Bitcoin_CFO</t>
  </si>
  <si>
    <t>Tip without Cash! What an idea!........oh wait</t>
  </si>
  <si>
    <t>http://imgur.com/lqDCL13</t>
  </si>
  <si>
    <t>http://www.reddit.com/r/Bitcoin/comments/33j9l7/tip_without_cash_what_an_ideaoh_wait/</t>
  </si>
  <si>
    <t>April 23, 2015 at 06:27AM</t>
  </si>
  <si>
    <t>KingOfEnclava</t>
  </si>
  <si>
    <t>The Kingdom Of Enclava, newest and smalest country in Europe featuring Bitcoin as an official currency!</t>
  </si>
  <si>
    <t>http://enclava.org/</t>
  </si>
  <si>
    <t>http://www.reddit.com/r/Bitcoin/comments/33j8yw/the_kingdom_of_enclava_newest_and_smalest_country/</t>
  </si>
  <si>
    <t>April 23, 2015 at 07:08AM</t>
  </si>
  <si>
    <t>Google's Project Fi video has a Qualcomm chip displayed. Is there a connection with 21 inc. regarding this? The sleuthing continues.</t>
  </si>
  <si>
    <t>https://www.youtube.com/watch?v=xfFHnBQ6nQg</t>
  </si>
  <si>
    <t>http://www.reddit.com/r/Bitcoin/comments/33jdxg/googles_project_fi_video_has_a_qualcomm_chip/</t>
  </si>
  <si>
    <t>April 23, 2015 at 07:43AM</t>
  </si>
  <si>
    <t>Gyft’s Big Bitcoin Ecosystem Plan</t>
  </si>
  <si>
    <t>http://www.reddit.com/r/Bitcoin/comments/33jht3/gyfts_big_bitcoin_ecosystem_plan/</t>
  </si>
  <si>
    <t>April 23, 2015 at 07:40AM</t>
  </si>
  <si>
    <t>miaviator</t>
  </si>
  <si>
    <t>PayCoin Founder Homero Joshua Garza is a Muggle IMO</t>
  </si>
  <si>
    <t>http://www.neverobsolete.com/important/homero-joshua-garza-aka-mr-scam-muggle/</t>
  </si>
  <si>
    <t>http://www.reddit.com/r/Bitcoin/comments/33jhet/paycoin_founder_homero_joshua_garza_is_a_muggle/</t>
  </si>
  <si>
    <t>April 23, 2015 at 07:55AM</t>
  </si>
  <si>
    <t>Come on Google, not you too!</t>
  </si>
  <si>
    <t>http://m.imgur.com/gDEfqgx</t>
  </si>
  <si>
    <t>http://www.reddit.com/r/Bitcoin/comments/33jjca/come_on_google_not_you_too/</t>
  </si>
  <si>
    <t>April 23, 2015 at 07:53AM</t>
  </si>
  <si>
    <t>Tardigrade1</t>
  </si>
  <si>
    <t>For those interested in Liberland please subscribe to /r/Liberland. (Also prevents clutter here.)</t>
  </si>
  <si>
    <t>https://www.np.reddit.com/r/Liberland/</t>
  </si>
  <si>
    <t>http://www.reddit.com/r/Bitcoin/comments/33jj1d/for_those_interested_in_liberland_please/</t>
  </si>
  <si>
    <t>April 23, 2015 at 08:12AM</t>
  </si>
  <si>
    <t>PurseIO</t>
  </si>
  <si>
    <t>Spending bitcoin is now safer than ever w/ Purse.io!</t>
  </si>
  <si>
    <t>https://purse.io/blog/post/107428330333/our-commitment-to-trust-security</t>
  </si>
  <si>
    <t>http://www.reddit.com/r/Bitcoin/comments/33jla8/spending_bitcoin_is_now_safer_than_ever_w_purseio/</t>
  </si>
  <si>
    <t>April 23, 2015 at 08:46AM</t>
  </si>
  <si>
    <t>I used Fold Coffee yesterday at starbucks, it worked great. Saved 20% and got to pay with bitcoin.</t>
  </si>
  <si>
    <t>Just wanted to say they whole thing went way smoother than I expected. I loaded $5, which cost me $4, and then just had the barista scan the barcode. I told the barista how I just paid with bitcoin and saved 20% and he said, "Bit...coin? what's that?"I was pretty short, I told him it was a digital currency, and when he looked at me with a confused look on his face so I told him not to worry about it, that made him REALLY interested. I think that's a much better approach than trying to sell someone on the idea of bitcoin.Anyway, if you go to starbucks regularly, give the Fold Coffee website a try.</t>
  </si>
  <si>
    <t>http://www.reddit.com/r/Bitcoin/comments/33jp6m/i_used_fold_coffee_yesterday_at_starbucks_it/</t>
  </si>
  <si>
    <t>April 23, 2015 at 08:45AM</t>
  </si>
  <si>
    <t>Shehshehhe</t>
  </si>
  <si>
    <t>I'm meeting the Fed regarding digital currencies in San Francisco next week, do you guys have any questions want answered?</t>
  </si>
  <si>
    <t>Let me know I'd be glad to ask them (could be regulatory or other questions). :)Also meeting Coinbase and someone who is head of one of the first financial trading platforms for Bitcoin. Ask away and I'll try to get answers!</t>
  </si>
  <si>
    <t>http://www.reddit.com/r/Bitcoin/comments/33jp26/im_meeting_the_fed_regarding_digital_currencies/</t>
  </si>
  <si>
    <t>April 23, 2015 at 08:43AM</t>
  </si>
  <si>
    <t>rhcastilhos</t>
  </si>
  <si>
    <t>How Bitcoin wallets should show bitcoin units (+ support swiping "bills" from an ipad to another)</t>
  </si>
  <si>
    <t>http://imgur.com/KOAQHgQ</t>
  </si>
  <si>
    <t>http://www.reddit.com/r/Bitcoin/comments/33josw/how_bitcoin_wallets_should_show_bitcoin_units/</t>
  </si>
  <si>
    <t>April 23, 2015 at 09:20AM</t>
  </si>
  <si>
    <t>Coinish1</t>
  </si>
  <si>
    <t>Battlestation pics of various exchanges (where Australians get their bitcoin from)</t>
  </si>
  <si>
    <t>http://comparebitcoins.net/battlestations.htm</t>
  </si>
  <si>
    <t>http://www.reddit.com/r/Bitcoin/comments/33jt49/battlestation_pics_of_various_exchanges_where/</t>
  </si>
  <si>
    <t>April 23, 2015 at 09:19AM</t>
  </si>
  <si>
    <t>Andreas Antonopoulos on Bitcoin Wallet Encryption</t>
  </si>
  <si>
    <t>https://www.youtube.com/watch?v=gJGzoQ_tiGg</t>
  </si>
  <si>
    <t>http://www.reddit.com/r/Bitcoin/comments/33jsxb/andreas_antonopoulos_on_bitcoin_wallet_encryption/</t>
  </si>
  <si>
    <t>April 23, 2015 at 09:36AM</t>
  </si>
  <si>
    <t>inquisitive872</t>
  </si>
  <si>
    <t>Does Bitcoin contribute to the Socialist Calculation Debate?</t>
  </si>
  <si>
    <t>Bitcoin can function without any market mechanism, nor does it rely on a central planner. Do you think it works in favor of proving socialist calculation?For those who aren't familiarhttp://en.wikipedia.org/wiki/Socialist_calculation_debate</t>
  </si>
  <si>
    <t>http://www.reddit.com/r/Bitcoin/comments/33juut/does_bitcoin_contribute_to_the_socialist/</t>
  </si>
  <si>
    <t>April 23, 2015 at 09:31AM</t>
  </si>
  <si>
    <t>The one thing that scares me...</t>
  </si>
  <si>
    <t>Blocksize and number of transactions. I understand Bitcoin has a good development team working on a solution to this issue, but what terrifies me are all of the issues that surround this. What if they screw it up, what if they leave in a vulnerability. It could potentially destroy Bitcoin completely overnight, as the integrity of the entire system would be compromised, which would end the network.Am I wrong to think this?(Side note, I am invested about 129BTC, I believe in the technology, just worried about "updates").</t>
  </si>
  <si>
    <t>http://www.reddit.com/r/Bitcoin/comments/33juep/the_one_thing_that_scares_me/</t>
  </si>
  <si>
    <t>April 23, 2015 at 09:45AM</t>
  </si>
  <si>
    <t>Squishy_Vengence</t>
  </si>
  <si>
    <t>Can we please stop sucking Rand Paul's dick just cause he knows what a bitcoin is?</t>
  </si>
  <si>
    <t>http://www.reddit.com/r/Bitcoin/comments/33jvx4/can_we_please_stop_sucking_rand_pauls_dick_just/</t>
  </si>
  <si>
    <t>April 23, 2015 at 10:44AM</t>
  </si>
  <si>
    <t>mrees999</t>
  </si>
  <si>
    <t>Words with Friends is addicting - with bitcoin bets</t>
  </si>
  <si>
    <t>I think I've started a trend. Playing "Words with Friends" through Facebook and changetip I've started betting my friends $5.00 that I can win. When \ if I loose I tell them to play their friends and make the same bet\offer. I see the various $5.00 'tips' for winning at 'Words with Friends" being passed around now quite a bit and it's a fun way to introduce people to bitcoin. Sometimes I even win my $5.00 in bitcoin back.Pass it on!</t>
  </si>
  <si>
    <t>http://www.reddit.com/r/Bitcoin/comments/33k2gh/words_with_friends_is_addicting_with_bitcoin_bets/</t>
  </si>
  <si>
    <t>SD7</t>
  </si>
  <si>
    <t>Cops arrest robot after it buys Ecstasy tablets with Bitcoin.</t>
  </si>
  <si>
    <t>http://bgr.com/2015/04/22/robot-buys-ecstasy-with-bitcoin-arrested/</t>
  </si>
  <si>
    <t>http://www.reddit.com/r/Bitcoin/comments/33k2ev/cops_arrest_robot_after_it_buys_ecstasy_tablets/</t>
  </si>
  <si>
    <t>April 23, 2015 at 10:41AM</t>
  </si>
  <si>
    <t>freedombit</t>
  </si>
  <si>
    <t>Where are the MtGox Addresses?</t>
  </si>
  <si>
    <t>Every Bitcoin transaction is recorded in the blockchain. If Bitcoin was stolen from MtGox, the movement of those coins is permanently recorded. We know that MtGox has (or had) those addresses, and we now know that the bankruptcy trustee and Japanese police have those addresses. None are willing to publicly disclose the addresses.Anyone that says you should accept less than 100% of the funds (i.e. "20% is the most you will get back.") is likely trying to put the matter into the past, or purposefully overlooking this fact. Either way, they are not acting in the best interest of MtGox depositors.Know the facts.Where are the addresses?</t>
  </si>
  <si>
    <t>http://www.reddit.com/r/Bitcoin/comments/33k23y/where_are_the_mtgox_addresses/</t>
  </si>
  <si>
    <t>April 23, 2015 at 10:30AM</t>
  </si>
  <si>
    <t>Bagrant1</t>
  </si>
  <si>
    <t>Where to purchase Bitcoin, and opinions on holding it for a long period of time.</t>
  </si>
  <si>
    <t>Hello, I have a few questions. Where is the best place to purchase Bitcoin? Also for someone who is not a computer god, is Piper sufficient to securely store my purchased bitcoin?I am also curious what you guys think about the future of bitcoin, I know the community might be a bit biased, but I would love to hear honest opinions about what you think the value of bitcoin could become.</t>
  </si>
  <si>
    <t>http://www.reddit.com/r/Bitcoin/comments/33k0zi/where_to_purchase_bitcoin_and_opinions_on_holding/</t>
  </si>
  <si>
    <t>April 23, 2015 at 10:23AM</t>
  </si>
  <si>
    <t>GeoffLebowski</t>
  </si>
  <si>
    <t>Is it realistically feasible for the price of one BTC to exceed $1 million?</t>
  </si>
  <si>
    <t>http://www.reddit.com/r/Bitcoin/comments/33k05t/is_it_realistically_feasible_for_the_price_of_one/</t>
  </si>
  <si>
    <t>April 23, 2015 at 10:15AM</t>
  </si>
  <si>
    <t>GreenDayBillie pays some guy 5 bucks with ChangeTip</t>
  </si>
  <si>
    <t>http://np.reddit.com/r/videos/comments/33f3f3/green_day_preforming_at_their_local_high_school/cqkni4a</t>
  </si>
  <si>
    <t>http://www.reddit.com/r/Bitcoin/comments/33jzb9/greendaybillie_pays_some_guy_5_bucks_with/</t>
  </si>
  <si>
    <t>April 23, 2015 at 10:13AM</t>
  </si>
  <si>
    <t>TinaHui</t>
  </si>
  <si>
    <t>Video interview with Anthem Blanchard, President of Anthem Vault talking about the emergence of digital currencies, digital gold, Bitcoin and the benefits of non banked payments such as cash versus bank payments and more, including the future where folks can spend their gold.</t>
  </si>
  <si>
    <t>https://www.youtube.com/attribution_link?a=HUPP4PA2T6w&amp;u=%2Fwatch%3Fv%3DVjflPNp-ynI%26feature%3Dshare</t>
  </si>
  <si>
    <t>http://www.reddit.com/r/Bitcoin/comments/33jz00/video_interview_with_anthem_blanchard_president/</t>
  </si>
  <si>
    <t>April 23, 2015 at 10:12AM</t>
  </si>
  <si>
    <t>Follow The Coin is on Product Hunt thanks to Jeffrey Needles!!! We are so excited at Follow The Coin. THANK YOU JEFF and Founders Dojo!!</t>
  </si>
  <si>
    <t>http://www.producthunt.com/posts/follow-the-coin</t>
  </si>
  <si>
    <t>http://www.reddit.com/r/Bitcoin/comments/33jyyk/follow_the_coin_is_on_product_hunt_thanks_to/</t>
  </si>
  <si>
    <t>April 23, 2015 at 04:50AM</t>
  </si>
  <si>
    <t>Sopap</t>
  </si>
  <si>
    <t>Please someone tell Kraken that they verification process needs to improve</t>
  </si>
  <si>
    <t>After answering a list of questions, and sending my photo id this is what they are asking me now:"Can you hold the ID next to your face and take a picture of you? We have multiple steps (not only questions I asked) to make sure we are communicating with the account owner. I appreciate for your help in this matter.Warm regards,Chiharu Kraken Client Engagement"</t>
  </si>
  <si>
    <t>http://www.reddit.com/r/Bitcoin/comments/33iw2f/please_someone_tell_kraken_that_they_verification/</t>
  </si>
  <si>
    <t>April 23, 2015 at 10:02AM</t>
  </si>
  <si>
    <t>Shocking Turn of Events: MtGox CEO finds lost chin, Bitcoins</t>
  </si>
  <si>
    <t>http://truucoin.com/2015/04/23/shocking-turn-of-events-mtgox-ceo-finds-lost-chin-bitcoins/</t>
  </si>
  <si>
    <t>http://www.reddit.com/r/Bitcoin/comments/33jxw9/shocking_turn_of_events_mtgox_ceo_finds_lost_chin/</t>
  </si>
  <si>
    <t>April 23, 2015 at 10:56AM</t>
  </si>
  <si>
    <t>Trading Bitcoin Options with Alt-Options: Profit on Bitcoin Volatility without Buying a Single Coin</t>
  </si>
  <si>
    <t>http://www.reddit.com/r/Bitcoin/comments/33k3mr/trading_bitcoin_options_with_altoptions_profit_on/</t>
  </si>
  <si>
    <t>April 23, 2015 at 11:06AM</t>
  </si>
  <si>
    <t>FRENCH: Woman has private photos encrypted and ransomed for Bitcoin.</t>
  </si>
  <si>
    <t>http://ici.radio-canada.ca/nouvelles/societe/2015/04/22/001-cyberptage-piratage-rancon-fraude-internet.shtml?isAutoPlay=1</t>
  </si>
  <si>
    <t>http://www.reddit.com/r/Bitcoin/comments/33k4ro/french_woman_has_private_photos_encrypted_and/</t>
  </si>
  <si>
    <t>April 23, 2015 at 11:32AM</t>
  </si>
  <si>
    <t>Bitcoin vs War Can Bitcoin End War</t>
  </si>
  <si>
    <t>https://www.youtube.com/watch?v=somVrIKqIUg</t>
  </si>
  <si>
    <t>http://www.reddit.com/r/Bitcoin/comments/33k7bc/bitcoin_vs_war_can_bitcoin_end_war/</t>
  </si>
  <si>
    <t>April 23, 2015 at 12:37PM</t>
  </si>
  <si>
    <t>jaybny</t>
  </si>
  <si>
    <t>Satoshi Nakamoto "should get the Nobel Peace Prize" notes Jay Berg of Satoshi Fantasy</t>
  </si>
  <si>
    <t>http://www.digitalcurrencycouncil.com/professional/satoshi-nakamoto-should-get-the-nobel-peach-prize-notes-jay-berg-of-satoshi-fantasy/</t>
  </si>
  <si>
    <t>http://www.reddit.com/r/Bitcoin/comments/33kcz3/satoshi_nakamoto_should_get_the_nobel_peace_prize/</t>
  </si>
  <si>
    <t>April 23, 2015 at 01:06PM</t>
  </si>
  <si>
    <t>Pumpthekindle</t>
  </si>
  <si>
    <t>Shadow Wallet not sending out Bitcoins</t>
  </si>
  <si>
    <t>Is there something wrong with Shadow wallet? I've been trying to send bitcoins and it says "Bitcoin mixing process has started and will send once it's complete!" but even after 6hrs, its not being sent. What could be causing this?Shadow Wallet: http://shadowcbzen24qda.onion</t>
  </si>
  <si>
    <t>http://www.reddit.com/r/Bitcoin/comments/33kfbe/shadow_wallet_not_sending_out_bitcoins/</t>
  </si>
  <si>
    <t>April 23, 2015 at 01:05PM</t>
  </si>
  <si>
    <t>PostNationalism</t>
  </si>
  <si>
    <t>Professional Ponzi Scammer Forum Calls BitCoin a Ponzi</t>
  </si>
  <si>
    <t>http://www.talkgold.com/forum/showthread.php?t=430523&amp;p=5849335#post5849335</t>
  </si>
  <si>
    <t>http://www.reddit.com/r/Bitcoin/comments/33kf6q/professional_ponzi_scammer_forum_calls_bitcoin_a/</t>
  </si>
  <si>
    <t>April 23, 2015 at 12:40PM</t>
  </si>
  <si>
    <t>coiner0</t>
  </si>
  <si>
    <t>Who really is Brian Forde? What are his true intentions? This man will head the team of Bitcoin Core Developers in MIT Digital Currency Initiative.</t>
  </si>
  <si>
    <t>https://newsoffice.mit.edu/2015/brian-forde-media-lab-director-digital-currency-0415</t>
  </si>
  <si>
    <t>http://www.reddit.com/r/Bitcoin/comments/33kd99/who_really_is_brian_forde_what_are_his_true/</t>
  </si>
  <si>
    <t>April 23, 2015 at 01:41PM</t>
  </si>
  <si>
    <t>My first thoughts after seriously looking into buying a couple Bitcoins.</t>
  </si>
  <si>
    <t>I was kind of expecting that I could easily buy Bitcoins with my Debit card however it appears that due to the ability to cancel the transaction afterwords people are extremely unlikely to sell Bitcoins this way. It would be really nice to have a special debit card that does not allow charge backs to make this whole process much easier for everyone.Can someone with a big stick poke humanity into doing this especially big banks. Thanks!But for now, can someone give advice on the best way to transfer debit account money into Bitcoins?Another thing, I wasn't expecting to have a different wallet on my PC than on my phone. Going to have to get used to this mentally... Its like a weird archaic version of cash when the non physical money pretty much actually DOES have a physical form as it resides on the hard drive of any device it that it is on.Bitcoin not having a physical form is LIES I tell you, LIES!ok I'm done</t>
  </si>
  <si>
    <t>http://www.reddit.com/r/Bitcoin/comments/33khzr/my_first_thoughts_after_seriously_looking_into/</t>
  </si>
  <si>
    <t>April 23, 2015 at 01:39PM</t>
  </si>
  <si>
    <t>US Government Can Declare facilitating BitCoin transactions Illegal at ANY TIME. They did it to Liberty Reserve for "operating an "unlicensed money transmitting business."</t>
  </si>
  <si>
    <t>http://en.wikipedia.org/wiki/Liberty_Reserve</t>
  </si>
  <si>
    <t>http://www.reddit.com/r/Bitcoin/comments/33khtz/us_government_can_declare_facilitating_bitcoin/</t>
  </si>
  <si>
    <t>April 23, 2015 at 01:31PM</t>
  </si>
  <si>
    <t>Buckyboycoin</t>
  </si>
  <si>
    <t>When this 64K is in the Book / ask then the trend is going down.</t>
  </si>
  <si>
    <t>Noticed last weeks that every time there is a 64K block on the ask. Someone is playing around to push price down?</t>
  </si>
  <si>
    <t>http://www.reddit.com/r/Bitcoin/comments/33kh7v/when_this_64k_is_in_the_book_ask_then_the_trend/</t>
  </si>
  <si>
    <t>April 23, 2015 at 02:58PM</t>
  </si>
  <si>
    <t>mmvp</t>
  </si>
  <si>
    <t>Easily get free Bitcoins from www.coins.co.th! Just simply complete the missions! Check this out :)</t>
  </si>
  <si>
    <t>https://www.youtube.com/watch?v=h90NepDVjHA</t>
  </si>
  <si>
    <t>http://www.reddit.com/r/Bitcoin/comments/33kn6g/easily_get_free_bitcoins_from_wwwcoinscoth_just/</t>
  </si>
  <si>
    <t>April 23, 2015 at 03:40PM</t>
  </si>
  <si>
    <t>jewellr</t>
  </si>
  <si>
    <t>BTER returns</t>
  </si>
  <si>
    <t>have you all got full refund?</t>
  </si>
  <si>
    <t>http://www.reddit.com/r/Bitcoin/comments/33kprh/bter_returns/</t>
  </si>
  <si>
    <t>April 23, 2015 at 03:39PM</t>
  </si>
  <si>
    <t>JustForex</t>
  </si>
  <si>
    <t>Bitcoin trading with JustForex broker</t>
  </si>
  <si>
    <t>JustForex broker introduces new BitCoin accounts for trading cryptocurrencies such as bitcoins and litecoins.Unlike from other Forex brokers JustForex provides direct cryptocurrency trading not using CFD or binary options. The company offers 9 financial instruments for trading on live accounts such as BTCUSD, BTCEUR, BTCCNH, BTCRUB and also LTCUSD, LTCEUR, LTCCNH, LTCRUB, LTCBTC. Trading cryptocurrencies with JustForex is beneficial because it gives some advantages which are not offered by other brokers: - One of the highest leverage on the market for bitcoin and litecoin – 1:5; - Wide choice of deposit methods among which is deposit via Visa/Mastercard with 0% fee; - Commission which is only 0,15% for opening a trading order; - Trading with one of the most popular and comfortable platforms MetaTrader 4; - International regulation by IFSC and the safety of the client's funds.Why cryptocurrency? The history of it started from an idea of “b-money” in 1998. But in fact the first transaction with bitcoins was made only 12 years later in 2010 when the rate was only 4,95 USD cents. From that moment the rate of cryptocurrencies is constantly increasing. This fact makes bitcoin and litecoin very popular and perspective for online trading because of the high volatility of these financial instruments. Moreover the indicated currencies are not centralized and help to make payments all over the world.In addition to everything aforementioned please note that JustForex clients can use a lot of payment methods not only without fees but also without verification in order to deposit their accounts.  So everything you need to get all benefits of bitcoin and litecoin trading with JustForex broker is just register, open BitCoin account, deposit and start earning!</t>
  </si>
  <si>
    <t>http://www.reddit.com/r/Bitcoin/comments/33kpoh/bitcoin_trading_with_justforex_broker/</t>
  </si>
  <si>
    <t>April 23, 2015 at 03:35PM</t>
  </si>
  <si>
    <t>CryptoNucleus</t>
  </si>
  <si>
    <t>Game Over Visa/Mastercard/Swift/WU: OkCoin just made history (so did Zapgo) and it only got 10 upvotes... leading me to believe we are all utterly missing the point. Please check this aricle again</t>
  </si>
  <si>
    <t>Hi GuysYesterday an announcement was made by OKCoin and it only got 10 upvotes (http://www.reddit.com/r/Bitcoin/comments/33h3uo/oklink_worlds_first_superwallet_using_the_bitcoin/)I'm going to try a different approach:We don't ask people, "hey... do you have TCP/IP installed, I want to Skype you". Think about that carefully because, this was part of the "ah-ha" moment for me.Here's how a super wallet will work. Think of this purely from a "sheeple" point of view. You know nothing of bitcoin (just like 90% of people don't know anything about TCP/IP). You, an american citizen, go to a company called "Global Digital Cash" (called GDC hereafter). Nowhere in the brochures or marketing material is the word bitcoin or blockchain used (in the same way your bank doesn't mention that they use TCP/IP or Unix to store your funds).Your digital cash stays in Dollars. Your wallet lists dollars and nowhere is bitcoin mentioned in the interface. It's just a plain straight forward electronic wallet, just like Google's ewallet is.You complete your AML once at "Global Digital Cash". Once again, this is not a problem for the 90% of the sheeple, they've been part-taking in AML for years.Now you jump on a plane to Hong Kong and see a nice quadcopter. We pretend 1 USB = 10HKD. The merchant, part of the super wallet system, lists the price for 2000 HKD. You scan the QR code, and this is where THE REAL MAGIC happens.Step 1: (Behind the scenes, just like TCP/IP). GDC's has bots connecting to all the major exchanges. GDC's bot (not the user) will then hunt down the best bitcoin price for you.Step 2: GDC's bot gets bitcoin on the spot.Step 3: In Hong Kong, GDC's bots are also connected to multiple exchanges. Again, their bots hunt down the best Bitcoin to HKD and converts it to HKDStep 4: Money is deposited in the merchants account at GDC and recieves confirmation.Notice how in that entire process neither the user nor the merchant had to deal with bitcoin in any way. You don't deal with TCP/IP when reading this very sentance, yet, without TCP/IP this information that you are reading right now would not have reached you. Really think about that.Can you imagine this ecosystem of bots interacting with various exchanges? THIS. IS. HUGE!MisconceptionsSuperwallet account holders are still required to perform AML registration on their exchange/gateway of choice. The same inconveniences and problems some users face with registering or buying/selling with Coinbase or Circle, for example, will carry over their respective Superwallets.No, that is not correct. GDC will be the only ones talking to exchanges.By denominating in fiat, divergences between spot prices on different exchanges will result in exchange rate problems. Sometimes it might out work out better for one party; send $100, other person receives $102.So what. The sheeple are used to exchange discrepancies - it's exactly what they deal with right now. And guess what, everyone is fine with it.By using BTC as a trustless clearing system, limitations of the network apply to all transactions.This is a vaild point but can be sidestepped. GDC can allow 1 confirmation transactions. Sure, they will loose a bit of money to fraud (just like Visa/Mastercard have been loosing money to fraud for years... yet it didn't stop them). GDC will be able to figure out what margin they need to run in order to cover fraud.There is however one very important part of the system. Superwallets should be able to talk to each other. If I have an OKcoin superwallet and a merchant a GDC, the two systems should be able to speak to each other. From OKCoin's post, it seems like they envision such an open systemPlease read this article again http://blog.okcoin.com/post/117081902814/oklink-worlds-first-superwallet-bitcoin#_=_</t>
  </si>
  <si>
    <t>http://www.reddit.com/r/Bitcoin/comments/33kphq/game_over_visamastercardswiftwu_okcoin_just_made/</t>
  </si>
  <si>
    <t>April 23, 2015 at 04:01PM</t>
  </si>
  <si>
    <t>Participants of exhibition area of Bitcoin Conference Prague are already known</t>
  </si>
  <si>
    <t>International conference dedicated to cryptocurrency will this time be held in the heart of Europe - in Prague. Success of Bitcoin Conference in Moscow, St. Petersburg and Kiev has stimulated Smile Expo, company-organizer of the show not to stop at this and continue to expand the geography of this event. Thus, on 14 May Czech capital will host Bitcoin Conference Prague that will bring together leading European industry experts, Bitcoin enthusiasts and everybody interested in development of this sphere of activity. The event will also include exhibition area, where market representatives will demonstrate their developments and innovative solutions that can be especially useful in your business. Exhibitors within Bitcoin Conference Prague are known today, and these are the following companies: • Bit-X; • Gokillo; • BitStamp; • MoneyPolo; • ATM from General Bytes; • CoinFox; • Energija 3000; • Endorphina; • and many others.In addition, Bitcoin Conference Prague will also include unique Start-up Alley, where you'll find the most unusual solutions with cryptocurrency in general and Bitcoin in particular. After the official part of the event, visitors will be offered to visit unique party for entire Bitcoin community; the party will last till the very morning. To get detailed information about Bitcoin Conference Prague, please visit official event website bitcoinconf.eu</t>
  </si>
  <si>
    <t>http://www.reddit.com/r/Bitcoin/comments/33kqzm/participants_of_exhibition_area_of_bitcoin/</t>
  </si>
  <si>
    <t>April 23, 2015 at 04:07PM</t>
  </si>
  <si>
    <t>is4k</t>
  </si>
  <si>
    <t>[AD] About Bitcoin: The Story of Genesis</t>
  </si>
  <si>
    <t>https://www.youtube.com/watch?v=gD4llSr-Ik8?lol</t>
  </si>
  <si>
    <t>http://www.reddit.com/r/Bitcoin/comments/33krcc/ad_about_bitcoin_the_story_of_genesis/</t>
  </si>
  <si>
    <t>April 23, 2015 at 04:32PM</t>
  </si>
  <si>
    <t>Shower thought about decentralized credit creation</t>
  </si>
  <si>
    <t>Actually you deposit your money to the bank, the bank lend it out and gain a lot and give you a bit of this to you to continue to use your money. Lending from banks is where credit creation happens because ..... but we are not interested in this now.I have this idea: what if anybody deposit money to friends obtaining friendname-coin? Only deposits to friends. This will get out of banks a lot of well deserved credit, not specifically an investment, but a deposit. (Try to think what's does it means if you iterate this, because every of your friends have other friends.)Anybody in this way happens the money creation: when instead of deposit to a friend, I loan to a friend (at 0 interest, this is really simple to an actual deposit) I record this on a blockchain. Now an example:A have a credit of 100$ to B, B 300$ to C: now C can actually repay B getting credit with A, not only B, so for example working directly for him or for who have credit with him.So any time a circle of credit close, actually some credit is created, and in a completely decentralized way. Credit between X and Y can be created because of work of because of loan, or because of deposit - actually in this last case no credit is created when credit circles closes.This is what you can refer as the interesting-bitcoin, a social bitcoin for credit, not for value transfer. This do to credit what bitcoin do to commodity, and value transfer.Actually I think it can't be developed for availability issues over bitcoin, but maybe soon with sidechains.</t>
  </si>
  <si>
    <t>http://www.reddit.com/r/Bitcoin/comments/33kswc/shower_thought_about_decentralized_credit_creation/</t>
  </si>
  <si>
    <t>April 23, 2015 at 04:31PM</t>
  </si>
  <si>
    <t>CoinTelegraph_UK</t>
  </si>
  <si>
    <t>Gift Off UK adds Fifty New Gift Cards to their Collection &amp;amp; Expands Operations Further</t>
  </si>
  <si>
    <t>http://cointelegraph.uk/news/114044/gift-off-uk-adds-fifty-new-gift-cards-to-their-collection-expands-operations-further</t>
  </si>
  <si>
    <t>http://www.reddit.com/r/Bitcoin/comments/33ksv9/gift_off_uk_adds_fifty_new_gift_cards_to_their/</t>
  </si>
  <si>
    <t>April 23, 2015 at 04:26PM</t>
  </si>
  <si>
    <t>So now that Mt. Gox accepts 'claims', is there any hope for you?</t>
  </si>
  <si>
    <t>http://www.reddit.com/r/Bitcoin/comments/33ksj6/so_now_that_mt_gox_accepts_claims_is_there_any/</t>
  </si>
  <si>
    <t>April 23, 2015 at 04:24PM</t>
  </si>
  <si>
    <t>Tim Mitja Zagaris, co-founder of Cashila will speak at Bitcoin Conference Prague</t>
  </si>
  <si>
    <t>http://bitcoinconf.eu/en/news/tim-mitja-zagaris-co-founder-of-cashila-will-speak-at-bitcoin-conference-prague</t>
  </si>
  <si>
    <t>http://www.reddit.com/r/Bitcoin/comments/33ksgu/tim_mitja_zagaris_cofounder_of_cashila_will_speak/</t>
  </si>
  <si>
    <t>April 23, 2015 at 04:21PM</t>
  </si>
  <si>
    <t>Lost Bitcoin(s)?</t>
  </si>
  <si>
    <t>Hi, Just wondering if anyone has lost Bitcoins, or lost $$ in this Bitcoin rush? - Lost due to amateur trading? - Lost due to lack of secure storage knowledge? - Lost with Mt Gox? - Lost private seed/key and hence cannot recover? - etc - etcIt'd be interesting to know. Maybe we can learn from others mistake here :)</t>
  </si>
  <si>
    <t>http://www.reddit.com/r/Bitcoin/comments/33ksa5/lost_bitcoins/</t>
  </si>
  <si>
    <t>April 23, 2015 at 04:46PM</t>
  </si>
  <si>
    <t>ramadeda</t>
  </si>
  <si>
    <t>Bitcoin technical analisys</t>
  </si>
  <si>
    <t>Naaa, any technical analisys...but I'd like to spread my thing: - I look every day at Bitcoin charts and prediction on tradingview and I made some analisys by myself too - Everytime that most of users predict a long run, then a drop in price is sureIn these days, most of the users and analyst, predict a collapse of the price, so, could this be the right moment to buy some Btc?</t>
  </si>
  <si>
    <t>http://www.reddit.com/r/Bitcoin/comments/33ktu8/bitcoin_technical_analisys/</t>
  </si>
  <si>
    <t>April 23, 2015 at 04:44PM</t>
  </si>
  <si>
    <t>tracss</t>
  </si>
  <si>
    <t>TU Eindhoven leads multi-million Euro project to protect data against quantum computers</t>
  </si>
  <si>
    <t>http://pqcrypto.eu.org/press.html</t>
  </si>
  <si>
    <t>http://www.reddit.com/r/Bitcoin/comments/33ktol/tu_eindhoven_leads_multimillion_euro_project_to/</t>
  </si>
  <si>
    <t>April 23, 2015 at 05:12PM</t>
  </si>
  <si>
    <t>The cloud is dead. Long live the cloud</t>
  </si>
  <si>
    <t>http://fortune.com/2015/04/22/cloud-computing/</t>
  </si>
  <si>
    <t>http://www.reddit.com/r/Bitcoin/comments/33kvi2/the_cloud_is_dead_long_live_the_cloud/</t>
  </si>
  <si>
    <t>April 23, 2015 at 05:10PM</t>
  </si>
  <si>
    <t>Igot Founder Rick Day: Regulation Has 'Absolutely' Hindered Bitcoin In The US</t>
  </si>
  <si>
    <t>http://www.miningpool.co.uk/interview-with-igot-founder-rick-day-regulation-has-absolutely-hindered-bitcoin-in-the-us/</t>
  </si>
  <si>
    <t>http://www.reddit.com/r/Bitcoin/comments/33kve3/igot_founder_rick_day_regulation_has_absolutely/</t>
  </si>
  <si>
    <t>April 23, 2015 at 05:07PM</t>
  </si>
  <si>
    <t>EU Securities Watchdog Calls for Information on Blockchain Tech</t>
  </si>
  <si>
    <t>http://www.coindesk.com/eu-securities-watchdog-calls-for-information-on-blockchain-tech/</t>
  </si>
  <si>
    <t>http://www.reddit.com/r/Bitcoin/comments/33kv7b/eu_securities_watchdog_calls_for_information_on/</t>
  </si>
  <si>
    <t>April 23, 2015 at 05:06PM</t>
  </si>
  <si>
    <t>Ransomware bitcoins by a malicious software is spread in Korea</t>
  </si>
  <si>
    <t>https://www.lakebtc.com/p/7341?locale=en</t>
  </si>
  <si>
    <t>http://www.reddit.com/r/Bitcoin/comments/33kv59/ransomware_bitcoins_by_a_malicious_software_is/</t>
  </si>
  <si>
    <t>April 23, 2015 at 05:01PM</t>
  </si>
  <si>
    <t>What's going on with GBTC? Bids disappeared...</t>
  </si>
  <si>
    <t>http://imgur.com/E7KKCNY</t>
  </si>
  <si>
    <t>http://www.reddit.com/r/Bitcoin/comments/33kur2/whats_going_on_with_gbtc_bids_disappeared/</t>
  </si>
  <si>
    <t>April 23, 2015 at 04:53PM</t>
  </si>
  <si>
    <t>Gates foundation wants to promote mobile payment options</t>
  </si>
  <si>
    <t>http://www.impatientoptimists.org/Posts/2015/03/Two-Challenges-to-Help-Two-Billion-Reach-Financial-Security/?utm_campaign=merchant&amp;utm_source=twitter&amp;utm_content=static%20card&amp;utm_audience=global%20south#.VTjAtT1wZpV</t>
  </si>
  <si>
    <t>http://www.reddit.com/r/Bitcoin/comments/33kua6/gates_foundation_wants_to_promote_mobile_payment/</t>
  </si>
  <si>
    <t>April 23, 2015 at 05:53PM</t>
  </si>
  <si>
    <t>Hypothetical: How would you pitch bitcoin to a major retailer?</t>
  </si>
  <si>
    <t>A few major retail operations are headquartered in my town, and I was daydreaming about getting one of them to accept bitcoin. Personally I'd prefer to pass the lead off to bitpay or coinbase, but if I had to talk to them myself I'd push the processing fees and increased protection of consumer information.It seems like there might be features for companies operating at a large scale that I haven't considered. What are they?</t>
  </si>
  <si>
    <t>http://www.reddit.com/r/Bitcoin/comments/33ky3a/hypothetical_how_would_you_pitch_bitcoin_to_a/</t>
  </si>
  <si>
    <t>April 23, 2015 at 05:49PM</t>
  </si>
  <si>
    <t>5tu</t>
  </si>
  <si>
    <t>Any bitcoin programmers able to shed light on an /r/bitcointechnology post?</t>
  </si>
  <si>
    <t>https://www.reddit.com/r/BitcoinTechnology/comments/33e7od/question_about_programming_for_btc_in_c_with/</t>
  </si>
  <si>
    <t>http://www.reddit.com/r/Bitcoin/comments/33kxt5/any_bitcoin_programmers_able_to_shed_light_on_an/</t>
  </si>
  <si>
    <t>April 23, 2015 at 06:19PM</t>
  </si>
  <si>
    <t>The three best reasons to own Bitcoin now.</t>
  </si>
  <si>
    <t>https://yacuna.com/blog/the-three-best-reasons-to-own-bitcoin-now/?utm_source=reddit&amp;utm_medium=bitcoin&amp;utm_campaign=23%2F04%2F15%20%2Fr%2Fbitcoin%203reasons</t>
  </si>
  <si>
    <t>http://www.reddit.com/r/Bitcoin/comments/33l01i/the_three_best_reasons_to_own_bitcoin_now/</t>
  </si>
  <si>
    <t>April 23, 2015 at 06:10PM</t>
  </si>
  <si>
    <t>BTCS Announces $2.3 Million Financing With Management Participation</t>
  </si>
  <si>
    <t>http://www.marketwatch.com/story/btcs-announces-23-million-financing-with-management-participation-2015-04-22</t>
  </si>
  <si>
    <t>http://www.reddit.com/r/Bitcoin/comments/33kzbu/btcs_announces_23_million_financing_with/</t>
  </si>
  <si>
    <t>April 23, 2015 at 06:09PM</t>
  </si>
  <si>
    <t>How Bitcoin is used across Asia</t>
  </si>
  <si>
    <t>http://99bitcoins.com/how-bitcoin-used-asia/</t>
  </si>
  <si>
    <t>http://www.reddit.com/r/Bitcoin/comments/33kzad/how_bitcoin_is_used_across_asia/</t>
  </si>
  <si>
    <t>andrewxhill</t>
  </si>
  <si>
    <t>Yesterday you saw the blockchain, here is a map of 24h of Bitcoin on Twitter</t>
  </si>
  <si>
    <t>https://ciaranoleary.cartodb.com/viz/d2be3bd4-e925-11e4-805d-0e49835281d6/public_map</t>
  </si>
  <si>
    <t>http://www.reddit.com/r/Bitcoin/comments/33kz96/yesterday_you_saw_the_blockchain_here_is_a_map_of/</t>
  </si>
  <si>
    <t>April 23, 2015 at 06:08PM</t>
  </si>
  <si>
    <t>http://townhall.com/news/politics-elections/2015/04/22/deals-in-dark-helped-bitcoin-take-off-says-chief-scientist-n1988749</t>
  </si>
  <si>
    <t>http://www.reddit.com/r/Bitcoin/comments/33kz6u/deals_in_dark_helped_bitcoin_take_off_says_chief/</t>
  </si>
  <si>
    <t>April 23, 2015 at 06:07PM</t>
  </si>
  <si>
    <t>DC Inno Beat 4/22: Tesla Home Batteries, Earth Day Tech and Bitcoin Barrage</t>
  </si>
  <si>
    <t>http://dcinno.streetwise.co/2015/04/22/dc-tech-tesla-home-batteries-bitcoin-shop-raise-green-tech/</t>
  </si>
  <si>
    <t>http://www.reddit.com/r/Bitcoin/comments/33kz4d/dc_inno_beat_422_tesla_home_batteries_earth_day/</t>
  </si>
  <si>
    <t>April 23, 2015 at 06:54PM</t>
  </si>
  <si>
    <t>imthebest33333333</t>
  </si>
  <si>
    <t>Does anyone else feel like they have achieved enlightenment using bitcoin?</t>
  </si>
  <si>
    <t>Just paid for pizza online using Bitcoin and honestly it feels like I've just had a revelation. I had a vision of a world without warring states, centralized government, or fiat money. Just people connected in one harmonious community by the power of Bitcoin.</t>
  </si>
  <si>
    <t>http://www.reddit.com/r/Bitcoin/comments/33l2p6/does_anyone_else_feel_like_they_have_achieved/</t>
  </si>
  <si>
    <t>April 23, 2015 at 07:23PM</t>
  </si>
  <si>
    <t>homelessalex</t>
  </si>
  <si>
    <t>Bitcoin Wallet as a Bank account. Are we there yet?</t>
  </si>
  <si>
    <t>Is there a good solution to accept funds into my bitcoin wallet by only providing a place for users to put in their credit card numbers? Some type of a merchant account that deposits into a bitcoin account.</t>
  </si>
  <si>
    <t>http://www.reddit.com/r/Bitcoin/comments/33l54z/bitcoin_wallet_as_a_bank_account_are_we_there_yet/</t>
  </si>
  <si>
    <t>April 23, 2015 at 07:19PM</t>
  </si>
  <si>
    <t>The first reddit outtake from Digital Gold: newly unearthed emails from Satoshi in 2009 about what it would take for Bitcoin to catch on</t>
  </si>
  <si>
    <t>This is a bit of an experiment: the first reddit outtake from Digital Gold, the story of Bitcoin, which I’m releasing with HarperCollins on May 19.In the run up to the book’s release, I’m seeing how it works to post exclusive material to r/bitcoin — stuff that ended up on the cutting room floor but that should be fascinating for people steeped in Bitcoinia. I will also be putting up fun facts from the book on my Facebook page and Twitter.This email exchange from 2009 occurred eight months after Bitcoin was initially released, early in the story of Digital Gold. The Finnish college student Martti Malmi was one of the few people helping Satoshi Nakamoto to keep the system up and running. Bitcoins themselves were worth essentially nothing at the time. The lack of interest kicked off this conversation in August 2009 about what Bitcoin might need to grow. Thanks to Martti for sharing this, and a lot of other stuff about those early days.Satoshi: It would help if there was something for people to use it for. We need an application to bootstrap it. Any ideas?Martti: I've been thinking about a currency exchange service that sells and buys bitcoins for euros and other currencies. Direct exchangeability to an existing currency would give bitcoin the best possible initial liquidity and thus the best adoptability for new users. Everyone accepts payment in coins that are easily exchangeable for common money, but not everyone accepts payment in coins that are only guaranteed to buy a specific kind of a product.Satoshi: That would be more powerful if there was also some narrow product market to use it for. Some virtual currencies like Tencent's Q coin have made headway with virtual goods. It would be sweet if there was some way to horn in on a market like that as the official virtual currency gets clamped down on with limitations. Not saying it can't work without something, but a ready specific transaction need that it fills would increase the certainty of success.Martti: At its simplest this exchange service could be a website where traders, who can be individual persons, can post their rates, and random users can leave trade requests. Some kind of an average rate estimate could be shown on the site. Small-scale trading by individuals would be outside legal hassle in most countries, and putting all the eggs in the same basket would be avoided.Satoshi: Basically like an eBay site with user reviews to try to establish which sellers can be trusted. The escrow feature will help but not solve everything. It would be far more work to set up such a site than just to set up a single exchange site of your own, and there won't be enough users to make it go until later. I'm thinking it wouldn't make sense to make an eBay type site until later.Martti: Another idea, which could be additional to the previous one, would be an automated exchange service. The service would automatically calculate the exchange rate and perform the transactions. This would be nicer to the user: completion of the transaction request would be certain and instantaneous. Making this service might actually be quite easy if there was a command line interface to Bitcoin: just take any web application framework and use PayPal back-end integration to automatically send euros when Bitcoins are received, and vice versa. This kind of business would also work great on larger scale if you set up a company and take care of all the bureaucracy needed to practice currency exchange. (I actually have a registered company that I've used for billing of some IT work, I could use that as a base.)Satoshi: Even if you had automation, you'd probably want to review orders manually before processing them anyway. It wouldn't be hard to process orders by hand, especially at first. You could always set a minimum order size to keep orders more infrequent.I’m hoping the community here can help get the word out about Digital Gold. The best way to help is to pre-order the book either on Amazon or on Overstock if you want to pay with Bitcoin.</t>
  </si>
  <si>
    <t>http://www.reddit.com/r/Bitcoin/comments/33l4ro/the_first_reddit_outtake_from_digital_gold_newly/</t>
  </si>
  <si>
    <t>April 23, 2015 at 07:46PM</t>
  </si>
  <si>
    <t>AnkePluff</t>
  </si>
  <si>
    <t>I heard about a project to improve bitcoin's divisibility. Wont it facilitate spam transactions by allowing a sender to send millions of nano transactions?</t>
  </si>
  <si>
    <t>http://www.reddit.com/r/Bitcoin/comments/33l7bl/i_heard_about_a_project_to_improve_bitcoins/</t>
  </si>
  <si>
    <t>April 23, 2015 at 07:41PM</t>
  </si>
  <si>
    <t>slothbag</t>
  </si>
  <si>
    <t>DAppStore now offering rewards for displaying the "Available on DAppStore" badge.</t>
  </si>
  <si>
    <t>http://dappcentral.com/dappstore/publish.html</t>
  </si>
  <si>
    <t>http://www.reddit.com/r/Bitcoin/comments/33l6qk/dappstore_now_offering_rewards_for_displaying_the/</t>
  </si>
  <si>
    <t>April 23, 2015 at 08:07PM</t>
  </si>
  <si>
    <t>RubyMia</t>
  </si>
  <si>
    <t>Is there an easy way to pay someone in bitcoin?</t>
  </si>
  <si>
    <t>Basically, I do Skype shows and need to be able to receive a payment anonymously and safely.I have successfully set up my wallet and received a payment so I know it all works fine and it's actually pretty simple,But the majority of people push to use PayPal, which is a massive no. It's mainly because PayPal is so simple, they just need my email and that's sorted. But of course it's not safe.Is there a simple website or app where someone can simply enter a dollar amount and my personal bitcoin code thing, and it does the whole transaction for them, removing the dollar amount from their card into my wallet without creating their own wallet and looking up the exchange rate etc?I'd just like a safe way to receive payments that's easy and won't put clients off.Thanks a lot for reading!</t>
  </si>
  <si>
    <t>http://www.reddit.com/r/Bitcoin/comments/33l9fd/is_there_an_easy_way_to_pay_someone_in_bitcoin/</t>
  </si>
  <si>
    <t>idlestabilizer</t>
  </si>
  <si>
    <t>Netki allows the use of a name instead of a BTC address string to receive bitcoin</t>
  </si>
  <si>
    <t>https://www.netki.com/#/home</t>
  </si>
  <si>
    <t>http://www.reddit.com/r/Bitcoin/comments/33l9cn/netki_allows_the_use_of_a_name_instead_of_a_btc/</t>
  </si>
  <si>
    <t>April 23, 2015 at 07:59PM</t>
  </si>
  <si>
    <t>newFinance</t>
  </si>
  <si>
    <t>Spanish Bitcoin Community Celebrates Bitcoin's VAT Exemption</t>
  </si>
  <si>
    <t>http://www.coindesk.com/spanish-bitcoin-community-celebrate-bitcoins-vat-exemption/</t>
  </si>
  <si>
    <t>http://www.reddit.com/r/Bitcoin/comments/33l8id/spanish_bitcoin_community_celebrates_bitcoins_vat/</t>
  </si>
  <si>
    <t>April 23, 2015 at 07:57PM</t>
  </si>
  <si>
    <t>pluribusblanks</t>
  </si>
  <si>
    <t>ventureburn | Bankymoon lets you pay your utility bills in digital currency</t>
  </si>
  <si>
    <t>http://ventureburn.com/2015/04/bankymoons-building-worlds-first-smart-grids-using-bitcoin/</t>
  </si>
  <si>
    <t>http://www.reddit.com/r/Bitcoin/comments/33l8di/ventureburn_bankymoon_lets_you_pay_your_utility/</t>
  </si>
  <si>
    <t>April 23, 2015 at 08:57PM</t>
  </si>
  <si>
    <t>Genesis Trading Partners with BitGo to Streamline Bitcoin Wallet Security and Management</t>
  </si>
  <si>
    <t>http://www.businesswire.com/news/home/20150423005267/en/Genesis-Trading-Partners-BitGo-Streamline-Bitcoin-Wallet</t>
  </si>
  <si>
    <t>http://www.reddit.com/r/Bitcoin/comments/33leua/genesis_trading_partners_with_bitgo_to_streamline/</t>
  </si>
  <si>
    <t>April 23, 2015 at 09:15PM</t>
  </si>
  <si>
    <t>robtmil</t>
  </si>
  <si>
    <t>On the verge of breaking out of a 1 year channel</t>
  </si>
  <si>
    <t>https://www.tradingview.com/chart/XJAIL8H9/</t>
  </si>
  <si>
    <t>http://www.reddit.com/r/Bitcoin/comments/33lh3m/on_the_verge_of_breaking_out_of_a_1_year_channel/</t>
  </si>
  <si>
    <t>April 23, 2015 at 09:35PM</t>
  </si>
  <si>
    <t>Kitten-Smuggler</t>
  </si>
  <si>
    <t>Kitchen Safe (timed lockboxes) accepts bitcoin!!</t>
  </si>
  <si>
    <t>So I have self control issues when it comes to a certain green herb, if it's around, I will partake. This has affected my weeks as I am more tired in the mornings and tend to overindulge in tasty treats when I partake.Wanting to save it for a weekend treat only, I was looking for a safe that could be set to unlock at certain times. After googling I found 'the kitchen safe'!Basically it's a container that can be set to lock from between 5mins to 10 days! I immediately decided I would order it, and proceeded to checkout.To my surprise I saw that they accept bitcoin too! This is the first site I have found that I wasn't actively looking for that accepts bitcoin! Also free shipping for a limited time in the US so I was/am a happy customer.This site might have been posted before but I thought I would share my experience anyway. Pretty cool idea for a lockbox imo.http://www.thekitchensafe.com</t>
  </si>
  <si>
    <t>http://www.reddit.com/r/Bitcoin/comments/33ljgi/kitchen_safe_timed_lockboxes_accepts_bitcoin/</t>
  </si>
  <si>
    <t>April 23, 2015 at 09:34PM</t>
  </si>
  <si>
    <t>Vertp</t>
  </si>
  <si>
    <t>GetDotBit.com Launch - Spreading decentralized DNS with free .bit domain names (BTC accepted)</t>
  </si>
  <si>
    <t>http://www.getdotbit.com</t>
  </si>
  <si>
    <t>http://www.reddit.com/r/Bitcoin/comments/33ljdt/getdotbitcom_launch_spreading_decentralized_dns/</t>
  </si>
  <si>
    <t>April 23, 2015 at 10:20PM</t>
  </si>
  <si>
    <t>rimashah</t>
  </si>
  <si>
    <t>I have a few quick questions for my school project</t>
  </si>
  <si>
    <t>Hello /r/bitcoin,I am a senior in high school and I am doing my senior project on Bitcoins and crypto-currency. I have to interview experts on my topic, and since Bitcoin experts are hard to find, I decided to ask you all!Here are my questions:Is investing in Bitcoin or mining Bitcoins a viable method of making money? Is mining profitable enough to break even on the input costs for the computing power and maintenance?Critics often claim that Bitcoins fuel the online black market. Is this true? or would the online black market exist in a similar magnitude without crypto-currency?What are the main benefits of using Bitcoins for financial transactions?How safe is investing in Bitcoins? Is the process of the block chain secure enough for large transactions?Because of the volatility of Bitcoin prices, how should Bitcoins be used to avoid Shoe-leather costs?Is it at all possible for prying eyes to track financial transactions using Bitcoins? Are Bitcoins NSA proof?How would you approach the challenge of government regulation of crypto-currency? Should governments take a hands-off approach, or should they be more involved?Thank you very much for your thoughtful responses!</t>
  </si>
  <si>
    <t>http://www.reddit.com/r/Bitcoin/comments/33lp48/i_have_a_few_quick_questions_for_my_school_project/</t>
  </si>
  <si>
    <t>April 23, 2015 at 10:13PM</t>
  </si>
  <si>
    <t>A snapshot of the political contributions of bitcoin industry players, including Gavin Andresen and Halsey Minor</t>
  </si>
  <si>
    <t>http://www.theopenledger.com/political-contributions-of-bitcoin-players-revealed/</t>
  </si>
  <si>
    <t>http://www.reddit.com/r/Bitcoin/comments/33loci/a_snapshot_of_the_political_contributions_of/</t>
  </si>
  <si>
    <t>April 23, 2015 at 09:48PM</t>
  </si>
  <si>
    <t>MountBlanc</t>
  </si>
  <si>
    <t>Skype Callback Service - Bitcoin Services</t>
  </si>
  <si>
    <t>https://bitcointalk.org/index.php?topic=1035696.msg11171518#msg11171518</t>
  </si>
  <si>
    <t>http://www.reddit.com/r/Bitcoin/comments/33ll5q/skype_callback_service_bitcoin_services/</t>
  </si>
  <si>
    <t>April 23, 2015 at 09:46PM</t>
  </si>
  <si>
    <t>It is not a number of people - its a strenght of the group.</t>
  </si>
  <si>
    <t>I see many times when people speak head down and are really worried when big players turn their opinions and do not accept bitcoins or try to kill it with their acts. Like google. Or banks. But in the end we all should keep in our minds that it´s not the number of people involved. It is the strength of the working group. We should also remember that as long as we believe, as long we continue working for better tomorrow and still keep on believing everything is possible. I rather walk next to small group of people who are ready to fight for their passion than a mass of living minds without any interest to win it. So people.. As long as we stay strong we will achieve great things!Dont agree? I have a great example!I have seen some great person here in reddit who has a great mind. Who will always see the solution and keep on inventing. I love people who see problems and setbacks as a challenge. Not as the end of bitcoin! Love to know there is always hope! Because of people like them!</t>
  </si>
  <si>
    <t>http://www.reddit.com/r/Bitcoin/comments/33lkwu/it_is_not_a_number_of_people_its_a_strenght_of/</t>
  </si>
  <si>
    <t>April 23, 2015 at 10:34PM</t>
  </si>
  <si>
    <t>hellodeeds</t>
  </si>
  <si>
    <t>New non profit - how can we get them to accept bitcoin?</t>
  </si>
  <si>
    <t>I have emailed this non profit to see if they would accept bitcoin but if they are interested and don't understand bitcoin, can a user here help explain to them? I'm still new myself but would love to donate to this cause via bitcoin.http://imaginefamily.org/ - helping couples make families.</t>
  </si>
  <si>
    <t>http://www.reddit.com/r/Bitcoin/comments/33lr1c/new_non_profit_how_can_we_get_them_to_accept/</t>
  </si>
  <si>
    <t>April 23, 2015 at 10:32PM</t>
  </si>
  <si>
    <t>MIT Digital Currency Initiative Welcomes Bitcoin Foundation Members</t>
  </si>
  <si>
    <t>http://www.newsbtc.com/2015/04/23/mit-digital-currency-initiative-welcomes-bitcoin-foundation-members/</t>
  </si>
  <si>
    <t>http://www.reddit.com/r/Bitcoin/comments/33lqq7/mit_digital_currency_initiative_welcomes_bitcoin/</t>
  </si>
  <si>
    <t>April 23, 2015 at 10:28PM</t>
  </si>
  <si>
    <t>_Dimethyltryptamine_</t>
  </si>
  <si>
    <t>European Securities Market Autority - Investment using virtual currency or distributed ledger technology</t>
  </si>
  <si>
    <t>Apologies if it has already been posted.22 Apr 2015ESMA calls for evidence on virtual currency investments and distributed ledger technologyThe European Securities and Markets Authority (ESMA) has issued a call for evidence on developments in virtual currency investments. ESMA has been monitoring and analysing virtual currency investments over the last six months and has invited market participants and stakeholders to submit feedback on its analysis to date and provide additional input. In particular, ESMA is seeking information on: • investment products that give an investor underlying exposure to one or more virtual currencies; • issuing and trading financial assets using virtual currency distributed ledger technology, also known as blockchains; and • other uses of distributed ledger technology, both relating to virtual currencies and separate from virtual currency related products. ESMA's call for information is intended in part to help ascertain the extent to which the blockchain could enter the financial mainstream and how it could be used. ESMA will monitor developments to ensure that regulators are aware of significant market developments. Contributions to the call for evidence are due by 21 July 2015.http://www.esma.europa.eu/system/files/2015-532_call_for_evidence_on_virtual_currency_investment.pdf</t>
  </si>
  <si>
    <t>http://www.reddit.com/r/Bitcoin/comments/33lq64/european_securities_market_autority_investment/</t>
  </si>
  <si>
    <t>April 23, 2015 at 10:55PM</t>
  </si>
  <si>
    <t>SpiryGolden</t>
  </si>
  <si>
    <t>Bitcoin Conference is going to make a mash on Europe.</t>
  </si>
  <si>
    <t>http://247cryptonews.com/bitcoin-conference-is-going-to-make-a-mash-on-europe/</t>
  </si>
  <si>
    <t>http://www.reddit.com/r/Bitcoin/comments/33ltsj/bitcoin_conference_is_going_to_make_a_mash_on/</t>
  </si>
  <si>
    <t>April 23, 2015 at 11:18PM</t>
  </si>
  <si>
    <t>Creator of Dogecoin - "I see no long-term future for #Bitcoin or cryptocurrencies at this point"</t>
  </si>
  <si>
    <t>https://twitter.com/ummjackson/status/591272772652830720</t>
  </si>
  <si>
    <t>http://www.reddit.com/r/Bitcoin/comments/33lwye/creator_of_dogecoin_i_see_no_longterm_future_for/</t>
  </si>
  <si>
    <t>April 23, 2015 at 11:42PM</t>
  </si>
  <si>
    <t>diehan</t>
  </si>
  <si>
    <t>Lets talk about bitcoin Transaction Machines, calling atm BTM owners.</t>
  </si>
  <si>
    <t>I was looking in the market for all types of BTMsas of now I see the Skyhook, Robocoin, Lamassu and the BitAccess BTM, any others out there?Looking for all types of BTMs currently on the market and their functionalities.</t>
  </si>
  <si>
    <t>http://www.reddit.com/r/Bitcoin/comments/33m07i/lets_talk_about_bitcoin_transaction_machines/</t>
  </si>
  <si>
    <t>April 24, 2015 at 12:01AM</t>
  </si>
  <si>
    <t>Lowering Bitcoin Entry Level Barrier With Netki and HolyTransaction</t>
  </si>
  <si>
    <t>http://insidebitcoins.com/news/lowering-bitcoin-entry-level-barrier-with-netki-and-holytransaction/31914</t>
  </si>
  <si>
    <t>http://www.reddit.com/r/Bitcoin/comments/33m2qt/lowering_bitcoin_entry_level_barrier_with_netki/</t>
  </si>
  <si>
    <t>April 23, 2015 at 11:57PM</t>
  </si>
  <si>
    <t>Bitcoin Flash Games</t>
  </si>
  <si>
    <t>http://bit-post.com/market/bitcoin-flash-games-supporting-bitcoin-by-the-games-industry-5737</t>
  </si>
  <si>
    <t>http://www.reddit.com/r/Bitcoin/comments/33m2ca/bitcoin_flash_games/</t>
  </si>
  <si>
    <t>5 Revelations about Bitcoin from the ING 2015 Mobile Banking Survey.</t>
  </si>
  <si>
    <t>https://bitcoinmagazine.com/20136/5-revelations-bitcoin-ing-2015-mobile-banking-survey/</t>
  </si>
  <si>
    <t>http://www.reddit.com/r/Bitcoin/comments/33m2c3/5_revelations_about_bitcoin_from_the_ing_2015/</t>
  </si>
  <si>
    <t>April 23, 2015 at 11:55PM</t>
  </si>
  <si>
    <t>It’s growing, Bitcoin by Bitcoin</t>
  </si>
  <si>
    <t>http://www.thehindubusinessline.com/opinion/its-growing-bitcoin-by-bitcoin/article7134704.ece</t>
  </si>
  <si>
    <t>http://www.reddit.com/r/Bitcoin/comments/33m1za/its_growing_bitcoin_by_bitcoin/</t>
  </si>
  <si>
    <t>April 23, 2015 at 11:54PM</t>
  </si>
  <si>
    <t>FreeBitcoinDOTparty</t>
  </si>
  <si>
    <t>I created a site for the best free faucets and therelike. Suggestions whats missing?</t>
  </si>
  <si>
    <t>https://freebitcoin.party</t>
  </si>
  <si>
    <t>http://www.reddit.com/r/Bitcoin/comments/33m1wz/i_created_a_site_for_the_best_free_faucets_and/</t>
  </si>
  <si>
    <t>Purchasing the first digital edition with Cointemporary</t>
  </si>
  <si>
    <t>https://plus.google.com/+TrentMcConaghy/posts/PCrvJmyptSn</t>
  </si>
  <si>
    <t>http://www.reddit.com/r/Bitcoin/comments/33m1ud/purchasing_the_first_digital_edition_with/</t>
  </si>
  <si>
    <t>April 23, 2015 at 11:47PM</t>
  </si>
  <si>
    <t>thothrising</t>
  </si>
  <si>
    <t>Merchant Adoption – it's not where we spend BTC, but where we don't spend USD</t>
  </si>
  <si>
    <t>Our efforts to encourage bitcoin merchant adoption have been by exercising our “voting” rights by spending our bitcoin at locations that start accepting it. Many merchants have been underwhelmed by this approach.When a merchant starts accepting bitcoin they usually get a spike of bitcoin purchases from the news and then it quickly drops to very little. The reason is simple. While there are many of us who wish to use bitcoin, we are still a minority of the world and can only buy so many things.We've only been offering a (small) carrot, and completely neglecting the more important tool in our consumer belt, the stick.A large web based company (amazon.com for example) won't do much for a tiny bump in short term sales, but they will jump through hoops to fix a noticeable DIP in sales.I want to use bitcoin exclusively for my purchases, but it is either impossible or very difficult. Most of my online buying is still done using USD. I know I'm not alone (or we would have convinced the world of bitcoin already!). So that is where our power actually lies.What we need to to:Step 1: Stop buying from online stores that don't take bitcoin (until they do).This won't be easy. I will very much miss amazon, netflix, etc... But if we all do this, these companies will notice a drop in their sales in the next quarter (or sooner). They will be ready to do anything to get those sales back. But they need to know how...Step 2: Email/contact those online stores telling them that you are no longer purchasing their goods or services until they accept bitcoin. Perhaps mention how long you've been a loyal customer (even though they can dig through sales data, it doesn't hurt to drive the point home).Step 3: Stick to it! If we stop, send an email saying we aren't coming back until they accept bitcoin and then start buying again in a week, we'll have lost all credibility and negotiating power. We are the consumers, we have the power, assuming we can stick to our guns long enough.When you combine a dip in sales, unhappy shareholders, an obvious way to alleviate that problem by accepting bitcoin, then any objections any shareholders might have had through negative media reports or misconceptions will vanish. Lost money is at stake! If we all do this, I think we'll see online merchant adoption jump significantly.I mention online stores for a reason, I don't think we should do this for brick and mortar stores. Those may only have a small consumer base. Give them time, they'll come around. However online stores have a world wide user base and have no excuse to not accept a global digital payment (that is better for them anyway!). We don't expect mom and pop shops to be tech leaders and on the cutting edge, but we do expect that of online services.Yes, we can buy from many of these stores through gyft or purse.io, but that doesn't help the merchant adoption of bitcoin at all, and wouldn't we all rather buy with bitcoin directly? I would.TL;DRStep 1: Stop buying from online sites that don't accept bitcoinStep 2: Email them as a customer and tell them you have stopped being a customer until they accept bitcoinStep 3: Profit!</t>
  </si>
  <si>
    <t>http://www.reddit.com/r/Bitcoin/comments/33m0yn/merchant_adoption_its_not_where_we_spend_btc_but/</t>
  </si>
  <si>
    <t>Investment using virtual currency or distributed ledger technology</t>
  </si>
  <si>
    <t>http://www.esma.europa.eu/consultation/Investment-using-virtual-currency-or-distributed-ledger-technology</t>
  </si>
  <si>
    <t>http://www.reddit.com/r/Bitcoin/comments/33m0vn/investment_using_virtual_currency_or_distributed/</t>
  </si>
  <si>
    <t>April 24, 2015 at 12:11AM</t>
  </si>
  <si>
    <t>Shyanne88</t>
  </si>
  <si>
    <t>Rand Paul Wants Your Bitcoin to be Unregulated and Tax Free</t>
  </si>
  <si>
    <t>k thx bye</t>
  </si>
  <si>
    <t>http://www.reddit.com/r/Bitcoin/comments/33m44k/rand_paul_wants_your_bitcoin_to_be_unregulated/</t>
  </si>
  <si>
    <t>April 24, 2015 at 12:08AM</t>
  </si>
  <si>
    <t>ChocolateMLK</t>
  </si>
  <si>
    <t>Buying Bitcoins with Paypal</t>
  </si>
  <si>
    <t>Hey guys, I know this question probably gets asked repeatedly but I've searched around on google and haven't found any good answers so far. I need to convert some money on paypal to BTC within the next 24 hours and I'm having trouble finding where to go. I usually stick with coinbase but wiring my paypal money to my bank account would take too long at this point. Localbitcoins seemed like a great way to make the transfer but the stats on my account aren't enough to do a trade. Does anyone know any other way to get around $150 worth of BTC fast with paypal?On a side note, I read that you can use virwox to buy lindens with paypal. From there, you can convert those lindens to BTC fast. It sounds super sketch though. Does anyone have any experience with this?</t>
  </si>
  <si>
    <t>http://www.reddit.com/r/Bitcoin/comments/33m3q9/buying_bitcoins_with_paypal/</t>
  </si>
  <si>
    <t>April 24, 2015 at 12:05AM</t>
  </si>
  <si>
    <t>xinxi</t>
  </si>
  <si>
    <t>Coinut.com is looking for more liquidity</t>
  </si>
  <si>
    <t>Guys, Coinut.com just got some liquidity but is still looking for more. If you are interested, please contact me. The offer will be good.Bitcoin price is dropping. You can use a small fraction to insure all your Bicoins for half a year. If you want to buy options to insure your Bitcoins, please let me know and I'll try my best to find good sellers for you.Also, we are looking for funds in San Francisco. If you are interested, please contact me.</t>
  </si>
  <si>
    <t>http://www.reddit.com/r/Bitcoin/comments/33m3dk/coinutcom_is_looking_for_more_liquidity/</t>
  </si>
  <si>
    <t>April 24, 2015 at 12:03AM</t>
  </si>
  <si>
    <t>IAMAHUMANBEING420</t>
  </si>
  <si>
    <t>I've bought/sent/sold about $2,000 worth of bitcoin since January</t>
  </si>
  <si>
    <t>I first became aware of bitcoin when the CEO at my company started mining in 2010. I was naive and didn't really grasp it at that point. Starting in January I decided it worth getting involved in.I've helped get friends acquainted with Bitcoin and they are amazed.About how BTC has flown through your hands since the beginning of the year?</t>
  </si>
  <si>
    <t>http://www.reddit.com/r/Bitcoin/comments/33m33g/ive_boughtsentsold_about_2000_worth_of_bitcoin/</t>
  </si>
  <si>
    <t>April 24, 2015 at 12:27AM</t>
  </si>
  <si>
    <t>slowmoon</t>
  </si>
  <si>
    <t>Let's take a moment to thank Satoshi Nakamoto</t>
  </si>
  <si>
    <t>For not publicly despairing about his own creation. http://www.reddit.com/r/Bitcoin/comments/33lwye/creator_of_dogecoin_i_see_no_longterm_future_for/?sort=topFor not dumping 100% of his coins as quickly as possible and bailing. See: most altcoins. (And yes, I realize that he's probably sold some subsequently mined coins.)For never supporting the "Bitcoin Foundation" and any other incompetent and/or fraudulent group for the money or fame.Satoshi, you've clearly invested years of your life thinking about this and then making it reality. And for you to sit back now and let this thing run wild is something very few people would be capable of and never ceases to astound me. And if you're working on it now publicly without telling us who you are (instead of sitting on a beach somewhere) then that's even cooler.THANK YOU, Satoshi.</t>
  </si>
  <si>
    <t>http://www.reddit.com/r/Bitcoin/comments/33m6eg/lets_take_a_moment_to_thank_satoshi_nakamoto/</t>
  </si>
  <si>
    <t>April 24, 2015 at 12:23AM</t>
  </si>
  <si>
    <t>The Factom Protocol Aims to Extend Bitcoin 2.0 Technology's Usage to Traditional Spheres</t>
  </si>
  <si>
    <t>http://cointelegraph.com/news/114053/factoms-latest-partnership-takes-on-us-healthcare</t>
  </si>
  <si>
    <t>http://www.reddit.com/r/Bitcoin/comments/33m5sn/the_factom_protocol_aims_to_extend_bitcoin_20/</t>
  </si>
  <si>
    <t>April 24, 2015 at 12:58AM</t>
  </si>
  <si>
    <t>theblacksquid_05</t>
  </si>
  <si>
    <t>... And we are at v0.4!!! [OPENBAZAAR]</t>
  </si>
  <si>
    <t>https://github.com/OpenBazaar/OpenBazaar/releases</t>
  </si>
  <si>
    <t>http://www.reddit.com/r/Bitcoin/comments/33mall/and_we_are_at_v04_openbazaar/</t>
  </si>
  <si>
    <t>April 24, 2015 at 12:52AM</t>
  </si>
  <si>
    <t>DrGarbinsky</t>
  </si>
  <si>
    <t>1 of n wallets</t>
  </si>
  <si>
    <t>I started using copay wallet app to create 1 of 3 device only wallets such that the other devices serve as a backup. Anyone else doing this for their walk around money?</t>
  </si>
  <si>
    <t>http://www.reddit.com/r/Bitcoin/comments/33m9sb/1_of_n_wallets/</t>
  </si>
  <si>
    <t>April 24, 2015 at 12:47AM</t>
  </si>
  <si>
    <t>E-Coin.io - Anyone ever used their bitcoin debit card in the UK? Can they be trusted?</t>
  </si>
  <si>
    <t>https://www.e-coin.io/</t>
  </si>
  <si>
    <t>http://www.reddit.com/r/Bitcoin/comments/33m963/ecoinio_anyone_ever_used_their_bitcoin_debit_card/</t>
  </si>
  <si>
    <t>April 24, 2015 at 12:46AM</t>
  </si>
  <si>
    <t>Bitcopia</t>
  </si>
  <si>
    <t>Simple suggestion for Coinbase</t>
  </si>
  <si>
    <t>I had $300 instant buy available. I bought $350, assuming I would have immediate access to $300 worth of BTC and the other $50 would arrive in 4 or 5 days. Wrong, I have to wait 4 - 5 days to have access to any of it.Circle works differently, and it makes a lot of sense. Their thought process: You have trustworthiness for x value of bitcoin to arrive instantly, so we'll give you that much and put the rest on hold.I emailed Coinbase customer support, and they said there is nothing they can do and this is not how their process works. I suggested changing that process, and they responded with a generic "We'll pass it up the line."Figured that was unlikely, so maybe they'll see this post...</t>
  </si>
  <si>
    <t>http://www.reddit.com/r/Bitcoin/comments/33m8xf/simple_suggestion_for_coinbase/</t>
  </si>
  <si>
    <t>April 24, 2015 at 12:42AM</t>
  </si>
  <si>
    <t>DogeGovernment</t>
  </si>
  <si>
    <t>This is why I just bout 20 Bitcoins</t>
  </si>
  <si>
    <t>2 weeks ago i was looking for a documentary on hulu and saw The Rise &amp; Rise of Bitcoin. It started me down a rabbit hole that ended with me putting all the money in my savings account into bitcoin. Its my way of joining the movement. Now my best friend just bout 4 and soon my dad!</t>
  </si>
  <si>
    <t>http://www.reddit.com/r/Bitcoin/comments/33m8cl/this_is_why_i_just_bout_20_bitcoins/</t>
  </si>
  <si>
    <t>April 24, 2015 at 12:39AM</t>
  </si>
  <si>
    <t>jratcliff63367</t>
  </si>
  <si>
    <t>When bitcoin is not like cash</t>
  </si>
  <si>
    <t>I mostly love bitcoin, especially its cash like properties. However there is one place where it can really break down. If I buy something and hand over physical cash that is as complex as that transaction gets.But, today, I stopped at a retailer that accepts bitcoin. I've used them before without issue. This time, when it came time to check out, there was a problem. The point of sale terminal popped up a QR code with the amount. I sent my bitcoins and .....then....the software failed to recognize that transaction.At that point I was stuck. My money was gone. The kid checking me out wouldn't give me the item and, knowing nothing about bitcoin other than how to operate the terminal, I couldn't get my money back.I ended up paying with a debit card, which went through fine. When I got back to the office I sent the retailer a detailed email with the transaction information and, hopefully, he will refund my money.There is always that scary moment when you send bitcoin and just pray and hope that the wallet software works as expected.Anyone else run into bitcoin payment fails?</t>
  </si>
  <si>
    <t>http://www.reddit.com/r/Bitcoin/comments/33m80w/when_bitcoin_is_not_like_cash/</t>
  </si>
  <si>
    <t>April 24, 2015 at 01:47AM</t>
  </si>
  <si>
    <t>Beware of these Five Bitcoin Scams</t>
  </si>
  <si>
    <t>http://www.investopedia.com/articles/forex/042315/beware-these-five-bitcoin-scams.asp</t>
  </si>
  <si>
    <t>http://www.reddit.com/r/Bitcoin/comments/33mh9k/beware_of_these_five_bitcoin_scams/</t>
  </si>
  <si>
    <t>April 24, 2015 at 02:02AM</t>
  </si>
  <si>
    <t>Sites that you can pay people to test your sites for bitcoin?</t>
  </si>
  <si>
    <t>There were some I'm sure but can't remember them right now even if Ben Lawsky life depended on it. Help?</t>
  </si>
  <si>
    <t>http://www.reddit.com/r/Bitcoin/comments/33mjgt/sites_that_you_can_pay_people_to_test_your_sites/</t>
  </si>
  <si>
    <t>April 24, 2015 at 02:31AM</t>
  </si>
  <si>
    <t>This Chip Turns a Dumb Phone Into a Bitcoin Wallet</t>
  </si>
  <si>
    <t>http://cointelegraph.com/news/114054/this-chip-turns-a-dumb-phone-into-a-bitcoin-wallet</t>
  </si>
  <si>
    <t>http://www.reddit.com/r/Bitcoin/comments/33mngl/this_chip_turns_a_dumb_phone_into_a_bitcoin_wallet/</t>
  </si>
  <si>
    <t>April 24, 2015 at 02:30AM</t>
  </si>
  <si>
    <t>juniorListenHERE</t>
  </si>
  <si>
    <t>Do you foresee another scandal comparable to Gox?</t>
  </si>
  <si>
    <t>http://www.reddit.com/r/Bitcoin/comments/33mn92/do_you_foresee_another_scandal_comparable_to_gox/</t>
  </si>
  <si>
    <t>April 24, 2015 at 02:26AM</t>
  </si>
  <si>
    <t>thefuckyoucard</t>
  </si>
  <si>
    <t>Is it possible to buy from the Apple Store (US) with Bitcoin?</t>
  </si>
  <si>
    <t>I haven't found a vendor for their gift cards or a reliable source to buy Visa cards in proper denominations.EDIT: Just found Brawker. Looks like it could be cool.</t>
  </si>
  <si>
    <t>http://www.reddit.com/r/Bitcoin/comments/33mmqq/is_it_possible_to_buy_from_the_apple_store_us/</t>
  </si>
  <si>
    <t>April 24, 2015 at 02:16AM</t>
  </si>
  <si>
    <t>Has anyone ever used BFL for cloud mining? They seem way over priced for such a sketchy company.</t>
  </si>
  <si>
    <t>http://imgur.com/kN8QIfE</t>
  </si>
  <si>
    <t>http://www.reddit.com/r/Bitcoin/comments/33mlb8/has_anyone_ever_used_bfl_for_cloud_mining_they/</t>
  </si>
  <si>
    <t>April 24, 2015 at 02:13AM</t>
  </si>
  <si>
    <t>coinbaseisascam</t>
  </si>
  <si>
    <t>Is coinbase a scam?</t>
  </si>
  <si>
    <t>Hi everyone.Around a month ago a friend of mine recommended to "try Bitcoin". I traded currency futures before so decided to give a try and understand in practice what the bitcoin is. I registered with Coinbase and made two purchases. The first purchase was successful but the second one was cancelled. I didn't mind because when I bought the bitcoin the exchange rate was 246 and in 4 working days the price fell considerably, so I thought it was even better that the transaction got cancelled. I received an email from them saying that they would refund the money to my bank account. It's been 2 weeks now and I still did not get anything back despite their statement that they would refund in 4 business days. Below is their email to me ( I removed some confidential information regarding the transaction):On April 09, 2015 you purchased ___ BTC via bank transfer for _____ USD.For reference, the exchange rate applied to this buy was $246.11. The total fee charged was $19.80.After an assessment of your account activity, your recent purchase with Coinbase was cancelled. You will receive a full refund to your bank account within 3-4 business days.Our system is designed with safety and security as the highest priorities. Because of this, sometimes not all orders are executed normally. We must exercise caution in order to protect our customers, the bitcoin community, and our company.If you believe this cancellation is an error, please reply to this email with as much information as possible and we will be happy to manually review your account.Thank you for your patience and understanding.Kind regards, The Coinbase TeamAs I said, I was happy it got cancelled because of considerable change in the bitcoin price, but I still haven't received my money back. Their online chat support keeps saying that they cannot resolve this issue while support@coinbase.com keeps ignoring me. I wrote them 4-5 emails and got two replies saying that they have to submit my case to the supervisor. That's all. Haven't heard from them a week.I am trying to involve police into this. However, before doing that, I would like to know whether any of you experienced similar problems. I am new to Reddit so please accept my apologies if I posted this in the wrong place.Thank you.</t>
  </si>
  <si>
    <t>http://www.reddit.com/r/Bitcoin/comments/33mkuw/is_coinbase_a_scam/</t>
  </si>
  <si>
    <t>April 24, 2015 at 03:10AM</t>
  </si>
  <si>
    <t>anon_12345678</t>
  </si>
  <si>
    <t>Valve is introducing paid mods in steam, which bitcoin is perfect for! Lets ask Valve to take bitcoin for these paid mods!</t>
  </si>
  <si>
    <t>Micro transactions are where bitcoin shows how much better it is than credit cards. Valve would save so much money on CC fees!</t>
  </si>
  <si>
    <t>http://www.reddit.com/r/Bitcoin/comments/33mss6/valve_is_introducing_paid_mods_in_steam_which/</t>
  </si>
  <si>
    <t>April 24, 2015 at 03:09AM</t>
  </si>
  <si>
    <t>bitduke</t>
  </si>
  <si>
    <t>YawzaBot: Btce Light Client, trade bitcoin from your iOS device</t>
  </si>
  <si>
    <t>https://itunes.apple.com/app/id977348233</t>
  </si>
  <si>
    <t>http://www.reddit.com/r/Bitcoin/comments/33mso3/yawzabot_btce_light_client_trade_bitcoin_from/</t>
  </si>
  <si>
    <t>April 24, 2015 at 03:00AM</t>
  </si>
  <si>
    <t>duckduckgo.com does btc rates. In case you need one more reason to leave google</t>
  </si>
  <si>
    <t>http://imgur.com/1NEhgud</t>
  </si>
  <si>
    <t>http://www.reddit.com/r/Bitcoin/comments/33mrhj/duckduckgocom_does_btc_rates_in_case_you_need_one/</t>
  </si>
  <si>
    <t>April 24, 2015 at 02:56AM</t>
  </si>
  <si>
    <t>Rasmuss09</t>
  </si>
  <si>
    <t>Wow, this is awesome, buying electricity in "automatic mode" ?!</t>
  </si>
  <si>
    <t>https://bitcoinmagazine.com/20139/bankymoon-introduces-bitcoin-payments-smart-meters-power-grids/</t>
  </si>
  <si>
    <t>http://www.reddit.com/r/Bitcoin/comments/33mqtw/wow_this_is_awesome_buying_electricity_in/</t>
  </si>
  <si>
    <t>April 24, 2015 at 03:23AM</t>
  </si>
  <si>
    <t>Bitcoin techie question: Block count in Bitcoin Core Daemon version v0.10.0</t>
  </si>
  <si>
    <t>getblockcount on my node shows: 302729Yet, Blockchain.io shows 353413Am I pruning, or pointed at testnet or something?Thanks in advance. BITCOIN RULEZ</t>
  </si>
  <si>
    <t>http://www.reddit.com/r/Bitcoin/comments/33munu/bitcoin_techie_question_block_count_in_bitcoin/</t>
  </si>
  <si>
    <t>Ever heard of these guys??? $10B Currency Cloud Launches in the US</t>
  </si>
  <si>
    <t>http://finance.yahoo.com/news/10b-currency-cloud-launches-us-130000404.html</t>
  </si>
  <si>
    <t>http://www.reddit.com/r/Bitcoin/comments/33mumc/ever_heard_of_these_guys_10b_currency_cloud/</t>
  </si>
  <si>
    <t>April 24, 2015 at 03:53AM</t>
  </si>
  <si>
    <t>There's big pressure on New York's bitcoin regulation plan</t>
  </si>
  <si>
    <t>http://fortune.com/2015/04/23/theres-big-pressure-on-new-yorks-bitcoin-regulation-plan/</t>
  </si>
  <si>
    <t>http://www.reddit.com/r/Bitcoin/comments/33myp7/theres_big_pressure_on_new_yorks_bitcoin/</t>
  </si>
  <si>
    <t>April 24, 2015 at 03:52AM</t>
  </si>
  <si>
    <t>prolixus</t>
  </si>
  <si>
    <t>Felix Salmon Bashes Bitcoin Because Not Enough Women Are Interested In It.</t>
  </si>
  <si>
    <t>http://fusion.net/story/124655/why-bitcoins-male-domination-will-be-its-downfall/</t>
  </si>
  <si>
    <t>http://www.reddit.com/r/Bitcoin/comments/33mylg/felix_salmon_bashes_bitcoin_because_not_enough/</t>
  </si>
  <si>
    <t>April 24, 2015 at 03:49AM</t>
  </si>
  <si>
    <t>billie9001</t>
  </si>
  <si>
    <t>How Can I buy bitcoins with visa electron?</t>
  </si>
  <si>
    <t>Hi, I would like to buy bitcoins, but the only payment method I'm able to use is visa electron (because I'm a minor). Can I buy bitcoins with visa electron, and if I can, how?</t>
  </si>
  <si>
    <t>http://www.reddit.com/r/Bitcoin/comments/33my4s/how_can_i_buy_bitcoins_with_visa_electron/</t>
  </si>
  <si>
    <t>April 24, 2015 at 03:37AM</t>
  </si>
  <si>
    <t>Bigmeanmike1</t>
  </si>
  <si>
    <t>Bitcoin Cold Storage</t>
  </si>
  <si>
    <t>Sorry to ask a fairly obvious question, but, as far as Cold Storage goes, is it just holding the codes for the BC's locally instead of entrusting an online wallet like bitcoinfog? As far as I know, I exchange money for BC, then tumble them so they're not linked to me, and then can deposit them to a market or put them in cold storage, but I'm unsure of how to do the latter... (An explanation of how to do this would be greatly appreciated.)</t>
  </si>
  <si>
    <t>http://www.reddit.com/r/Bitcoin/comments/33mwk1/bitcoin_cold_storage/</t>
  </si>
  <si>
    <t>April 24, 2015 at 03:35AM</t>
  </si>
  <si>
    <t>thederpill</t>
  </si>
  <si>
    <t>My remaining question with Bitcoin.</t>
  </si>
  <si>
    <t>So Bitcoin saves on fees as its decentralised and that's kind of one of its selling points, so miners transfer for a very small price because they get rewarded to mine.Legacy banking surely could decide tomorrow to charge equivalent fees to transfer money and could make funds available instantly? Right now they don't have to and it pays them not to, but an agreement between one or two big international banks would get the ball rolling with this.If Bitcoin becomes a threat what is to stop this happening?I know unprintability is also awesome, but your average joe doesn't really understand or care about this. Likewise for anonymity and many of the other features of bitcoin excepting the possibility to do smart contracts.Thoughts?</t>
  </si>
  <si>
    <t>http://www.reddit.com/r/Bitcoin/comments/33mw5t/my_remaining_question_with_bitcoin/</t>
  </si>
  <si>
    <t>April 24, 2015 at 03:34AM</t>
  </si>
  <si>
    <t>RainBTC</t>
  </si>
  <si>
    <t>Just Booked My First Hotel With Bitcoin! Thanks Expedia!</t>
  </si>
  <si>
    <t>The wife was frustrated today, the kids are restless. Hopped on Expedia and booked a suite in Taos NM. The whole process took less time than entering credit card billing fields. Literally, it took seconds (scanning a QR code on the computer screen with my mycellium app). Bitcoin provides a wonderful online shopping experience, and props to Expedia and Coinbase (even though I don't approve of Coinbase's wallet and privacy practices beyond KYC). This was my first time using Expedia as well, will do this again, it was almost too easy. Plus, I don't have to worry about keyloggers or CC fraud online... or not entering 1 of the fields correctly and losing all entered info... just WOW!</t>
  </si>
  <si>
    <t>http://www.reddit.com/r/Bitcoin/comments/33mw1a/just_booked_my_first_hotel_with_bitcoin_thanks/</t>
  </si>
  <si>
    <t>April 24, 2015 at 03:31AM</t>
  </si>
  <si>
    <t>Why have commits slowed this year?</t>
  </si>
  <si>
    <t>https://github.com/bitcoin/bitcoin/graphs/commit-activity</t>
  </si>
  <si>
    <t>http://www.reddit.com/r/Bitcoin/comments/33mvr9/why_have_commits_slowed_this_year/</t>
  </si>
  <si>
    <t>sjalq</t>
  </si>
  <si>
    <t>Why the price might be dropping. (downvotes expected)</t>
  </si>
  <si>
    <t>I see two possibilities.One: Forces I do not comprehend.Two: Many of the earlier adopters were not stalwart investors, they put in a lot of money, made a lot and then kept on putting in instead of checking out or taking profits. Now, the price is dropping, they are in debt and are selling to cover expenses or, the more savvy have taken to funding bitcoin business and are selling their btc to cover expenses. This means that in 2013 there were far fewer coins involved in the pricing of bitcoins, and even though overall investment has gone up significantly, it has been offset by the number of actively traded coins, which may have been far lower than we initially expected in 2013.</t>
  </si>
  <si>
    <t>http://www.reddit.com/r/Bitcoin/comments/33mvog/why_the_price_might_be_dropping_downvotes_expected/</t>
  </si>
  <si>
    <t>April 24, 2015 at 04:25AM</t>
  </si>
  <si>
    <t>Bitcoin Price Going Lower To Go Higher.</t>
  </si>
  <si>
    <t>https://www.cryptocoinsnews.com/bitcoin-price-going-lower-go-higher/</t>
  </si>
  <si>
    <t>http://www.reddit.com/r/Bitcoin/comments/33n2x7/bitcoin_price_going_lower_to_go_higher/</t>
  </si>
  <si>
    <t>April 24, 2015 at 04:20AM</t>
  </si>
  <si>
    <t>Pro_Crypto_Marty</t>
  </si>
  <si>
    <t>Hi /r/Bitcoin! We're a Bitcoin Clothing start up, and we could use your feedback!</t>
  </si>
  <si>
    <t>My name's Marty, nice ta meet ya!A while back we noticed there weren't any good Bitcoin t-shirts out there, so my buddy and I decided to start a clothing line to fill the gap. Today, were happy to say that Pro Crypto apparel is open for business! We wanted more than just a loose collection of random Bitcoin designs, so we really spent some time getting the "look" right on these.*Here are some of our clothes: *BITCoINStrong geometric type featuring the word BitcoinComes in 4 strong color combinationsproduct shop pageBitcoin StencilCustom Bitcoin symbol spray painted in Black on a White teeproduct shop pageFrom Satoshi with LoveBlack bomb with the words "From Satoshi, with love" hand painted on its surfaceproduct shop pageMining CorpsUnique, stylish crest used to identify dedicated Crypto Currency MinersAlso comes in 4 strong color combinationsproduct shop pageThe MinerAlt version of the mining crest, with a beautiful landscape photograph fillthis one is my favorite!product shop pageBuy with BitcoinStrong "Call to Action" in beautiful street-art script typographyproduct shop pagePro CryptoLongform version of the Pro Crypto logo, spray painted in black on a white teeproduct shop pageWe wanted these shirts to look good enough that regular people might walk up and ask you about Bitcoin. It's already happened to us a few times since we've been "about town" wearing samples. ;)Also, the shirts we print on are snug and suuuuper soft. Why we need your help:We very much want Pro Crypto (in some small way) to help encourage adoption. In that spirit, we want our content and designs to focus on converting average, everyday people into Bitcoin users. From killer t-shirts to informative (and good looking) info graphics, everything we make has that singular goal in mind. So, in order to make this content, we need to know a few things:What's your "go to" strategy when discussing Bitcoin with everyday people?What talking points/anecdotes do you find most effective?What demographic (age, gender, income, etc) benefits the most from Crypto Currencies?How do you measure how effective your conversation was?Also, we'd loooove to know your feedback on our designs/website:What style do you want to see more of?What designs totally suck? (Don't feel bad, our art director handles criticism pretty Ok.)What parts of the Bitcoin culture do you want us to put our twist on?What's next?:We're gonna be adding new garments (hoodies, long sleeves, hats) all very soon. We'll keep you updated. We'll also be adding clothing in Ladies' cuts, so all the Bitcoin girls won't be left out in the cold. Also, my buddy is very excited to get back to designing new clothes (he's been stuck doing QA and building the web site for the past few months) so you can expect some cool new stuff on the horizon.In the meantime, we'd love to connect with you guys over social media. Right now we're only on Facebook and Twitter, but we'll probably open up to new platforms as time goes on. Connect with us: Facebook, TwitterAlso, can't forget a link to the mothership: http://procrypto.net/If you guys are looking to buy, we accept Bitcoin through both Bitpay and Stripe.And if you must, we accept all major credit cards through stripe as well. Thanks guys! We look forward to your feedback!-Marty</t>
  </si>
  <si>
    <t>http://www.reddit.com/r/Bitcoin/comments/33n2ah/hi_rbitcoin_were_a_bitcoin_clothing_start_up_and/</t>
  </si>
  <si>
    <t>April 24, 2015 at 04:35AM</t>
  </si>
  <si>
    <t>AtlantaBitcoin</t>
  </si>
  <si>
    <t>Lamassu Plans Added Cost for Bitcoin ATM Operators</t>
  </si>
  <si>
    <t>http://www.coindesk.com/lamassu-plan-cost-bitcoin-atm-operators/</t>
  </si>
  <si>
    <t>http://www.reddit.com/r/Bitcoin/comments/33n48s/lamassu_plans_added_cost_for_bitcoin_atm_operators/</t>
  </si>
  <si>
    <t>April 24, 2015 at 04:34AM</t>
  </si>
  <si>
    <t>CNBC video: Amsterdam payments processor Adyen CEO Pieter van der Does on Bitcoin's potential (23 April 2015)</t>
  </si>
  <si>
    <t>http://video.cnbc.com/gallery/?video=3000373697&amp;play=1</t>
  </si>
  <si>
    <t>http://www.reddit.com/r/Bitcoin/comments/33n42j/cnbc_video_amsterdam_payments_processor_adyen_ceo/</t>
  </si>
  <si>
    <t>April 24, 2015 at 04:31AM</t>
  </si>
  <si>
    <t>rcking1110</t>
  </si>
  <si>
    <t>(Question) Need help finding a youtuber that used to post videos about crypto currency</t>
  </si>
  <si>
    <t>There used to be this really cool black dude who posted videos about bitcoins, litecoins, mining, etc. Really flamboyant and over the top in the intro. Had an afro if I remember correctly. Can't remember his name, wanted to catch up with his channel</t>
  </si>
  <si>
    <t>http://www.reddit.com/r/Bitcoin/comments/33n3o7/question_need_help_finding_a_youtuber_that_used/</t>
  </si>
  <si>
    <t>April 24, 2015 at 04:30AM</t>
  </si>
  <si>
    <t>Exclusive - Bitcoin exchange itBit seeks New York banking licence</t>
  </si>
  <si>
    <t>http://in.mobile.reuters.com/article/idINKBN0NE2LY20150423?irpc=932</t>
  </si>
  <si>
    <t>http://www.reddit.com/r/Bitcoin/comments/33n3mu/exclusive_bitcoin_exchange_itbit_seeks_new_york/</t>
  </si>
  <si>
    <t>April 24, 2015 at 04:29AM</t>
  </si>
  <si>
    <t>ivanbny</t>
  </si>
  <si>
    <t>Bitcoin: A Cheap Call Option On A Revolutionary Tech, With Near-Term Catalysts</t>
  </si>
  <si>
    <t>http://seekingalpha.com/instablog/39542256-byrnehobart/3896726-bitcoin-a-cheap-call-option-on-a-revolutionary-tech-with-near-term-catalysts</t>
  </si>
  <si>
    <t>http://www.reddit.com/r/Bitcoin/comments/33n3fy/bitcoin_a_cheap_call_option_on_a_revolutionary/</t>
  </si>
  <si>
    <t>April 24, 2015 at 05:02AM</t>
  </si>
  <si>
    <t>silkroadreloaded</t>
  </si>
  <si>
    <t>X-post From /r/SilkRoadReloaded State of the DarkWeb Markets address</t>
  </si>
  <si>
    <t>If you are watching it is becoming increasingly clear that Tor and its counterparts such as the various darkweb markets currently hosted there are having massive issues which are only increasing every day. Since the evolution exit scam predicted by me based upon modification of feedback on many accounts, it has become apparent that the forum people are being driven to by the /r/drugs subreddit is compromised. This conclusion is easily determined when you start researching dates because unlike the mouthpieces for these subreddits, dates do not lie.A new subreddit is born; exactly 11 days after /r/SilkRoadReloadedFor your reference http://redditmetrics.com/r/SilkRoadReloaded clearly shows the creation date of Oct. 5, 2013, now look at http://redditmetrics.com/r/darknetmarkets creation date is clearly Oct. 16, 2013. Now continuing looking at this from historical facts several conclusions can be culminated in the mind. Especially if you analyze the comments(dare I say attacks?) beginning on /r/SilkRoadReloaded(they are there for you to review) soon after creation of the other subreddit. Is this coincidence? Hardly unlikely because the US govt is on a specific mission with specific outcomes, the level of resources required to keep up this campaign against SilkRoadReloaded for so long is not going to come from Vendors of other markets, or from so-called, all-of-a-sudden concerned "mods". Every person on this planet knows that business competitors do not act this way, even more so it is common knowledge that to keep up such an effort would require resources which clearly are not available to your average vendor or person. The $64,000 question is simple: Who created the subreddit to spread disinformation, propaganda and control the direction of Tor darkweb market interested parties? The next one being: Who would gain from such a thing when there was no market(s) in place to be the benefactor? (These same questions can be easily applied to the current situation with minimal effort.)Leading the sheep to slaughterIf you were a wolf would you not want your sheep easily captured, corralled and controlled for easy plucking when and how you see fit? This is important you ask yourself this because the saying "a fool and his money are soon seperated" fits the activities perfectly on that other subreddit. When you look at the subreddit right now and even through its sordid past you will see a very clear objective: they do not allow any market that is not on Tor to be discussed or presented to others. You might say "yes they don't like ________" and you can fill in the blank as you please because it is simply an emotional construct someone has led you to believe that you should adopt. Really who are these people to decide for you, better yet realize they are doing it because there is an agenda. That agenda is simple, keep every single person who uses Bitcoin on Tor or the clearnet. I2P is the biggest threat to the US govt's ability to spy on you. Do not take this lightly because I promise you they most certainly do not and they would not put this much effort (over a year and still going) in to attempting to: 1) Hack SilkRoadReloaded (I have logs for the year of which I spent developing) 2) When the hacking didn't work it was time to attack via the common narrative of reputation discrediting (ask anyone who's ever spoken out against the US govt what this means or look at the comments here) 3) Threatened me exactly like they did Ross Ulbricht, Mark Karpeles, and Charlie Shrem (I have had the writing styles professionally analyzed) 4) When none of the above worked either, then they went on the standard "ignore them until they disappear"But SilkRoadReloaded is still here....Yes we are aren't we? I could continue the factual representation of what is presented here however since it's now a years long worth of evidence for the time being I will keep this to myself. As I have predicted numerous times before the official launch of SilkRoadReloaded (notice we didn't come out as a "beta" site), Tor has been completely compromised. I even noted how every 30 days someone was getting arrested with circumstances of that arrest being an order online of drugs. I am still here because I have been honest with everyone for over a year, SilkRoadReloaded has been worked on over a year in that time to ensure the best safest environment. AutoPGP one of our hallmark features is now being copied, although not in its entirety because again they only want you to "feel" safe, not be provably safe (think the wolf wants easy prey). Hypocritically the exact ones who went against me and posted here (the so-called "mods" of that other subreddit) are now all-of-a-sudden claiming they think agora will exit scam. Again funny thing I had already said this as I had said about evolution. I don't blame you for buying in to the FUD or the disinformation, however at this point I will blame you for ignoring me. I warned many of you months before evolution did what they did, I warn you now about agora because in reality due to the propaganda it's literally funny reading how people think a site that is online about 2 hours a day is somehow "proper". Yet again, has SilkRoadReloaded done that? Nope, our average uptime is about 98.9% but, hey go use agora oh wait you can't get on there but "supposedly", it's better than any alternative (really how brainwashed are you?). Thanks to I2P SilkRoadReloaded is here to stay. I sincerely doubt that Tor devs are going to be going against their 2nd exposed public employer, DARPA. How does that feel to use a network being specifically funded by agencies who want to arrest you?In the endWhen the dust settles and all these frauds, hacks and various other tools that have been put before you to steal, arrest you and eventually ruin you are done, SilkRoadReloaded will still be there. I was tempted to create a comparison chart but, it's very simple because SilkRoadReloaded simply hasn't had the problems, the fraud, the scams, the liars, or the downtime of any of the others.If you believe nothing I have stated that is fine because that is what the US govt wants you to believe and I don't want anything to do with you. If you don't believe what I have stated and you research it, then find it to be not only true but, certainly something to be concerned about, then you are welcome with open arms. Mistrusting without verification is an american trait which is how the US govt easily manipulates the populace, they even admitted this a few days ago in the memos/emails to the national guard regarding the Ferguson police abuse and I quote from the exact memo: “Counterintelligence operations are directed at supporting an information campaign. Their audience does not require the information to be accurate and is easily swayed" http://www.cnn.com/2015/04/17/politics/missouri-national-guard-ferguson-protesters/index.html. I have only spread truth (which has also come true so it can't be called anything but truth), these others are only interested in one thing and it has nothing to do with your best interests.Stay safe.</t>
  </si>
  <si>
    <t>http://www.reddit.com/r/Bitcoin/comments/33n7mi/xpost_from_rsilkroadreloaded_state_of_the_darkweb/</t>
  </si>
  <si>
    <t>April 24, 2015 at 04:57AM</t>
  </si>
  <si>
    <t>cryptovpn_me</t>
  </si>
  <si>
    <t>[ANN] CryptoVPN.me - 20% off - What you do online is your business let us keep it that way</t>
  </si>
  <si>
    <t>https://allcryptotalk.com/index.php/topic/1055-ann-cryptovpnme-what-you-do-online-is-your-business-let-us-keep-it-that-way/</t>
  </si>
  <si>
    <t>http://www.reddit.com/r/Bitcoin/comments/33n6yb/ann_cryptovpnme_20_off_what_you_do_online_is_your/</t>
  </si>
  <si>
    <t>April 24, 2015 at 04:53AM</t>
  </si>
  <si>
    <t>Fascinated by "The Button" subreddit, I started designing a Bitcoin style game that is similar - I want to hear what you guys think and I can get this made :D</t>
  </si>
  <si>
    <t>http://i.imgur.com/UwEKPT4.jpg</t>
  </si>
  <si>
    <t>http://www.reddit.com/r/Bitcoin/comments/33n6fk/fascinated_by_the_button_subreddit_i_started/</t>
  </si>
  <si>
    <t>April 24, 2015 at 05:14AM</t>
  </si>
  <si>
    <t>Escaton a online trading card game with bitcoin integration. Trailer teaser.</t>
  </si>
  <si>
    <t>https://www.youtube.com/watch?v=aFU_Y2cbGMA</t>
  </si>
  <si>
    <t>http://www.reddit.com/r/Bitcoin/comments/33n93v/escaton_a_online_trading_card_game_with_bitcoin/</t>
  </si>
  <si>
    <t>April 24, 2015 at 05:34AM</t>
  </si>
  <si>
    <t>cyber_numismatist</t>
  </si>
  <si>
    <t>Coinbase lunar launch code and demo | Github and iTunes</t>
  </si>
  <si>
    <t>http://www.fugueweb.com/dev/web/one-day/</t>
  </si>
  <si>
    <t>http://www.reddit.com/r/Bitcoin/comments/33nbig/coinbase_lunar_launch_code_and_demo_github_and/</t>
  </si>
  <si>
    <t>April 24, 2015 at 05:27AM</t>
  </si>
  <si>
    <t>Rivetz Ensures ‘Passwords go Away’</t>
  </si>
  <si>
    <t>http://bravenewcoin.com/news/rivetz-ensures-passwords-go-away/</t>
  </si>
  <si>
    <t>http://www.reddit.com/r/Bitcoin/comments/33nao8/rivetz_ensures_passwords_go_away/</t>
  </si>
  <si>
    <t>April 24, 2015 at 06:05AM</t>
  </si>
  <si>
    <t>Largest Bank In America Joins War On Cash</t>
  </si>
  <si>
    <t>http://www.zerohedge.com/news/2015-04-23/largest-bank-america-joins-war-cash</t>
  </si>
  <si>
    <t>http://www.reddit.com/r/Bitcoin/comments/33nf4b/largest_bank_in_america_joins_war_on_cash/</t>
  </si>
  <si>
    <t>April 24, 2015 at 06:03AM</t>
  </si>
  <si>
    <t>heartchina</t>
  </si>
  <si>
    <t>What are some things that Bitcoin can do that Ripple cannot? And perhaps vice versa?</t>
  </si>
  <si>
    <t>Would love to hear your thoughts on this.</t>
  </si>
  <si>
    <t>http://www.reddit.com/r/Bitcoin/comments/33ney8/what_are_some_things_that_bitcoin_can_do_that/</t>
  </si>
  <si>
    <t>Is there a generally agreed on protocol for creating proof of solvency?</t>
  </si>
  <si>
    <t>http://bitcoin.stackexchange.com/q/37060/323</t>
  </si>
  <si>
    <t>http://www.reddit.com/r/Bitcoin/comments/33newa/is_there_a_generally_agreed_on_protocol_for/</t>
  </si>
  <si>
    <t>April 24, 2015 at 06:00AM</t>
  </si>
  <si>
    <t>hparanoid</t>
  </si>
  <si>
    <t>Cold storage address reuse</t>
  </si>
  <si>
    <t>I reused an address by accident! I sent 2 transactions to a single address in my cold storage. What does this mean, can I fix it?</t>
  </si>
  <si>
    <t>http://www.reddit.com/r/Bitcoin/comments/33nekh/cold_storage_address_reuse/</t>
  </si>
  <si>
    <t>April 24, 2015 at 06:09AM</t>
  </si>
  <si>
    <t>Inflationary monetary policy - MisesMedia. (Can we add this video to the sidebar/wiki.)</t>
  </si>
  <si>
    <t>https://www.youtube.com/watch?v=iYZM58dulPE</t>
  </si>
  <si>
    <t>http://www.reddit.com/r/Bitcoin/comments/33nfne/inflationary_monetary_policy_misesmedia_can_we/</t>
  </si>
  <si>
    <t>April 24, 2015 at 06:06AM</t>
  </si>
  <si>
    <t>MarcusMadSkillz</t>
  </si>
  <si>
    <t>Really? Not one woman "involved in some substantive way” in BTC? None at all? Really?</t>
  </si>
  <si>
    <t>https://archive.is/mA4o9</t>
  </si>
  <si>
    <t>http://www.reddit.com/r/Bitcoin/comments/33nf6w/really_not_one_woman_involved_in_some_substantive/</t>
  </si>
  <si>
    <t>April 24, 2015 at 06:32AM</t>
  </si>
  <si>
    <t>HOW A BITCOIN ATM CHANGED THE GAME</t>
  </si>
  <si>
    <t>http://smashd.co/how-a-bitcoin-atm-changed-the-game/</t>
  </si>
  <si>
    <t>http://www.reddit.com/r/Bitcoin/comments/33nidk/how_a_bitcoin_atm_changed_the_game/</t>
  </si>
  <si>
    <t>April 24, 2015 at 06:23AM</t>
  </si>
  <si>
    <t>BitcoinIsSimple</t>
  </si>
  <si>
    <t>HYPR Hardware + Bitcoin Discounts = How you get your mom to use bitcoin.</t>
  </si>
  <si>
    <t>I do not work for HYPR, I simply feel it deserves much more attention.Website: www.hypr.comWatch this video: https://vimeo.com/121038480I don't think there is any one particular killer app for Bitcoin, at least not yet. There is however one universal idea that can gain bitcoin adoption rapidly, and that idea is passing savings on to consumers. I think HYPR is one key to doing this safely so ANYBODY including your MOM can do it.TLDR: $20 Doller device with a year of Battery Life HYPR user doesn't have to worry about: Buying bitcoin. Holding bitcoin. Securing bitcoin. Price Fluctuation. Device and app doesn't even mention bitcoin to the consumer. No Subscription fee. Save money because your merchant hopefully gives you a discount for paying in bitcoin. You should still be able to collect your "credit card points"</t>
  </si>
  <si>
    <t>http://www.reddit.com/r/Bitcoin/comments/33nhb7/hypr_hardware_bitcoin_discounts_how_you_get_your/</t>
  </si>
  <si>
    <t>April 24, 2015 at 06:52AM</t>
  </si>
  <si>
    <t>jparanoid</t>
  </si>
  <si>
    <t>Trezor set up Error!</t>
  </si>
  <si>
    <t>went to my trezor.com I connected the trezor I wrote down 12 words I got a red messeag that says 'Error! Setup failed'What does that mean and what do I do now?</t>
  </si>
  <si>
    <t>http://www.reddit.com/r/Bitcoin/comments/33nkoc/trezor_set_up_error/</t>
  </si>
  <si>
    <t>April 24, 2015 at 06:49AM</t>
  </si>
  <si>
    <t>bitcoinchamp</t>
  </si>
  <si>
    <t>http://www.coindesk.com/bitcoin-exchange-itbit-seeks-bank-license-with-ex-fdic-chairs-support/</t>
  </si>
  <si>
    <t>http://www.reddit.com/r/Bitcoin/comments/33nkdk/httpwwwcoindeskcombitcoinexchangeitbitseeksbanklic/</t>
  </si>
  <si>
    <t>April 24, 2015 at 07:10AM</t>
  </si>
  <si>
    <t>delphic_star</t>
  </si>
  <si>
    <t>Lawnmower is now live on Play Store</t>
  </si>
  <si>
    <t>https://play.google.com/store/apps/details?id=io.lawnmower.mobile</t>
  </si>
  <si>
    <t>http://www.reddit.com/r/Bitcoin/comments/33nmwj/lawnmower_is_now_live_on_play_store/</t>
  </si>
  <si>
    <t>tigerstrain</t>
  </si>
  <si>
    <t>Bitcoin as a paper money</t>
  </si>
  <si>
    <t>Is it possible that a trusted entity can one day start to print paper money that represents bits on the Blockchain? Something like having 20 bit bills and 100 bit bills. So that bits can be exchanged like cash. Then the bills could be returned to this entity in exchange for bitcoin. Is this feasible at all?</t>
  </si>
  <si>
    <t>http://www.reddit.com/r/Bitcoin/comments/33nmt3/bitcoin_as_a_paper_money/</t>
  </si>
  <si>
    <t>April 24, 2015 at 06:56AM</t>
  </si>
  <si>
    <t>Chris_Pacia</t>
  </si>
  <si>
    <t>In California, Lawmakers Want Bitcoin Businesses To Fail</t>
  </si>
  <si>
    <t>http://www.voicesofliberty.com/article/in-california-lawmakers-want-bitcoin-businesses-to-fail/</t>
  </si>
  <si>
    <t>http://www.reddit.com/r/Bitcoin/comments/33nl7u/in_california_lawmakers_want_bitcoin_businesses/</t>
  </si>
  <si>
    <t>April 24, 2015 at 07:24AM</t>
  </si>
  <si>
    <t>drhelmutp</t>
  </si>
  <si>
    <t>Dogecoin Founder Exits Crypto Community Citing 'Toxic' Culture</t>
  </si>
  <si>
    <t>http://www.coindesk.com/dogecoin-founder-bitcoin-toxic/?utm_content=buffer53767&amp;utm_medium=social&amp;utm_source=twitter.com&amp;utm_campaign=buffer</t>
  </si>
  <si>
    <t>http://www.reddit.com/r/Bitcoin/comments/33node/dogecoin_founder_exits_crypto_community_citing/</t>
  </si>
  <si>
    <t>April 24, 2015 at 07:22AM</t>
  </si>
  <si>
    <t>lawnmowerIO</t>
  </si>
  <si>
    <t>Lawnmower Android now available! Just dropped, get it while it's hot.</t>
  </si>
  <si>
    <t>http://taps.io/uE10</t>
  </si>
  <si>
    <t>http://www.reddit.com/r/Bitcoin/comments/33no6y/lawnmower_android_now_available_just_dropped_get/</t>
  </si>
  <si>
    <t>April 24, 2015 at 07:15AM</t>
  </si>
  <si>
    <t>Jaydar82</t>
  </si>
  <si>
    <t>Did you guys get the email? What is this?</t>
  </si>
  <si>
    <t>https://claims.mtgox.com/assets/index.html#/</t>
  </si>
  <si>
    <t>http://www.reddit.com/r/Bitcoin/comments/33nnfs/did_you_guys_get_the_email_what_is_this/</t>
  </si>
  <si>
    <t>April 24, 2015 at 07:58AM</t>
  </si>
  <si>
    <t>Join the team of SyncBit.IO</t>
  </si>
  <si>
    <t>Join the team of Biggest BTC Network http://SyncBit.IO and BTC VideoChat http://69BTC.COM Join the team of the launch of a new revolutionary coin. Get your team place of 0.5% profit in company for life at only 0.29069768 BTC. You get 0.5% profit for life from SyncBit.IO and 69BTC.COM + 5300 coins before launch. Think about in a couple of month or a year we will sell the project at 1 million dollars and you own 1% from the profit !!! You will get 1% from 1 million dollars,so you will get $10.000 !!! What if you own 2% or 3% when we sell it ? What if we sell it with some millions ? SyncBit.IO will be the Facebook of crypto !!! Facebook value billions now !!! Users will get money by tipping each other for posting,chat,webcam,playing crypto games ... On 69BTC.COM girls get money by tipping !!! So if you want to be a part of a future big thing,now is your time to JOIN THE TEAM !!! Contact us on contact@syncbit.io if are you interest.</t>
  </si>
  <si>
    <t>http://www.reddit.com/r/Bitcoin/comments/33ns4o/join_the_team_of_syncbitio/</t>
  </si>
  <si>
    <t>April 24, 2015 at 08:18AM</t>
  </si>
  <si>
    <t>Bitcoin For The Intelligent Layperson. Part One: Context.</t>
  </si>
  <si>
    <t>https://www.youtube.com/watch?v=KHqfVRuLwCI&amp;feature=em-uploademail</t>
  </si>
  <si>
    <t>http://www.reddit.com/r/Bitcoin/comments/33nujr/bitcoin_for_the_intelligent_layperson_part_one/</t>
  </si>
  <si>
    <t>April 24, 2015 at 08:15AM</t>
  </si>
  <si>
    <t>cl0p3z</t>
  </si>
  <si>
    <t>Internet Security vs. Quantum Computing (or How vulnerable is bitcoin to quantum computers?)</t>
  </si>
  <si>
    <t>http://www.ietf.org/blog/2015/04/internet-security-vs-quantum-computing/</t>
  </si>
  <si>
    <t>http://www.reddit.com/r/Bitcoin/comments/33nu5i/internet_security_vs_quantum_computing_or_how/</t>
  </si>
  <si>
    <t>April 24, 2015 at 08:13AM</t>
  </si>
  <si>
    <t>This is probably why Jackson Palmer (Dogecoin creator) sold all of his #dogecoins, #bitcoins, and other cryptos</t>
  </si>
  <si>
    <t>https://www.reddit.com/r/dogecoin/comments/33hdvo/feedback_needed_neucoin_distribution_to_dogecoin/</t>
  </si>
  <si>
    <t>http://www.reddit.com/r/Bitcoin/comments/33ntyl/this_is_probably_why_jackson_palmer_dogecoin/</t>
  </si>
  <si>
    <t>April 24, 2015 at 09:02AM</t>
  </si>
  <si>
    <t>BitBank_</t>
  </si>
  <si>
    <t>Santander InnoVentures Chief on Blockchain Tech's 'Bigger Picture'</t>
  </si>
  <si>
    <t>http://www.coindesk.com/santander-innoventures-chief-on-blockchains-bigger-picture/</t>
  </si>
  <si>
    <t>http://www.reddit.com/r/Bitcoin/comments/33nzp4/santander_innoventures_chief_on_blockchain_techs/</t>
  </si>
  <si>
    <t>April 24, 2015 at 08:28AM</t>
  </si>
  <si>
    <t>HoneyLedger ‘Eliminating Chargeback Risks for Streamers’</t>
  </si>
  <si>
    <t>http://bravenewcoin.com/news/honeyledger-eliminating-chargeback-risks-for-streamers/</t>
  </si>
  <si>
    <t>http://www.reddit.com/r/Bitcoin/comments/33nvmq/honeyledger_eliminating_chargeback_risks_for/</t>
  </si>
  <si>
    <t>April 24, 2015 at 08:23AM</t>
  </si>
  <si>
    <t>Does blockchain.info log IP addresses and associate them with particular wallets?</t>
  </si>
  <si>
    <t>If a person gets onto blockchain.info and accesses a wallet, will their IP address be on file and associated with that wallet?Not even necessarily by blockchain.info but by cloudfare or some other service used by the website?</t>
  </si>
  <si>
    <t>http://www.reddit.com/r/Bitcoin/comments/33nv0a/does_blockchaininfo_log_ip_addresses_and/</t>
  </si>
  <si>
    <t>April 24, 2015 at 09:45AM</t>
  </si>
  <si>
    <t>PLS_DO_NOT_PM_ME</t>
  </si>
  <si>
    <t>LuckyBit Review</t>
  </si>
  <si>
    <t>http://www.coinbuzz.com/2015/04/23/luckybit-review-a-unique-gambling-experience/</t>
  </si>
  <si>
    <t>http://www.reddit.com/r/Bitcoin/comments/33o4h3/luckybit_review/</t>
  </si>
  <si>
    <t>April 24, 2015 at 09:36AM</t>
  </si>
  <si>
    <t>Buying Bitcoin is so hard as a new coiner it makes me want to cry.</t>
  </si>
  <si>
    <t>Why doesn't OK Pay want to take my money. Is there some place where I just put in my credit card and it gives me Bitcoin into my wallet without having me jump through 3 hoops.</t>
  </si>
  <si>
    <t>http://www.reddit.com/r/Bitcoin/comments/33o3hh/buying_bitcoin_is_so_hard_as_a_new_coiner_it/</t>
  </si>
  <si>
    <t>April 24, 2015 at 09:33AM</t>
  </si>
  <si>
    <t>Pinky_Prescott</t>
  </si>
  <si>
    <t>Robocoin + Vomit = Romit! The new way to have your money ' lost ' by rob-o-coin!</t>
  </si>
  <si>
    <t>http://www.newsbtc.com/2015/04/22/robocoin-develops-way-send-cash-overseas/</t>
  </si>
  <si>
    <t>http://www.reddit.com/r/Bitcoin/comments/33o374/robocoin_vomit_romit_the_new_way_to_have_your/</t>
  </si>
  <si>
    <t>April 24, 2015 at 09:25AM</t>
  </si>
  <si>
    <t>Are there any stories where people have kept coins they originally mined and cashed out and made lots of money?</t>
  </si>
  <si>
    <t>We hear, hundreds and hundreds of stories where people have lost or thrown away their HDD and all of their coins are gone. But are there any stories besides Satoshi himself, where people have mined a few coins in the early days, then sold them when they hit $1000 etc? I know that if people had any, they would most likely sell them when they hit $2, or $10 or even $100, but were there any people that were so dedicated and passionate with bitcoin, that they kept all of their coins until they cashed out at the peak of $1000.</t>
  </si>
  <si>
    <t>http://www.reddit.com/r/Bitcoin/comments/33o29y/are_there_any_stories_where_people_have_kept/</t>
  </si>
  <si>
    <t>April 24, 2015 at 09:57AM</t>
  </si>
  <si>
    <t>rafalk00</t>
  </si>
  <si>
    <t>Better to make self-project or use lightlist.co?</t>
  </si>
  <si>
    <t>I wanna make my owne crowdfunding.Whats better - to use lighthosue itself or use lightlist.co ?What are securitirs and looses?</t>
  </si>
  <si>
    <t>http://www.reddit.com/r/Bitcoin/comments/33o5rx/better_to_make_selfproject_or_use_lightlistco/</t>
  </si>
  <si>
    <t>April 24, 2015 at 10:35AM</t>
  </si>
  <si>
    <t>Destinia: a very cool travel website that accepts bitcoin for everything! Hotels, flights, rental cars, and more. They even let you view the entire website in mBTC pricing.</t>
  </si>
  <si>
    <t>http://destinia.us</t>
  </si>
  <si>
    <t>http://www.reddit.com/r/Bitcoin/comments/33o9se/destinia_a_very_cool_travel_website_that_accepts/</t>
  </si>
  <si>
    <t>April 24, 2015 at 11:12AM</t>
  </si>
  <si>
    <t>Midas Rezerv Announces the First Gold-Backed Currency on the Bitcoin Blockchain - Press Release</t>
  </si>
  <si>
    <t>http://www.digitaljournal.com/pr/2532528</t>
  </si>
  <si>
    <t>http://www.reddit.com/r/Bitcoin/comments/33ode0/midas_rezerv_announces_the_first_goldbacked/</t>
  </si>
  <si>
    <t>April 24, 2015 at 11:10AM</t>
  </si>
  <si>
    <t>Barclays Data Officer Praises Blockchain Tech at SWIFT Forum</t>
  </si>
  <si>
    <t>http://www.coindesk.com/barclays-data-officer-praises-blockchain-tech-at-swift-forum/</t>
  </si>
  <si>
    <t>http://www.reddit.com/r/Bitcoin/comments/33od79/barclays_data_officer_praises_blockchain_tech_at/</t>
  </si>
  <si>
    <t>April 24, 2015 at 11:28AM</t>
  </si>
  <si>
    <t>throwway88888</t>
  </si>
  <si>
    <t>best place to buy with credit card</t>
  </si>
  <si>
    <t>hi guyswhats the best sites to buy btc for online casino with a credit card?aus prefered</t>
  </si>
  <si>
    <t>http://www.reddit.com/r/Bitcoin/comments/33oezd/best_place_to_buy_with_credit_card/</t>
  </si>
  <si>
    <t>April 24, 2015 at 11:23AM</t>
  </si>
  <si>
    <t>GetDotBit.com offers free .bit domains</t>
  </si>
  <si>
    <t>New service GetDotBit.com is seeking to make the process of registering for bit domain hassle free and is offering users a free .bit domain to embark in the Namecoin space.Registrations are being offered after the first free one for roughly $1 worth of BTC making it way economical than traditional domain registrations and inexpensive than many other companies in the .bit registration ecosystem.The start-up has also partnered with ShapeShift.io to enable users to pay with several other cryptocurrencies. It was established by an 18 year old digital currency enthusiast named Daniel who is interested in computer science and wanted to make some contribution to the cryptocurrency space.</t>
  </si>
  <si>
    <t>http://www.reddit.com/r/Bitcoin/comments/33oeij/getdotbitcom_offers_free_bit_domains/</t>
  </si>
  <si>
    <t>April 24, 2015 at 11:17AM</t>
  </si>
  <si>
    <t>Tim Heath – Coingaming.io – The Decentralized Internet: Its part of our day-to-day digital lives</t>
  </si>
  <si>
    <t>http://www.sbcnews.co.uk/europe/2015/04/23/tim-heath-coingaming-io-the-decentralized-internet-its-part-of-our-day-to-day-digital-lives/</t>
  </si>
  <si>
    <t>http://www.reddit.com/r/Bitcoin/comments/33odvv/tim_heath_coingamingio_the_decentralized_internet/</t>
  </si>
  <si>
    <t>April 24, 2015 at 11:16AM</t>
  </si>
  <si>
    <t>ShapeShift.io Adds Tether USD To Its Instant Exchange</t>
  </si>
  <si>
    <t>http://insidebitcoins.com/news/shapeshift-io-adds-tether-usd-to-its-instant-exchange/31957</t>
  </si>
  <si>
    <t>http://www.reddit.com/r/Bitcoin/comments/33odrp/shapeshiftio_adds_tether_usd_to_its_instant/</t>
  </si>
  <si>
    <t>April 24, 2015 at 11:13AM</t>
  </si>
  <si>
    <t>Bitcoin Company Plans to Use Names for Online Wallets</t>
  </si>
  <si>
    <t>http://www.newsbtc.com/2015/04/23/bitcoin-company-plans-to-use-names-for-online-wallets/</t>
  </si>
  <si>
    <t>http://www.reddit.com/r/Bitcoin/comments/33odil/bitcoin_company_plans_to_use_names_for_online/</t>
  </si>
  <si>
    <t>April 24, 2015 at 11:44AM</t>
  </si>
  <si>
    <t>Malthust</t>
  </si>
  <si>
    <t>Are Decentralized Autonomous Organizations Here Already? - Here’s How Managers Can Be Replaced by Software</t>
  </si>
  <si>
    <t>https://hbr.org/2015/04/heres-how-managers-can-be-replaced-by-software</t>
  </si>
  <si>
    <t>http://www.reddit.com/r/Bitcoin/comments/33ogdd/are_decentralized_autonomous_organizations_here/</t>
  </si>
  <si>
    <t>April 24, 2015 at 11:35AM</t>
  </si>
  <si>
    <t>yunvme</t>
  </si>
  <si>
    <t>How can we get black people interested in Bitcoin?</t>
  </si>
  <si>
    <t>https://www.youtube.com/watch?v=oFFQkQ6Va3AChris rock is right: black people decide what's cool. And With the exceptions of 50 cent and Richard Sherman, I haven't seen much love from the black community.</t>
  </si>
  <si>
    <t>http://www.reddit.com/r/Bitcoin/comments/33ofkf/how_can_we_get_black_people_interested_in_bitcoin/</t>
  </si>
  <si>
    <t>April 24, 2015 at 12:00PM</t>
  </si>
  <si>
    <t>New Subreddit BTC_Reviews Live.</t>
  </si>
  <si>
    <t>BTC_Reviews is a new subreddit for anyone to write reviews on any bitcoin related products (miners, hardware wallets, nodes) or services like (P2P lending, hot wallets, and exchanges, etc...) Come check it out and write your first review!</t>
  </si>
  <si>
    <t>http://www.reddit.com/r/Bitcoin/comments/33ohp1/new_subreddit_btc_reviews_live/</t>
  </si>
  <si>
    <t>April 24, 2015 at 11:58AM</t>
  </si>
  <si>
    <t>I don't use phone or desktop wallets because I am sure my devices have malware or viruses. Am I right to be worried?</t>
  </si>
  <si>
    <t>I have resigned myself to usig a handdful of websites to store my coin to avoid catastrophe in case one goes down.</t>
  </si>
  <si>
    <t>http://www.reddit.com/r/Bitcoin/comments/33ohk2/i_dont_use_phone_or_desktop_wallets_because_i_am/</t>
  </si>
  <si>
    <t>April 24, 2015 at 12:13PM</t>
  </si>
  <si>
    <t>The first two-way Bitcoin ATM in the Philippines just opened for business.</t>
  </si>
  <si>
    <t>http://imgur.com/3KuFkU2</t>
  </si>
  <si>
    <t>http://www.reddit.com/r/Bitcoin/comments/33oivt/the_first_twoway_bitcoin_atm_in_the_philippines/</t>
  </si>
  <si>
    <t>April 24, 2015 at 12:56PM</t>
  </si>
  <si>
    <t>Could nations move to a "gold standard" with Bitcoin by using the SHA-256 hash of the serial number on fiat paper notes and make each denomination redeemable for a pre-determined amount of mBTC?</t>
  </si>
  <si>
    <t>As far as I can tell, all major world currencies have unique serial numbers printed on their fiat notes. In the scenario above, cash would continue to circulate and consumers would choose to operate with crypto wallets, fiat paper notes, or both. Countries would purchase bitcoin to secure satoshis to back their fiat notes. (As a reference, the March 2015 total of USD notes in circulation is $1.3 trillion). Destruction and creation of currencies would be visible on the blockchain and verifiable as consumers experienced redeeming their notes for BTC or vice versa. Consumers could bypass the backed fiat notes entirely and just operate with BTC on exchanges, if desired. Earlier nations to adopt this "gold standard" would benefit in increased purchasing power as other nations came on board. Fiat notes could be modified to contain public address and QR codes to verify their respective value at any time. Benefits would be: 1) transparency of the supply of national currencies 2) mitigates the long crypto learning curve for mass public adoption (consumers still hang on to fiat paper notes) 3) bitcoin's fixed supply would become the default reserve currency. What have I overlooked?</t>
  </si>
  <si>
    <t>http://www.reddit.com/r/Bitcoin/comments/33omfz/could_nations_move_to_a_gold_standard_with/</t>
  </si>
  <si>
    <t>April 24, 2015 at 01:30PM</t>
  </si>
  <si>
    <t>Bitwage Review (Bitcoin Payroll Service)</t>
  </si>
  <si>
    <t>Bitwage I first ran across this company from a new article about someone receiving part of their paycheck in BTC. I was intrigued by this and did a little research. I ran across this little company “Bitwage”. Bitwage will take all or part of your paycheck – purchase bitcoin – and send that BTC to the wallet of your choice. The sign up was relatively simple. All it consisted of was your email and to create a new password. From there you would fill in your employers information (address, phone number, company name, company website). After you have completed this you would choose to get BTC or fiat If you choose Fiat the money will be loaded onto your Xapo wallet and you could request a debit card that you can use anywhere. If you chose BTC they would convert your fiat to BTC and send it straight out to your wallet. Bitwage will provide you with a ACH form you bring to your employer and you can designate as much of your paycheck as you would like to go straight to Bitwage and the rest of your check to get sent to the bank of your choice. Sense Bitwage is new they are offering their services commission free for the time being. My experience went very smooth. I brought the forms to my employer and told them I want %5 sent to this account. The payroll department didn’t have to even know what BTC is in order to implement it. Once the funds are sent to Bitwage via direct deposit they are then exchanged for BTC (they advertise they will give you the best price from when your deposit was made until its sent to your wallet. Bitwage does take an extra day processing your BTC so for instance if you get payed on a Wednesday you probably wont receive your BTC deposit until Thursday. There support team is very helpful and attentive to concerns of their clients. If you have anymore questions about this service please leave a comment or PM me.More reviews on my subreddit /BTC_Reviews</t>
  </si>
  <si>
    <t>http://www.reddit.com/r/Bitcoin/comments/33op3c/bitwage_review_bitcoin_payroll_service/</t>
  </si>
  <si>
    <t>April 24, 2015 at 01:44PM</t>
  </si>
  <si>
    <t>da_faq57</t>
  </si>
  <si>
    <t>Any OpenBazaar traders in Oxford, UK want to meet up?</t>
  </si>
  <si>
    <t>-----BEGIN PGP SIGNED MESSAGE----- Hash: SHA1I'm looking to meet OpenBazaar traders in Oxford, UK. Anybody up for a meet? Send a pm or email please -- feel free to use this gpg key with any of it's associated addresses. I will reply to you within 24 hrs all being well.Automated message followsGet my GnuPG key here: $ gpg --recv-keys 0x11FE66AE564DEE1F ... or if you have to do it through a browser: http://pgp.mit.edu/pks/lookup?op=get&amp;search=0x11FE66AE564DEE1F If you use GnuPG, then please let me know so we can arrange to communicate securely!End automated message-----BEGIN PGP SIGNATURE----- Version: GnuPG v1.4.12 (GNU/Linux)iQIcBAEBAgAGBQJVOeVHAAoJEBH+Zq5WTe4fzZgQAL8dtznKq4NQheuLFnyuMSfU y1nLild6VARb5WEejeP9U6e3HjooRSAn644YluG4xPlSvRkfn7eXUnmocE2WS3c+ GCutitbFXwhRBbYqf9ntmJbe/HKG+VQweakvS1gYFMh0K0nwaTdhz4qLeC6NIGz7 bMGSVAaZjnCRi7Lj4P4zIsKsfHopKdr+CTYODs/fF0CWSyVRojh+gCCb5bBwZlEP iu74IlwjTnZlPbMyIYEpkea2Xw8w84GiI1KEKJMpnp3QcpS9TkBb1NyBp+M0n5vw U9mnl2etadNntXtDQytv7jaRp9V+9HfZiYfHymFy0sK0SKf8BYZ5aLjmbbSScdO+ Lm7VWnN1e0UjHnZTPpQW+c7E7fhHFcSGnGrKw+LJWSYYsxl0YeCWyrkiJU0xHdpp jTqp4q/6dHQz+vcWEHxKNRtUugbYmQvuARAdz31CsIEfVJRCpB/6LQEpN1W3KECs 8OEWCvk0tOm7nj3kToZklpr3V7jT/Y4rvuPQ1Zji6/xoqnYPgfZ5IUES1f7qn8Bk 7hKfP0DQSVKey0cfPenO56W3LZQ117YH8JofwhFXD2py6G42z6B+I66XJpiAjF0j XxpUV2cJOWywB5ba9eSpCmln1+D22kw1nbfP20Qe64w+DEVCOE9AMfX5R7Ltoj85 90m1feY5z2jUYIOCdMLu =gSNd -----END PGP SIGNATURE-----</t>
  </si>
  <si>
    <t>http://www.reddit.com/r/Bitcoin/comments/33oq0m/any_openbazaar_traders_in_oxford_uk_want_to_meet/</t>
  </si>
  <si>
    <t>April 24, 2015 at 02:05PM</t>
  </si>
  <si>
    <t>cryptodude1</t>
  </si>
  <si>
    <t>100,000 bits for xpub PHP function</t>
  </si>
  <si>
    <t>100,000 bits tip to anyone who posts a PHP function like this.address_from_mpk($mpk, $iteration){ return $address; }It should accept an xpub like this: xpub661MyMwAqRbcFuGfayWGmjEAGo3uUjcDnhDgcCz5DMSEYy7KDsoKJZvoYZhWgP784ehgkctHKXZ47kHgUKqEpDw1xrUa8WBqQg3YKnSUzS5I found this script but it doesn't work with Electrum 2.0 xpubs. (Extra bonus points if it doesn't depend on GMP 4.2 for base58 encoding function.) Wasn't able to get this script to work on my server either.I'll open source the php code for the benefit of the bitcoin community. This is an important piece of code that would be useful to a lot of people.</t>
  </si>
  <si>
    <t>http://www.reddit.com/r/Bitcoin/comments/33ori8/100000_bits_for_xpub_php_function/</t>
  </si>
  <si>
    <t>April 24, 2015 at 01:55PM</t>
  </si>
  <si>
    <t>End of the pump and dump era in Bitcoin. What does it mean for the price going from here? Have fundamentals improved?</t>
  </si>
  <si>
    <t>With swindler Mark Marie Roberts Karpeles aka MagicalTux out of the game and the Vessenes(Bitcoin) Foundation heading towards bankruptcy, we now see a true picture of where bitcoin stands. The pump and dump era of bitcoin has officially ended.Will this lead to a price floor building and resumption of a new bull trend?Is the ecosystem stronger today than it was 2 years ago?</t>
  </si>
  <si>
    <t>http://www.reddit.com/r/Bitcoin/comments/33oqrg/end_of_the_pump_and_dump_era_in_bitcoin_what_does/</t>
  </si>
  <si>
    <t>April 24, 2015 at 02:22PM</t>
  </si>
  <si>
    <t>Fintech revolutionaries storm the barricades of traditional banking with Bitcoin</t>
  </si>
  <si>
    <t>http://www.theguardian.com/small-business-network/2015/apr/24/fintech-traditional-banking-tech-investors</t>
  </si>
  <si>
    <t>http://www.reddit.com/r/Bitcoin/comments/33osrn/fintech_revolutionaries_storm_the_barricades_of/</t>
  </si>
  <si>
    <t>April 24, 2015 at 02:12PM</t>
  </si>
  <si>
    <t>Xapo users - how are you finding the service?</t>
  </si>
  <si>
    <t>So I'm torn between trying e-coin.io and xapo. Could people that have used one or both services please let me know what their experience has been?I've tried signing upto Xapo but only get as far as the email verification. I've tried resending that email countless times, but it just doesn't seem to come, not even to my spam folder.</t>
  </si>
  <si>
    <t>http://www.reddit.com/r/Bitcoin/comments/33orzb/xapo_users_how_are_you_finding_the_service/</t>
  </si>
  <si>
    <t>April 24, 2015 at 02:34PM</t>
  </si>
  <si>
    <t>Unomagan</t>
  </si>
  <si>
    <t>idea: tip your online techsupport</t>
  </si>
  <si>
    <t>We tip taxi drivers, we tip hair cutters, we tip the plumber coming to our house fixing the toilette.When they were nice and did good work. Why don't tip the poor sobs from first level tech support if they did good work? They are under heavy stress and earn very little.Bitcoin would be perfect.Also: it motivates to actually try to help :)</t>
  </si>
  <si>
    <t>http://www.reddit.com/r/Bitcoin/comments/33otk6/idea_tip_your_online_techsupport/</t>
  </si>
  <si>
    <t>April 24, 2015 at 02:30PM</t>
  </si>
  <si>
    <t>randy-lawnmole</t>
  </si>
  <si>
    <t>My new favourite hobby. Questioning the independent money exchangers.</t>
  </si>
  <si>
    <t>Anyone who has done much international travel will know the trials and tribulations of cross boarder currency exchange. The first worlders these days just go to the ATM and draw out what they need in local currency (often getting charged +2% by your bank +2% by the local bank and +2% loss in exchange rate) What then happens if you loose your card abroad? (two weeks wait to get a new one, if it ever arrives. Or start messing around with western union).In South East Asia, The ASEAN area particularly, (South America is similar) Cash is still very much king. Enter the independent money exchangers, little family owned forex services that are prolific. There are often hundreds of them in a medium sized town or city, especially border towns or tourist centres. I've not found one yet that doesn't have a queue of 3-4 local business men holding a wedge of currency to change and a smart phone to check they are getting the best rate.My new hobby: Having been living without a credit card for some weeks now, i'll usually exchange a small amount of my emergency cash every day for some local currency. I always end the transaction by asking if they can exchange Bitcoin the digital currency.Obviously I know the answer will be no. It's a leading question. The results so far after about 30 tries are pretty similar. The majority have never heard of it, so I give a little white lie and say it's becoming quite popular for backpackers these days, and write down Bitcoin.org on a piece of paper and leave them to look it up. A few have surprised me, saying no not yet, as if they have already heard about it. Thus leaving them wondering if they should add it as a new currency to add to their board of plastic numbers that they diligently update daily.If you are a traveller.... and i know there are lots of you digital vagabonds out there, I urge you to do the same. It's only a matter of time till the penny drops. If you do find a place that says yes, please add it to coinmap or something similar as word of mouth, Grassroots should take care of the rest.Stay funky</t>
  </si>
  <si>
    <t>http://www.reddit.com/r/Bitcoin/comments/33otb9/my_new_favourite_hobby_questioning_the/</t>
  </si>
  <si>
    <t>April 24, 2015 at 02:26PM</t>
  </si>
  <si>
    <t>MOOC-DC</t>
  </si>
  <si>
    <t>First live session of MOOC 3 on Bitcoin by UNic is on today. Join us at 1200EDT, 1600GMT, 1900EEST</t>
  </si>
  <si>
    <t>Hello everyone!After the huge success of the first two free MOOCs on Digital Currencies, MOOC 3 started again on April 20, 2015 with 12 live online classes taught by Andreas Antonopoulos and Antonis Polemitis in a synchronous and asynchronous e-Learning environment. The first lecture is already online and hundreds of students have already joined us.Our first live session with Antonis is this Friday the 24th at 1200 EDT, 1600 GMT, 1900 EEST discussing the History of Money (and how Bitcoin fits in it).This is your chance to get further acquainted, or refresh your knowledge, with up to date developments and aim towards acquiring a Certificate of Accomplishment verified through the Bitcoin blockchain.How to join:Follow this link http://mooc.universityofnicosia-online.com and create an accountActivate your account and log on to the MOOC platformScroll to the "Available Courses" sectionSelect the "Introduction to Digital Currencies MOOC 3.0" courseFor students interested in continuing their studies, the University of Nicosia also offers the first Master of Science Degree in Digital Currency, which is available for students worldwide in English.Join us on twitter to receive all future updates : @MScDgitalBest regards, The MOOC Team.TLDR : signup, get free Bitcoin education</t>
  </si>
  <si>
    <t>http://www.reddit.com/r/Bitcoin/comments/33ot0t/first_live_session_of_mooc_3_on_bitcoin_by_unic/</t>
  </si>
  <si>
    <t>April 24, 2015 at 02:52PM</t>
  </si>
  <si>
    <t>noriwasabi</t>
  </si>
  <si>
    <t>coins.co.th is giving out free bitcoins to their customers in Thailand!(https://coins.co.th/rewards/missions)</t>
  </si>
  <si>
    <t>https://www.youtube.com/attribution_link?a=Z2HVoLLIoZU&amp;u=%2Fwatch%3Fv%3Dh90NepDVjHA%26feature%3Dshare</t>
  </si>
  <si>
    <t>http://www.reddit.com/r/Bitcoin/comments/33ouqq/coinscoth_is_giving_out_free_bitcoins_to_their/</t>
  </si>
  <si>
    <t>April 24, 2015 at 04:11PM</t>
  </si>
  <si>
    <t>JonnyD12</t>
  </si>
  <si>
    <t>А great video about Bitcoin!</t>
  </si>
  <si>
    <t>https://www.youtube.com/watch?v=KHqfVRuLwCI</t>
  </si>
  <si>
    <t>http://www.reddit.com/r/Bitcoin/comments/33ozm6/%D0%B0_great_video_about_bitcoin/</t>
  </si>
  <si>
    <t>April 24, 2015 at 04:10PM</t>
  </si>
  <si>
    <t>Why 1 bitcoin could be worth $1,000,000</t>
  </si>
  <si>
    <t>I have only been involved with bitcoin for less then 1 month and I have already heard the quote "bitcoin is not money for the internet its the internet of money" I have heard this now about 8 times.I understand not everyone believes that quote and I am not going to say it cant be debated. What I would like to do is just share a random thought I had today.if that one statment is true or if you believe that statement is true a bitcoin could be worth an easy $1,000,000 each.Just think if the value of the internet was somehow divided into 21 million pieces and u had 1. What whould it be worth?</t>
  </si>
  <si>
    <t>http://www.reddit.com/r/Bitcoin/comments/33ozi1/why_1_bitcoin_could_be_worth_1000000/</t>
  </si>
  <si>
    <t>April 24, 2015 at 04:05PM</t>
  </si>
  <si>
    <t>Just merged pruning support in #Bitcoin Core! Run a (no wallet) full node with 1.3 GB storage. Thanks to all who contributed. [Pieter Wuille]</t>
  </si>
  <si>
    <t>https://twitter.com/pwuille/status/591527686117466113</t>
  </si>
  <si>
    <t>http://www.reddit.com/r/Bitcoin/comments/33oz97/just_merged_pruning_support_in_bitcoin_core_run_a/</t>
  </si>
  <si>
    <t>April 24, 2015 at 03:59PM</t>
  </si>
  <si>
    <t>cyberpinoy</t>
  </si>
  <si>
    <t>The Most Profitable Way to Mine</t>
  </si>
  <si>
    <t>https://stakeminers.com</t>
  </si>
  <si>
    <t>http://www.reddit.com/r/Bitcoin/comments/33oyuq/the_most_profitable_way_to_mine/</t>
  </si>
  <si>
    <t>April 24, 2015 at 03:58PM</t>
  </si>
  <si>
    <t>itBit Applies in New York For Bitcoin's First Banking License</t>
  </si>
  <si>
    <t>https://www.cryptocoinsnews.com/itbit-applies-new-york-bitcoins-first-banking-license/</t>
  </si>
  <si>
    <t>http://www.reddit.com/r/Bitcoin/comments/33oyud/itbit_applies_in_new_york_for_bitcoins_first/</t>
  </si>
  <si>
    <t>gwdf1</t>
  </si>
  <si>
    <t>New Bitcoin faucet!!!</t>
  </si>
  <si>
    <t>http://freebtc.xaa.pl</t>
  </si>
  <si>
    <t>http://www.reddit.com/r/Bitcoin/comments/33oyuc/new_bitcoin_faucet/</t>
  </si>
  <si>
    <t>April 24, 2015 at 03:52PM</t>
  </si>
  <si>
    <t>Bitcoin Island: cleaning up the crypto currency. Spoiler: Isle of Man</t>
  </si>
  <si>
    <t>http://www.bbc.com/news/business-32394170</t>
  </si>
  <si>
    <t>http://www.reddit.com/r/Bitcoin/comments/33oyfg/bitcoin_island_cleaning_up_the_crypto_currency/</t>
  </si>
  <si>
    <t>April 24, 2015 at 03:50PM</t>
  </si>
  <si>
    <t>PSA: data muncher, Coindesk Android has used &amp;gt; 750Mb in 6 months. Seriously WTF?</t>
  </si>
  <si>
    <t>http://imgur.com/5ufg57i</t>
  </si>
  <si>
    <t>http://www.reddit.com/r/Bitcoin/comments/33oybt/psa_data_muncher_coindesk_android_has_used_750mb/</t>
  </si>
  <si>
    <t>April 24, 2015 at 03:35PM</t>
  </si>
  <si>
    <t>spence7777</t>
  </si>
  <si>
    <t>Hi Folks! itstyleryang.com Now Accepts Bitcoin and I have a Promo Code!</t>
  </si>
  <si>
    <t>Hey everyone! I'm so happy to announce that my favorite ecommerce website now accepts bitcoin. Tyler Yang is a person I've been a fan of for quite sometime, simply because he's so inspirational and runs an amazing tea company with his partner. He sells organic teas that're fair trade and tea-infused skin care products.He recently launched his lifestyle website www.itstyleryang.com and sells all of his products on there.After contacting him, he gave me a 20% off promo code to share with the Reddit community.So here it is: SGA20It's valid on all orders. I hope everyone enjoys his products as much as I do!!</t>
  </si>
  <si>
    <t>http://www.reddit.com/r/Bitcoin/comments/33oxes/hi_folks_itstyleryangcom_now_accepts_bitcoin_and/</t>
  </si>
  <si>
    <t>April 24, 2015 at 03:31PM</t>
  </si>
  <si>
    <t>BTC Trading</t>
  </si>
  <si>
    <t>Any tips on BTC trading.. no haters please :)</t>
  </si>
  <si>
    <t>http://www.reddit.com/r/Bitcoin/comments/33ox5l/btc_trading/</t>
  </si>
  <si>
    <t>April 24, 2015 at 04:18PM</t>
  </si>
  <si>
    <t>sipak</t>
  </si>
  <si>
    <t>We need to sell tickets online for bitcoins only. What tools are available?</t>
  </si>
  <si>
    <t>As non-profit bitcoin only business, we are looking for easy tools to sell ticket to our events online. We accept only bitcoin. Do you have any recommendation?</t>
  </si>
  <si>
    <t>http://www.reddit.com/r/Bitcoin/comments/33ozzz/we_need_to_sell_tickets_online_for_bitcoins_only/</t>
  </si>
  <si>
    <t>April 24, 2015 at 04:36PM</t>
  </si>
  <si>
    <t>lastmangoinparis</t>
  </si>
  <si>
    <t>100% social media based bitcoin lending</t>
  </si>
  <si>
    <t>Is there any website like this? It seems like btcjam, bitbond, et al are all moving to require govt IDs. Obviously that's not going to allow bitcoin to reach its full potential lending/borrowing capability. I understand fraud sucks but there's got to be a way to leverage social media identities to fully utilize bitcoin's international lending capabilities.</t>
  </si>
  <si>
    <t>http://www.reddit.com/r/Bitcoin/comments/33p17m/100_social_media_based_bitcoin_lending/</t>
  </si>
  <si>
    <t>April 24, 2015 at 04:33PM</t>
  </si>
  <si>
    <t>AWS based vps with bitcoin? US-East</t>
  </si>
  <si>
    <t>Anyone know how one can buy an VPS hosted on amazon cloud (aws directly or reseller?) at the US-East location with bitcoin?Are there any re-sellers accepting bitcoin?Background requirement: Coinbase suggests using AWS US-East location for faster api accessp.s: Yes I know of Vultr, Chunkhost and Bithost.io none are running on amazon cloudThanks!</t>
  </si>
  <si>
    <t>http://www.reddit.com/r/Bitcoin/comments/33p0zu/aws_based_vps_with_bitcoin_useast/</t>
  </si>
  <si>
    <t>April 24, 2015 at 04:59PM</t>
  </si>
  <si>
    <t>pb1x</t>
  </si>
  <si>
    <t>Electrum 2.1 Released</t>
  </si>
  <si>
    <t>https://electrum.org/#download</t>
  </si>
  <si>
    <t>http://www.reddit.com/r/Bitcoin/comments/33p2lr/electrum_21_released/</t>
  </si>
  <si>
    <t>April 24, 2015 at 04:58PM</t>
  </si>
  <si>
    <t>Museum buys work with Bitcoin. This is their press release!</t>
  </si>
  <si>
    <t>http://www.mak.at/jart/prj3/mak/data/uploads/downloads/presse/2015/Harm_van_Dorpel_e.pdf</t>
  </si>
  <si>
    <t>http://www.reddit.com/r/Bitcoin/comments/33p2gu/museum_buys_work_with_bitcoin_this_is_their_press/</t>
  </si>
  <si>
    <t>April 24, 2015 at 04:50PM</t>
  </si>
  <si>
    <t>Check out the Bitcoin House Taiwan - The slice of paradise. join us for this mission or otherwise share our vision to support something meaningful we are very passionate about. We are all in. Do what you love and love what you do Bitcoin team Taiwan</t>
  </si>
  <si>
    <t>https://www.youtube.com/watch?v=vt0Usanyzvo&amp;feature=youtu.be</t>
  </si>
  <si>
    <t>http://www.reddit.com/r/Bitcoin/comments/33p215/check_out_the_bitcoin_house_taiwan_the_slice_of/</t>
  </si>
  <si>
    <t>April 24, 2015 at 05:15PM</t>
  </si>
  <si>
    <t>rachyandco</t>
  </si>
  <si>
    <t>What do you say to people being hooked up in crypto ponzi scheme?</t>
  </si>
  <si>
    <t>I have been approached by people badly hooked up in Leocoin. Yesterday in a small bitcoin event in my town where i was presenting,a guy showed up talking about Gemcoin.People have been talking about different coins but usually they talk about how this or that feature is better compared to btc, and is usefull in other situation like smart contracts. But they are usually also bitcoiners and they rather try to sell their enthousiasm for the code than their coins.With scams like leocoin and gemcoin, conversation start always the same way: - they take you on the side. It has to be a special conversation - they say that there are big things coming that you dont know (where i say: tell me i am curious) - then they say that they are launching a coin (they usually feel like they are launching it themselves) - this coin will have not the "problems" of btc (hear: price volatility, drugs, paedostuff, end of the world stuff) - the adoption will be massive and there are already so many milions merchants ready.I am kind type of person so i listen till the end. They want to meet up further, and make me check online. (Yeah this is where you find all good links about the history of the scammers that already have a prison trail, surprise surprise)What i see is that these people often are non technical people and have been in contact for the fisrt time with a crypto through these scammers.They receive training and motivation and are asked to reach out for key people. (Seems i am one in my town when it comes to btc)I am uselly speechless in front of them, having no arguments. But i see weak people being scammed or about to be.What are the right words to make them realize they are in a scam, without entering a "my coin si better" debate? What is your answer in this scenario? Thanks for your input.PS: i post this here because i want to hear the answer of the bitcoin community as these kind of things can hurt us also.First one to say bitcoin is a ponzi scheme gets a hurray...</t>
  </si>
  <si>
    <t>http://www.reddit.com/r/Bitcoin/comments/33p3n0/what_do_you_say_to_people_being_hooked_up_in/</t>
  </si>
  <si>
    <t>April 24, 2015 at 05:13PM</t>
  </si>
  <si>
    <t>KaliMaul</t>
  </si>
  <si>
    <t>MtGox bankruptcy claim - good idea?</t>
  </si>
  <si>
    <t>I just got an email from MtGox saying that I can submit a bankruptcy claim at https://claims.mtgox.com/assets/index.htmlThe thing is, I don't really know what this means or if I should do it. Can you give me some advice?</t>
  </si>
  <si>
    <t>http://www.reddit.com/r/Bitcoin/comments/33p3if/mtgox_bankruptcy_claim_good_idea/</t>
  </si>
  <si>
    <t>April 24, 2015 at 05:05PM</t>
  </si>
  <si>
    <t>Bitcoin will change Ukraine forever</t>
  </si>
  <si>
    <t>http://forklog.com/bitcoin-will-change-ukraine-forever/</t>
  </si>
  <si>
    <t>http://www.reddit.com/r/Bitcoin/comments/33p2zf/bitcoin_will_change_ukraine_forever/</t>
  </si>
  <si>
    <t>April 24, 2015 at 05:31PM</t>
  </si>
  <si>
    <t>CoinHako and BitGo Offering First Insured Asian Bitcoin Exchange</t>
  </si>
  <si>
    <t>https://www.cryptocoinsnews.com/coinhako-bitgo-offering-first-insured-asian-bitcoin-exchange/</t>
  </si>
  <si>
    <t>http://www.reddit.com/r/Bitcoin/comments/33p4ob/coinhako_and_bitgo_offering_first_insured_asian/</t>
  </si>
  <si>
    <t>April 24, 2015 at 05:30PM</t>
  </si>
  <si>
    <t>Looking for suggestions for projects for a Bitcoin developers workshop</t>
  </si>
  <si>
    <t>Hello all,In a previous post here... http://www.reddit.com/r/Bitcoin/comments/33e6yz/workshop_on_bitcoin_internals_and_programming/I mentioned that I am planning to run a workshop geared towards developing applications with Bitcoin.I'm looking for suggestions for some good project ideas that I can use in the workshop for my students. All of the code would be in Python.Any suggestions appreciated...</t>
  </si>
  <si>
    <t>http://www.reddit.com/r/Bitcoin/comments/33p4kb/looking_for_suggestions_for_projects_for_a/</t>
  </si>
  <si>
    <t>April 24, 2015 at 05:39PM</t>
  </si>
  <si>
    <t>Ransomware crims drop Bitcoin faster than Google axes services</t>
  </si>
  <si>
    <t>http://www.theregister.co.uk/2015/04/24/ransomware_bitcoin/</t>
  </si>
  <si>
    <t>http://www.reddit.com/r/Bitcoin/comments/33p53g/ransomware_crims_drop_bitcoin_faster_than_google/</t>
  </si>
  <si>
    <t>April 24, 2015 at 06:14PM</t>
  </si>
  <si>
    <t>grabberfish</t>
  </si>
  <si>
    <t>Any updates to Mycelium bitcoincard?</t>
  </si>
  <si>
    <t>The Mycelium Bitcoincard has been showing as in final stages of development for many months now. /u/Rassah had announced that the project is finally nearing completion last July.It's still an eagerly awaited product and one which I am sure will be a huge success. In the light of the recently announced bitSIM the Mycelium product would provide an excellent companion to further the need of greater popular adoption. Does anyone have some news about when (if) we can expect to see this vapourware in the market?</t>
  </si>
  <si>
    <t>http://www.reddit.com/r/Bitcoin/comments/33p7h2/any_updates_to_mycelium_bitcoincard/</t>
  </si>
  <si>
    <t>April 24, 2015 at 06:13PM</t>
  </si>
  <si>
    <t>Hong Kong Starbucks Branches Accepting Bitcoin Payments</t>
  </si>
  <si>
    <t>http://www.newsbtc.com/2015/04/24/hong-kong-starbucks-branches-accepting-bitcoin-payments/</t>
  </si>
  <si>
    <t>http://www.reddit.com/r/Bitcoin/comments/33p7do/hong_kong_starbucks_branches_accepting_bitcoin/</t>
  </si>
  <si>
    <t>April 24, 2015 at 06:11PM</t>
  </si>
  <si>
    <t>One big reason Bitcoin is going nowhere</t>
  </si>
  <si>
    <t>http://www.businessinsider.com/bitcoin-needs-women-to-be-relevant-2015-4</t>
  </si>
  <si>
    <t>http://www.reddit.com/r/Bitcoin/comments/33p773/one_big_reason_bitcoin_is_going_nowhere/</t>
  </si>
  <si>
    <t>April 24, 2015 at 06:09PM</t>
  </si>
  <si>
    <t>Cash Is Here To Stay Despite The Rise Of Bitcoin, Venmo, And Apple Pay</t>
  </si>
  <si>
    <t>http://www.forbes.com/sites/arjanschutte/2015/04/23/show-me-the-money/</t>
  </si>
  <si>
    <t>http://www.reddit.com/r/Bitcoin/comments/33p72q/cash_is_here_to_stay_despite_the_rise_of_bitcoin/</t>
  </si>
  <si>
    <t>April 24, 2015 at 06:04PM</t>
  </si>
  <si>
    <t>BitPost Events (special project) launched</t>
  </si>
  <si>
    <t>http://bit-post.com/events/bitpost-events-launched-5766</t>
  </si>
  <si>
    <t>http://www.reddit.com/r/Bitcoin/comments/33p6re/bitpost_events_special_project_launched/</t>
  </si>
  <si>
    <t>April 24, 2015 at 06:23PM</t>
  </si>
  <si>
    <t>Bitcoins 'losing' value for cyber-thieves - BBC News</t>
  </si>
  <si>
    <t>http://www.bbc.com/news/technology-32445026</t>
  </si>
  <si>
    <t>http://www.reddit.com/r/Bitcoin/comments/33p85i/bitcoins_losing_value_for_cyberthieves_bbc_news/</t>
  </si>
  <si>
    <t>April 24, 2015 at 07:00PM</t>
  </si>
  <si>
    <t>holonames</t>
  </si>
  <si>
    <t>I wanted to pay BrandBucket in Bitcoin. They refused Bitcoin. I refused BrandBucket.</t>
  </si>
  <si>
    <t>I sent BrandBucket a few domains to consider for listing on their page.They accepted cryptillionaire.com with recommended listing price $2995.Great, I start filling/setting up stuff on their webpage for cryptillionaire.com and then I went to the second step to pay $10 as a listing fee.However, I saw no bitcoin.I sent them email:Hi, I would like to pay the submission fee ($10) for the cryptillionaire.com domain that you've just accepted with your recommended listing price $2995 and I would like to pay it with bitcoins. Could it be possible? If yes, could you send me your bitcoin address or do you use bitpay? Thank you in advance.They responded:Thanks for contacting us. Unfortunately, we do not accept bitcoins at the present time. You can pay your listing fee using PayPal account or a credit card if you do not have a PayPal account. Simply login to your account and in the To do list you will find the link to do so. If you would like to pay your listing fee via PayPal, please send your payment directly to our business account (xxxxxxxx@xxxxxxxxxx.com). ...Hmm, I tried a few more emails and I even wanted to pay twice as much when using bitcoin - I love bitcoin especially for microtransactions like sending five or ten bucks.Could it be possible to pay with bitcoin? I can pay $20 instead of $10 if there is a problem with some extra administration. I am a big fan of bitcoin, so, I am willing to pay more. Thank you in advance.BrandBucket's response:As much as we hate to decline your request, we unfortunately cannot accept bitcoin payments at the moment. If we do decide to do this in the future, we will be in touch to let you know of this.And my response?I will not list cryptillionaire.com on BrandBucket.Moral of the story is that if it's possible, like in this case, and the company refuse to use Bitcoin for the transaction - especially if it's a domain-market company like BrandBucket, don't use their service unless they start accepting Bitcoin or other cryptocurrencies.</t>
  </si>
  <si>
    <t>http://www.reddit.com/r/Bitcoin/comments/33pb2x/i_wanted_to_pay_brandbucket_in_bitcoin_they/</t>
  </si>
  <si>
    <t>April 24, 2015 at 07:10PM</t>
  </si>
  <si>
    <t>Skewed - Survey by ING/Ipsos paints bleak picture of bitcoin. Well of course it would - only 0.0003125% - of the United States polled and 0.0000000% in Canada!</t>
  </si>
  <si>
    <t>http://www.ing.com/Newsroom/All-news/NW/Mobile-app-use-sees-emergence-of-cashless-society.htm</t>
  </si>
  <si>
    <t>http://www.reddit.com/r/Bitcoin/comments/33pc0o/skewed_survey_by_ingipsos_paints_bleak_picture_of/</t>
  </si>
  <si>
    <t>April 24, 2015 at 07:39PM</t>
  </si>
  <si>
    <t>Superkatzo</t>
  </si>
  <si>
    <t>Yihaa..today my Xapo/Bitwage debit card was in the mailbox(germany/euro)-end of next week i will charge it with fiat for coins and then report here how it all went :)</t>
  </si>
  <si>
    <t>http://imgur.com/9CJcg44</t>
  </si>
  <si>
    <t>http://www.reddit.com/r/Bitcoin/comments/33pela/yihaatoday_my_xapobitwage_debit_card_was_in_the/</t>
  </si>
  <si>
    <t>April 24, 2015 at 07:44PM</t>
  </si>
  <si>
    <t>Today is my ฿-Day and this is my ฿-Cake :)</t>
  </si>
  <si>
    <t>http://i.imgur.com/eqhTMaD.jpg</t>
  </si>
  <si>
    <t>http://www.reddit.com/r/Bitcoin/comments/33pf26/today_is_my_day_and_this_is_my_cake/</t>
  </si>
  <si>
    <t>April 24, 2015 at 08:12PM</t>
  </si>
  <si>
    <t>$75 visa fees on $100 car rental abroad (spain) because deposit. Help me get the rental co to do this all with bitcoin</t>
  </si>
  <si>
    <t>Rented a car for 94 euro ($102). Total charge was $175 with visa.Main reason seems to be the rental co take a 500 euro deposit, which they refund at the end of the period. Visa charged me pro rata fees each way, plus a big exchange rate spread also pro rata obviously.The company is excellent (malagacar.com, in Malaga). I'm going to tell them I can't rent from them again unless they sort this out.Can anyone tell me the best way they can use bitcoin, both for accepting payment, and for escrow to cover the deposit? This must be a problem for lots of people - and a good use case for bitcoin.</t>
  </si>
  <si>
    <t>http://www.reddit.com/r/Bitcoin/comments/33phv7/75_visa_fees_on_100_car_rental_abroad_spain/</t>
  </si>
  <si>
    <t>April 24, 2015 at 08:04PM</t>
  </si>
  <si>
    <t>Liberland Wants to Create its Own Cryptocurrency &amp;amp; Accepts Bitcoin for State Budget</t>
  </si>
  <si>
    <t>https://www.cryptocoinsnews.com/liberland-wants-to-create-its-own-cryptocurrency-accepts-bitcoin-for-state-budget/</t>
  </si>
  <si>
    <t>http://www.reddit.com/r/Bitcoin/comments/33ph25/liberland_wants_to_create_its_own_cryptocurrency/</t>
  </si>
  <si>
    <t>April 24, 2015 at 07:57PM</t>
  </si>
  <si>
    <t>_52hz_</t>
  </si>
  <si>
    <t>Warning about Bitquick</t>
  </si>
  <si>
    <t>This is the third time bitquick has either lost me money or demanded money for their mistake.Twice users have bought my coins I was selling on the site, but their site removed the hold showing more coins that were actually there.So, users deposited money into my account and they got coins.However, due to their mistake of removing the hold, they have asked twice for me to correct this mistake by sending them more funds.While I understand it's not fair me getting money I didn't trade coins for, I'm not paying out a couple hundreds dollars each time their site malfunctions.On top of this, they still owe me from when their dynamic pricing feature broke and sold 8+ BTC for under $175 when they were well over $400, losing me a LOT of money.Overall I wanted people to know the site is reliable and you get money for bitcoins in under a day, but support is quick to blame users for the admins mistakes with the site.</t>
  </si>
  <si>
    <t>http://www.reddit.com/r/Bitcoin/comments/33pge9/warning_about_bitquick/</t>
  </si>
  <si>
    <t>April 24, 2015 at 08:39PM</t>
  </si>
  <si>
    <t>nilfheimsan</t>
  </si>
  <si>
    <t>MyBitmine.co - earn btc as you build your own gold mine</t>
  </si>
  <si>
    <t>http://mybitmine.co/index.php?ref=8448</t>
  </si>
  <si>
    <t>http://www.reddit.com/r/Bitcoin/comments/33pkpd/mybitmineco_earn_btc_as_you_build_your_own_gold/</t>
  </si>
  <si>
    <t>April 24, 2015 at 08:59PM</t>
  </si>
  <si>
    <t>Elderness</t>
  </si>
  <si>
    <t>Could bitcoin just be a fad?</t>
  </si>
  <si>
    <t>What makes you think bitcoin isnt just a fad, that say, its going to become more popular in the future and not continue its downtrend? What gives you confidence?Peter Schiff has argued that its just a fad. That people will become bored of it eventually, and abandon it.</t>
  </si>
  <si>
    <t>http://www.reddit.com/r/Bitcoin/comments/33pmyi/could_bitcoin_just_be_a_fad/</t>
  </si>
  <si>
    <t>April 24, 2015 at 08:48PM</t>
  </si>
  <si>
    <t>eGifter is an awesome service for Bitcoin, one that Coinbase is ruining.. here's what's happening to me</t>
  </si>
  <si>
    <t>http://imgur.com/cvoHRYf</t>
  </si>
  <si>
    <t>http://www.reddit.com/r/Bitcoin/comments/33plr8/egifter_is_an_awesome_service_for_bitcoin_one/</t>
  </si>
  <si>
    <t>April 24, 2015 at 09:15PM</t>
  </si>
  <si>
    <t>VanquishAudio</t>
  </si>
  <si>
    <t>Perfect intro to Bitcoin [YOUTUBE]</t>
  </si>
  <si>
    <t>https://www.youtube.com/watch?v=bnGCtV4LcRk</t>
  </si>
  <si>
    <t>http://www.reddit.com/r/Bitcoin/comments/33poz3/perfect_intro_to_bitcoin_youtube/</t>
  </si>
  <si>
    <t>April 24, 2015 at 09:00PM</t>
  </si>
  <si>
    <t>ButterNubber</t>
  </si>
  <si>
    <t>New Bitcoin Web of Trust Explorer</t>
  </si>
  <si>
    <t>http://www.btcalpha.com/wot/</t>
  </si>
  <si>
    <t>http://www.reddit.com/r/Bitcoin/comments/33pn2t/new_bitcoin_web_of_trust_explorer/</t>
  </si>
  <si>
    <t>April 24, 2015 at 09:33PM</t>
  </si>
  <si>
    <t>kyuronite</t>
  </si>
  <si>
    <t>Anybody having problems with bitfinex bitcoin withdrawals?</t>
  </si>
  <si>
    <t>Mine has been pending for over 2 hours after i received my email verification of the withdrawal.</t>
  </si>
  <si>
    <t>http://www.reddit.com/r/Bitcoin/comments/33pr4d/anybody_having_problems_with_bitfinex_bitcoin/</t>
  </si>
  <si>
    <t>April 24, 2015 at 09:31PM</t>
  </si>
  <si>
    <t>One of the most important topics is still bitcoin exchange transparency</t>
  </si>
  <si>
    <t>http://www.reddit.com/r/Bitcoin/comments/33pqwe/one_of_the_most_important_topics_is_still_bitcoin/</t>
  </si>
  <si>
    <t>April 24, 2015 at 09:39PM</t>
  </si>
  <si>
    <t>dublinjammers</t>
  </si>
  <si>
    <t>Any German or Spanish speaking Bitcoin fans able to help me?</t>
  </si>
  <si>
    <t>Hi all,I'm running #BitcoinSurvey, and last night put the first draft of the German version of the survey at https://bitcointalk.org/index.php?topic=1036324.msg11177783#msg11177783I also have a Spanish translation. I was wondering if anyone can help me proof and edit the localised version so it matches the English version as closely as possible.The main thread is over at https://bitcointalk.org/index.php?topic=987941.0;all , with responses from 60 countries now to the English version.Any help would be appreciated! I'd love to get this into French, Russian, Arabic, Indian, Filipino, and Chinese too as I've a goal of 1,000 responses between them, and think it's important to get as many main languages as possible. But willing to pay 0.05 bitcoin per language. Any one able to do this before the end of the weekend and help me out? Results of the report will be public on my site, bitcointalk, #bitcoinsurvey and reddit either way.CheersJamie</t>
  </si>
  <si>
    <t>http://www.reddit.com/r/Bitcoin/comments/33prxf/any_german_or_spanish_speaking_bitcoin_fans_able/</t>
  </si>
  <si>
    <t>April 24, 2015 at 10:02PM</t>
  </si>
  <si>
    <t>Any rumours or news about GBTC starting to trade?</t>
  </si>
  <si>
    <t>Last thing I heard, was this tweet from Grayscale Invest: https://twitter.com/GrayscaleInvestPlease share any rumours.</t>
  </si>
  <si>
    <t>http://www.reddit.com/r/Bitcoin/comments/33pv20/any_rumours_or_news_about_gbtc_starting_to_trade/</t>
  </si>
  <si>
    <t>April 24, 2015 at 09:58PM</t>
  </si>
  <si>
    <t>knight222</t>
  </si>
  <si>
    <t>BITCOIN SHOP INC. Just Filed Form D Announcing $2.50 million Financing - Octafinance</t>
  </si>
  <si>
    <t>http://www.octafinance.com/bitcoin-shop-inc-just-filed-form-d-announcing-2-50-million-financing/</t>
  </si>
  <si>
    <t>http://www.reddit.com/r/Bitcoin/comments/33pucq/bitcoin_shop_inc_just_filed_form_d_announcing_250/</t>
  </si>
  <si>
    <t>April 24, 2015 at 09:57PM</t>
  </si>
  <si>
    <t>TheMoki</t>
  </si>
  <si>
    <t>Any native English speaker willing to proof-read my bachelor's thesis abstract (100 words)?</t>
  </si>
  <si>
    <t>This is a bit random question but I don't really know anyone who's native English speaker and I need to have an abstract in English for my bachelor's thesis. Can anyone here help me out with that? Feel free to exchange unfitting words for others with same meaning, add articles in case they are missing and so on. I'll owe you one!Abstract: Bachelor’s thesis focuses on the digital currency called Bitcoin. Theoretical part discusses the concept of money (their history, emission, golden standard etc.), central banking and local currencies. It also tackles concept of Bitcoin itself, the way it functi-ons, its advantages and disadvantages and its emission (so-called mining). Practical part answers whether or not it is possible to profit by bitcoin mining, by speculation with its value towards dollar and if it is possible that bitcoin replaces traditional payment sys-tems and currencies in the future (or whether or not it can at least prove to be potent competitor to them).</t>
  </si>
  <si>
    <t>http://www.reddit.com/r/Bitcoin/comments/33pu7k/any_native_english_speaker_willing_to_proofread/</t>
  </si>
  <si>
    <t>April 24, 2015 at 09:54PM</t>
  </si>
  <si>
    <t>ESMA Launches Call for Evidence on Investments Using Bitcoin Technology</t>
  </si>
  <si>
    <t>http://www.newsbtc.com/2015/04/23/esma-launches-call-for-evidence-on-investments-using-bitcoin-technology/</t>
  </si>
  <si>
    <t>http://www.reddit.com/r/Bitcoin/comments/33ptsh/esma_launches_call_for_evidence_on_investments/</t>
  </si>
  <si>
    <t>April 24, 2015 at 09:52PM</t>
  </si>
  <si>
    <t>https://fortune.com/2015/04/23/theres-big-pressure-on-new-yorks-bitcoin-regulation-plan/</t>
  </si>
  <si>
    <t>http://www.reddit.com/r/Bitcoin/comments/33ptkh/theres_big_pressure_on_new_yorks_bitcoin/</t>
  </si>
  <si>
    <t>April 24, 2015 at 10:49PM</t>
  </si>
  <si>
    <t>Money &amp;amp; Tech’s Weekly News Update: Kraken Mt Gox Claims, DHS Silicon Valley, Raytheon Websense, PayPal Injectable Chips, Stanford SCP, Brad Garlinghouse Ripple Labs, Brian Forde MIT, SurBTC, Russel Brand StartJOIN, Liberland Bitcoin.</t>
  </si>
  <si>
    <t>http://moneyandtech.com/April-23-news-update/</t>
  </si>
  <si>
    <t>http://www.reddit.com/r/Bitcoin/comments/33q173/money_techs_weekly_news_update_kraken_mt_gox/</t>
  </si>
  <si>
    <t>April 24, 2015 at 11:10PM</t>
  </si>
  <si>
    <t>When will 21 Inc release to the world what they've been working on? Will it be a game changer? Will it create mass adoption?</t>
  </si>
  <si>
    <t>Playing the waiting game sucks!</t>
  </si>
  <si>
    <t>http://www.reddit.com/r/Bitcoin/comments/33q3zg/when_will_21_inc_release_to_the_world_what_theyve/</t>
  </si>
  <si>
    <t>April 24, 2015 at 11:01PM</t>
  </si>
  <si>
    <t>blarrybob</t>
  </si>
  <si>
    <t>With ransomware on the rise, cryptographers take it personally</t>
  </si>
  <si>
    <t>http://www.computerworld.com/article/2914656/cybercrime-hacking/with-ransomware-on-the-rise-cryptographers-take-it-personally.html</t>
  </si>
  <si>
    <t>http://www.reddit.com/r/Bitcoin/comments/33q2q8/with_ransomware_on_the_rise_cryptographers_take/</t>
  </si>
  <si>
    <t>April 24, 2015 at 11:32PM</t>
  </si>
  <si>
    <t>Vinay Gupta was right! "8 out of 10 PCs Vulnerable" to this Intel processor/HTML5 attack</t>
  </si>
  <si>
    <t>http://cointelegraph.com/news/114058/8-out-of-10-pcs-vulnerable-forbes-confirms-guptas-intel-suspicions</t>
  </si>
  <si>
    <t>http://www.reddit.com/r/Bitcoin/comments/33q6sg/vinay_gupta_was_right_8_out_of_10_pcs_vulnerable/</t>
  </si>
  <si>
    <t>April 24, 2015 at 11:45PM</t>
  </si>
  <si>
    <t>Shpeck</t>
  </si>
  <si>
    <t>Drew Dee Mocks Mining</t>
  </si>
  <si>
    <t>http://theworstthingsforsale.com/2015/04/23/bitcoin-mining-still/</t>
  </si>
  <si>
    <t>http://www.reddit.com/r/Bitcoin/comments/33q8fc/drew_dee_mocks_mining/</t>
  </si>
  <si>
    <t>April 25, 2015 at 12:11AM</t>
  </si>
  <si>
    <t>A sleek webfont containing 95 icons of all main payment operators and methods, bitcoin included!</t>
  </si>
  <si>
    <t>http://paymentfont.io/</t>
  </si>
  <si>
    <t>http://www.reddit.com/r/Bitcoin/comments/33qbrh/a_sleek_webfont_containing_95_icons_of_all_main/</t>
  </si>
  <si>
    <t>April 25, 2015 at 12:09AM</t>
  </si>
  <si>
    <t>PhiMinD</t>
  </si>
  <si>
    <t>Brawker Alternatives?</t>
  </si>
  <si>
    <t>It was a sad day when brawker closed its doors, the created a vibrant and unique market place for buying and selling bitcoin.Does anyone know if there are viable alternatives in the pipeline? I know brawker said they were gonna open source their stuff but so far I havent seen anything.Bring back Brawker!</t>
  </si>
  <si>
    <t>http://www.reddit.com/r/Bitcoin/comments/33qbly/brawker_alternatives/</t>
  </si>
  <si>
    <t>April 25, 2015 at 12:06AM</t>
  </si>
  <si>
    <t>Ledger + Coinkite! Smart-cards with Multi-Signature for Even More Security</t>
  </si>
  <si>
    <t>http://blog.coinkite.com/post/116127008376/ledger-coinkite-smart-cards-with</t>
  </si>
  <si>
    <t>http://www.reddit.com/r/Bitcoin/comments/33qb88/ledger_coinkite_smartcards_with_multisignature/</t>
  </si>
  <si>
    <t>April 24, 2015 at 11:58PM</t>
  </si>
  <si>
    <t>Buttcoiner thinks we need to go outside (fight fire with fire)</t>
  </si>
  <si>
    <t>http://www.reddit.com/r/Buttcoin/comments/33nb9t/i_believe_in_satoshi_the_father_almighty_creator/cqmv73l</t>
  </si>
  <si>
    <t>http://www.reddit.com/r/Bitcoin/comments/33qa54/buttcoiner_thinks_we_need_to_go_outside_fight/</t>
  </si>
  <si>
    <t>April 24, 2015 at 11:57PM</t>
  </si>
  <si>
    <t>Foldapp now offering $25 cards for the 20% discount on Starbucks</t>
  </si>
  <si>
    <t>just got an email from them saying they've got the cards now.</t>
  </si>
  <si>
    <t>http://www.reddit.com/r/Bitcoin/comments/33q9yw/foldapp_now_offering_25_cards_for_the_20_discount/</t>
  </si>
  <si>
    <t>April 25, 2015 at 12:51AM</t>
  </si>
  <si>
    <t>HexOmega1184</t>
  </si>
  <si>
    <t>igot launches Bitcoin solution for merchants</t>
  </si>
  <si>
    <t>https://coinreport.net/igot-launches-bitcoin-solution-merchants/</t>
  </si>
  <si>
    <t>http://www.reddit.com/r/Bitcoin/comments/33qhea/igot_launches_bitcoin_solution_for_merchants/</t>
  </si>
  <si>
    <t>April 25, 2015 at 12:47AM</t>
  </si>
  <si>
    <t>NotBeingGoverned</t>
  </si>
  <si>
    <t>How to Make War Less Profitable and Reverse the Trend of Never Ending Wars</t>
  </si>
  <si>
    <t>http://www.notbeinggoverned.com/how-to-make-war-less-profitable-and-reverse-the-trend-of-never-ending-wars/?utm_source=feedburner&amp;utm_medium=feed&amp;utm_campaign=Feed%3A+NBGBitcoin+%28The+Art+of+Not+Being+Governed+%C2%BB+Bitcoin%29</t>
  </si>
  <si>
    <t>http://www.reddit.com/r/Bitcoin/comments/33qgu9/how_to_make_war_less_profitable_and_reverse_the/</t>
  </si>
  <si>
    <t>Bitcoin Foundation Director: No Plans to Fund Core Development</t>
  </si>
  <si>
    <t>http://www.coindesk.com/bitcoin-foundation-director-no-plans-to-fund-core-development/</t>
  </si>
  <si>
    <t>http://www.reddit.com/r/Bitcoin/comments/33qgsl/bitcoin_foundation_director_no_plans_to_fund_core/</t>
  </si>
  <si>
    <t>I wrote a book to contribute to the Bitcoin economy. Bitcoin only accepted......don't plan on becoming a professional writer but I do have a finished work. Enjoy.</t>
  </si>
  <si>
    <t>http://www.electricrenaissance.com/</t>
  </si>
  <si>
    <t>http://www.reddit.com/r/Bitcoin/comments/33qgr7/i_wrote_a_book_to_contribute_to_the_bitcoin/</t>
  </si>
  <si>
    <t>April 25, 2015 at 12:44AM</t>
  </si>
  <si>
    <t>Australian bitcoin exchange igot acquires Kenyan exchange TagPesa</t>
  </si>
  <si>
    <t>http://www.startupsmart.com.au/financing-a-business/venture-capital/australian-bitcoin-exchange-igot-acquires-kenyan-exchange-tagpesa/2015041314513.html</t>
  </si>
  <si>
    <t>http://www.reddit.com/r/Bitcoin/comments/33qggj/australian_bitcoin_exchange_igot_acquires_kenyan/</t>
  </si>
  <si>
    <t>April 25, 2015 at 12:38AM</t>
  </si>
  <si>
    <t>ELII5: What would make the price of bitcoin go up?</t>
  </si>
  <si>
    <t>http://www.reddit.com/r/Bitcoin/comments/33qfk7/elii5_what_would_make_the_price_of_bitcoin_go_up/</t>
  </si>
  <si>
    <t>April 25, 2015 at 12:37AM</t>
  </si>
  <si>
    <t>WSJ: Tackling Bitcoin Price Swings, With Eye on Emerging Markets (Abra, BitReserve, Xapo, SurBTC)</t>
  </si>
  <si>
    <t>http://blogs.wsj.com/moneybeat/2015/04/24/bitbeat-tackling-bitcoin-price-swings-with-eye-on-emerging-markets/</t>
  </si>
  <si>
    <t>http://www.reddit.com/r/Bitcoin/comments/33qfbj/wsj_tackling_bitcoin_price_swings_with_eye_on/</t>
  </si>
  <si>
    <t>April 25, 2015 at 12:27AM</t>
  </si>
  <si>
    <t>Bitcoin exchange wants to become bank</t>
  </si>
  <si>
    <t>http://thehill.com/policy/cybersecurity/239952-bitcoin-exchange-wants-to-become-bank</t>
  </si>
  <si>
    <t>http://www.reddit.com/r/Bitcoin/comments/33qdzc/bitcoin_exchange_wants_to_become_bank/</t>
  </si>
  <si>
    <t>April 25, 2015 at 12:21AM</t>
  </si>
  <si>
    <t>For Music Fans: Buy CDs and LPs with Bitcoins</t>
  </si>
  <si>
    <t>http://bit-post.com/market/for-music-fans-buy-cds-and-lps-with-bitcoins-5788</t>
  </si>
  <si>
    <t>http://www.reddit.com/r/Bitcoin/comments/33qd3t/for_music_fans_buy_cds_and_lps_with_bitcoins/</t>
  </si>
  <si>
    <t>April 25, 2015 at 12:20AM</t>
  </si>
  <si>
    <t>Established sites for hiring people for bitcoin?</t>
  </si>
  <si>
    <t>I recall quite few attempts of such projects but which ones actually made it and are the go-to sites now when one wants to hire someone for bitcoin?I'm aware of /r/Jobs4Bitcoin and it's great but I'm looking for more</t>
  </si>
  <si>
    <t>http://www.reddit.com/r/Bitcoin/comments/33qd0s/established_sites_for_hiring_people_for_bitcoin/</t>
  </si>
  <si>
    <t>April 25, 2015 at 12:18AM</t>
  </si>
  <si>
    <t>orpel</t>
  </si>
  <si>
    <t>GBTC bid now upto $40. When will we see an ask yet alone a trade!?</t>
  </si>
  <si>
    <t>http://www.otcmarkets.com/stock/GBTC/quote?message=resubmission</t>
  </si>
  <si>
    <t>http://www.reddit.com/r/Bitcoin/comments/33qcro/gbtc_bid_now_upto_40_when_will_we_see_an_ask_yet/</t>
  </si>
  <si>
    <t>April 25, 2015 at 12:16AM</t>
  </si>
  <si>
    <t>Portis403</t>
  </si>
  <si>
    <t>This Week in Bitcoin: A Bitcoin Exchange Files for a US Banking License, Spain Confirms Bitcoin is Exempt from VAT, and More!</t>
  </si>
  <si>
    <t>http://www.futurism.co/wp-content/uploads/2015/04/Bitcoin_April-24th_2015.jpg</t>
  </si>
  <si>
    <t>http://www.reddit.com/r/Bitcoin/comments/33qcgf/this_week_in_bitcoin_a_bitcoin_exchange_files_for/</t>
  </si>
  <si>
    <t>April 25, 2015 at 12:59AM</t>
  </si>
  <si>
    <t>NikoK</t>
  </si>
  <si>
    <t>Electrum transaction fee?</t>
  </si>
  <si>
    <t>Can I set this to 0 or does it have to be at .0005?</t>
  </si>
  <si>
    <t>http://www.reddit.com/r/Bitcoin/comments/33qimu/electrum_transaction_fee/</t>
  </si>
  <si>
    <t>April 25, 2015 at 01:44AM</t>
  </si>
  <si>
    <t>Woke up and Wells Fargo bank had restricted one of my credit cards. I had to call in, give them my personal details and had to be told how not to use my money.</t>
  </si>
  <si>
    <t>http://shotcallin.pbworks.com/w/file/fetch/95557136/wells_fargo_restricted_my_credit_card.jpg</t>
  </si>
  <si>
    <t>http://www.reddit.com/r/Bitcoin/comments/33qojv/woke_up_and_wells_fargo_bank_had_restricted_one/</t>
  </si>
  <si>
    <t>April 25, 2015 at 01:43AM</t>
  </si>
  <si>
    <t>Maddogzyx</t>
  </si>
  <si>
    <t>AirBitz CEO Paul Puey - Keeping Bitcoin Decentralized @ Denver Bitcoin Center</t>
  </si>
  <si>
    <t>https://www.youtube.com/watch?v=U7_OmP-bEfw</t>
  </si>
  <si>
    <t>http://www.reddit.com/r/Bitcoin/comments/33qogh/airbitz_ceo_paul_puey_keeping_bitcoin/</t>
  </si>
  <si>
    <t>April 25, 2015 at 01:58AM</t>
  </si>
  <si>
    <t>http://www.reddit.com/r/Bitcoin/comments/33qqaz/bitcoin_is_bigger_than_google/</t>
  </si>
  <si>
    <t>April 25, 2015 at 02:11AM</t>
  </si>
  <si>
    <t>31% of Xoom's Filipino customers aware of Bitcoin! That seems like progress!</t>
  </si>
  <si>
    <t>http://blog.xoom.com/2015/04/do-you-know-what-bitcoin-is.html</t>
  </si>
  <si>
    <t>http://www.reddit.com/r/Bitcoin/comments/33qs3m/31_of_xooms_filipino_customers_aware_of_bitcoin/</t>
  </si>
  <si>
    <t>April 25, 2015 at 02:10AM</t>
  </si>
  <si>
    <t>Fred Wilson: Silicon Valley stands to be 'next Wall Street' because of bitcoin</t>
  </si>
  <si>
    <t>http://www.bizjournals.com/newyork/news/2015/04/24/fred-wilson-silicon-valley-next-wall-street.html</t>
  </si>
  <si>
    <t>http://www.reddit.com/r/Bitcoin/comments/33qrxk/fred_wilson_silicon_valley_stands_to_be_next_wall/</t>
  </si>
  <si>
    <t>April 25, 2015 at 02:09AM</t>
  </si>
  <si>
    <t>How Bitcoin Is Like SMTP</t>
  </si>
  <si>
    <t>http://joel.mn/post/117060535583/how-bitcoin-is-like-smtp?utm_source=bitcoinweekly&amp;utm_medium=email</t>
  </si>
  <si>
    <t>http://www.reddit.com/r/Bitcoin/comments/33qruu/how_bitcoin_is_like_smtp/</t>
  </si>
  <si>
    <t>April 25, 2015 at 02:05AM</t>
  </si>
  <si>
    <t>How the blockchain could change the domain business</t>
  </si>
  <si>
    <t>http://www.thedomains.com/2015/04/24/how-the-blockchain-could-change-the-domain-business/</t>
  </si>
  <si>
    <t>http://www.reddit.com/r/Bitcoin/comments/33qrdm/how_the_blockchain_could_change_the_domain/</t>
  </si>
  <si>
    <t>April 25, 2015 at 02:03AM</t>
  </si>
  <si>
    <t>Bitcoin is a game within a game</t>
  </si>
  <si>
    <t>https://freedom-to-tinker.com/blog/randomwalker/bitcoin-is-a-game-within-a-game/?utm_source=bitcoinweekly&amp;utm_medium=email</t>
  </si>
  <si>
    <t>http://www.reddit.com/r/Bitcoin/comments/33qr49/bitcoin_is_a_game_within_a_game/</t>
  </si>
  <si>
    <t>April 25, 2015 at 02:33AM</t>
  </si>
  <si>
    <t>Andrea Castillo and Eli Dourado discuss women in Bitcoin</t>
  </si>
  <si>
    <t>https://www.youtube.com/watch?v=ulR9xBapkYA</t>
  </si>
  <si>
    <t>http://www.reddit.com/r/Bitcoin/comments/33quwy/andrea_castillo_and_eli_dourado_discuss_women_in/</t>
  </si>
  <si>
    <t>April 25, 2015 at 02:31AM</t>
  </si>
  <si>
    <t>trentmc0</t>
  </si>
  <si>
    <t>152-year old art museum adds blockchain-ascribed digital art to its collection</t>
  </si>
  <si>
    <t>http://ascri.be/1datNRs</t>
  </si>
  <si>
    <t>http://www.reddit.com/r/Bitcoin/comments/33quq7/152year_old_art_museum_adds_blockchainascribed/</t>
  </si>
  <si>
    <t>April 25, 2015 at 02:28AM</t>
  </si>
  <si>
    <t>Just played my first online Lotto using Bitcoin (205 million euro jackpot)</t>
  </si>
  <si>
    <t>I live in Canada and am playing the SuperENA lotto in Europe on www.playhugelottos.com (205 million Euro jackpot and growing). It was so easy. Didn't need to get out my credit card and put in all those numbers and then worry about what would happen to my credit card info. Just send in bitcoins through their GoCoin payment option. Done in seconds and now have a chance (although slim) of winning. Someone will win it, could be me (lol)</t>
  </si>
  <si>
    <t>http://www.reddit.com/r/Bitcoin/comments/33qubv/just_played_my_first_online_lotto_using_bitcoin/</t>
  </si>
  <si>
    <t>April 25, 2015 at 02:27AM</t>
  </si>
  <si>
    <t>Bitcoin World Tour - Bali</t>
  </si>
  <si>
    <t>https://www.youtube.com/attribution_link?a=Bggr0tGXJJg&amp;u=%2Fwatch%3Fv%3DKN1ULYIVHu0%26feature%3Dshare</t>
  </si>
  <si>
    <t>http://www.reddit.com/r/Bitcoin/comments/33qu6r/bitcoin_world_tour_bali/</t>
  </si>
  <si>
    <t>April 25, 2015 at 02:37AM</t>
  </si>
  <si>
    <t>Helperbit</t>
  </si>
  <si>
    <t>Helperbit P2P Aid - natural disaster and bitcoin</t>
  </si>
  <si>
    <t>Official Website: http://www.helperbit.com/Facebook Fan Page: https://www.facebook.com/HelperbitTwitter page: https://twitter.com/HelperbitUp to now people that want to donate for an emergency cannot properly monitor the money flow of their donations, indeed the percentage of money that effectively arrive to who need it is often unknown. On the other side local civil protection organizations, municipalities and single citizens in many cases have to wait months or even years to receive contributes. So why don’t use Bitcoin in these fileds?Helperbit will put in contact who can be affected by a natural disaster with whom empathize with him, offering a geographical information system platform that help both the victim and the donator. Helperbit is a bitcoin-based platform, this means that the system is 100% transparent, quick and efficient. We are working on the Alpha version and soon we will need testers that will take part into some simulations to check the platform performance.Share our project through Facebook and Twitter with your friends and help us to reach a huge volume of supporters, because Helperbit needs a wide user base to perform the best.Do you like this project? Subscribe to our newsletter: http://www.helperbit.com/</t>
  </si>
  <si>
    <t>http://www.reddit.com/r/Bitcoin/comments/33qvg7/helperbit_p2p_aid_natural_disaster_and_bitcoin/</t>
  </si>
  <si>
    <t>April 25, 2015 at 02:34AM</t>
  </si>
  <si>
    <t>zombiecoiner</t>
  </si>
  <si>
    <t>Pruning support, what is it and where might it allow Bitcoin to go?</t>
  </si>
  <si>
    <t>Pruning allows a node to free up storage space by removing transactions that are no longer needed to verify that the blockchain is in a consistent state (i.e. no bitcoins were created improperly).Estimates of needing to store only 1.3 gb of data versus the 30gb we are approaching reduces the cost required at least for mobile storage by about $10+. Now 16gb looks spacious next to a full node on 32 or 64gb.As for growth, storage requirements for a pruned node scale more closely with how bitcoins are distributed in the unspent transaction set (aka utxo). This means storage will grow O(the number of users) rather than with O(the number of transactions).At these levels it starts to be practical for a phone or tablet to run a pruned node. This is useful for those that want a greater level of trust with their mobile wallets as well as those who wish to help Bitcoin nodes with bandwidth and connectivity challenges to keep up to date.This development should help Bitcoin to extend its network reach and improve the trust level possible on commodity phones, tablets, and network equipment be that mobile or otherwise.</t>
  </si>
  <si>
    <t>http://www.reddit.com/r/Bitcoin/comments/33qv3a/pruning_support_what_is_it_and_where_might_it/</t>
  </si>
  <si>
    <t>April 25, 2015 at 02:59AM</t>
  </si>
  <si>
    <t>BitcoinReminder_com</t>
  </si>
  <si>
    <t>Yubikey Neo BIG security vulnerability! Take care of your bitcoin-password if you used one!</t>
  </si>
  <si>
    <t>https://developers.yubico.com/ykneo-openpgp/SecurityAdvisory%202015-04-14.html</t>
  </si>
  <si>
    <t>http://www.reddit.com/r/Bitcoin/comments/33qy7w/yubikey_neo_big_security_vulnerability_take_care/</t>
  </si>
  <si>
    <t>April 25, 2015 at 03:45AM</t>
  </si>
  <si>
    <t>Mobile finance exploding in Sub-Saharan Africa. Aka, Necessity is mother of invention.</t>
  </si>
  <si>
    <t>http://fivethirtyeight.com/datalab/mobile-phones-are-revolutionizing-personal-finance-in-sub-saharan-africa/</t>
  </si>
  <si>
    <t>http://www.reddit.com/r/Bitcoin/comments/33r40k/mobile_finance_exploding_in_subsaharan_africa_aka/</t>
  </si>
  <si>
    <t>April 25, 2015 at 03:44AM</t>
  </si>
  <si>
    <t>If Bitcoin was to become a global currency gold analogue which other cyptocoin would you back to become an everyday commerce currency?</t>
  </si>
  <si>
    <t>One of the coins that currently exist? An up and coming coin or coin with x-feature? A government or world bank backed coin?</t>
  </si>
  <si>
    <t>http://www.reddit.com/r/Bitcoin/comments/33r3xb/if_bitcoin_was_to_become_a_global_currency_gold/</t>
  </si>
  <si>
    <t>April 25, 2015 at 03:36AM</t>
  </si>
  <si>
    <t>SundoshiNakatoto</t>
  </si>
  <si>
    <t>Factom also thinks it's about the blockchain, not bitcoin: "I say the technology because, really it is the distributed ledger that is going to be what Wall Street adopts – not, in my mind, bitcoins the tokens," Says Factom treasurer Jacob Dienelt</t>
  </si>
  <si>
    <t>http://www.ibtimes.co.uk/bitcoin-wall-street-brain-drain-1498124</t>
  </si>
  <si>
    <t>http://www.reddit.com/r/Bitcoin/comments/33r2ym/factom_also_thinks_its_about_the_blockchain_not/</t>
  </si>
  <si>
    <t>April 25, 2015 at 04:08AM</t>
  </si>
  <si>
    <t>xmantipper</t>
  </si>
  <si>
    <t>Negative Interest Rates May Spark Bitcoin Adoption?</t>
  </si>
  <si>
    <t>http://www.bloomberg.com/news/articles/2015-04-23/negative-interest-rates-may-spark-existential-crisis-for-cash</t>
  </si>
  <si>
    <t>http://www.reddit.com/r/Bitcoin/comments/33r6t7/negative_interest_rates_may_spark_bitcoin_adoption/</t>
  </si>
  <si>
    <t>April 25, 2015 at 04:37AM</t>
  </si>
  <si>
    <t>szautke</t>
  </si>
  <si>
    <t>BTC Reality Check</t>
  </si>
  <si>
    <t>Bitcoin is not going to replace sovereign currencies, especially the dollar. It’s not going to replace the international banking system. And it will probably never significantly displace the payment mechanisms in the US and other developed countries (ie. CC pmts.) This isn’t bad news. I’m new to the community, but is strikes me that the expectations for bitcoin have been overblown, and it is easy for someone new to the community to become disenchanted by the gap between unrealistic expectations and reality.Bitcoin IS an unbelievable network. THIS IS VALUABLE. Can you imagine the cost of doing a start-up where your plan included installing computer servers in virtually every country in the world, all networked together in a distributed and completely redundant way? Building the network from scratch would take a mind blowing level of investment. But it’s done!Now people are building utilities layered on this network. Great news! I can now transfer cash seamlessly B2B in over 30 countries at a fraction of the cost and effort it used to take to pay international vendors. People are building data layers that hash into the network. Also very interesting. And I probably don’t even know about the really cool stuff that is happening.Everyone is looking for the “Killer App”. Who cares? This is a game of attrition. The network will continue to improve, and with each utility, increase in value. I happen to think that as the network evolves, so too will the perception that BTC represents a good store of value.</t>
  </si>
  <si>
    <t>http://www.reddit.com/r/Bitcoin/comments/33raaf/btc_reality_check/</t>
  </si>
  <si>
    <t>April 25, 2015 at 04:34AM</t>
  </si>
  <si>
    <t>Can an analysis of the Blockchain allow one to filter out speculative transactions from those for "useful" transactions?</t>
  </si>
  <si>
    <t>It seems like by looking at how long BTC stay at an address and whether the price when purchased vs the price when sold (I realize I might be using the terms imprecisely) is higher, you might be able to determine whether speculation is diminishing or not.Whatever method (if there is one) that reveals the ratio of speculative to "useful" transactions is employed, I think this might be an important metric. Probably the larger number useful/speculative is, the better long term it is for BTC.What do you think?</t>
  </si>
  <si>
    <t>http://www.reddit.com/r/Bitcoin/comments/33r9y9/can_an_analysis_of_the_blockchain_allow_one_to/</t>
  </si>
  <si>
    <t>April 25, 2015 at 04:27AM</t>
  </si>
  <si>
    <t>regsanman</t>
  </si>
  <si>
    <t>New bitcoin / P2P tech meetup in SW Virginia/ NE Tenn. Please join us if you are in the area.</t>
  </si>
  <si>
    <t>http://www.meetup.com/Damascus-Bitcoin/</t>
  </si>
  <si>
    <t>http://www.reddit.com/r/Bitcoin/comments/33r953/new_bitcoin_p2p_tech_meetup_in_sw_virginia_ne/</t>
  </si>
  <si>
    <t>April 25, 2015 at 04:24AM</t>
  </si>
  <si>
    <t>Grayscale on Twitter: "UPDATE: @BitcoinTrust's DTC process is now complete."</t>
  </si>
  <si>
    <t>https://twitter.com/GrayscaleInvest/status/591713378680381441</t>
  </si>
  <si>
    <t>http://www.reddit.com/r/Bitcoin/comments/33r8u5/grayscale_on_twitter_update_bitcointrusts_dtc/</t>
  </si>
  <si>
    <t>April 25, 2015 at 04:23AM</t>
  </si>
  <si>
    <t>alistairmilne</t>
  </si>
  <si>
    <t>Eligible $GBTC shareholders are in receipt of instructions on how to deposit their shares into their investment accounts.</t>
  </si>
  <si>
    <t>https://twitter.com/GrayscaleInvest/status/591713454400139265</t>
  </si>
  <si>
    <t>http://www.reddit.com/r/Bitcoin/comments/33r8oi/eligible_gbtc_shareholders_are_in_receipt_of/</t>
  </si>
  <si>
    <t>April 25, 2015 at 04:12AM</t>
  </si>
  <si>
    <t>BitBeat: Tackling Bitcoin Price Swings, With Eye on Emerging Markets</t>
  </si>
  <si>
    <t>http://www.wsj.com/articles/BL-MBB-36025</t>
  </si>
  <si>
    <t>http://www.reddit.com/r/Bitcoin/comments/33r7bi/bitbeat_tackling_bitcoin_price_swings_with_eye_on/</t>
  </si>
  <si>
    <t>April 25, 2015 at 04:51AM</t>
  </si>
  <si>
    <t>ztsmart</t>
  </si>
  <si>
    <t>http://www.coindesk.com/dogecoin-founder-bitcoin-toxic/</t>
  </si>
  <si>
    <t>http://www.reddit.com/r/Bitcoin/comments/33rby5/dogecoin_founder_exits_crypto_community_citing/</t>
  </si>
  <si>
    <t>April 25, 2015 at 04:48AM</t>
  </si>
  <si>
    <t>A 100% efficient charity should be accepting a 100% efficient donation method - Bitcoin of course!</t>
  </si>
  <si>
    <t>Everyone,I recently became aware of 'Sleeping Children Around The World'. Their 3 min video says it all.A full 100% of donations goes to buy bed kits for children in countries where many people do not have bank accounts. Seems like a perfect match for Bitcoin.Does anyone have experience convincing a charity to accept Bitcoin? I would think an easy first step would be for them to setup a ChangeTip account. I tried by contacting them myself - but as just 1 person suggesting it, they showed interest, but it went nowhere.Thoughts?</t>
  </si>
  <si>
    <t>http://www.reddit.com/r/Bitcoin/comments/33rbl1/a_100_efficient_charity_should_be_accepting_a_100/</t>
  </si>
  <si>
    <t>April 25, 2015 at 04:47AM</t>
  </si>
  <si>
    <t>Isle of Man Official: Country Will Offer "Freedom to Flourish" to Bitcoin Companies</t>
  </si>
  <si>
    <t>https://bitcoinmagazine.com/20146/isle-man-official-country-will-offer-freedom-flourish-bitcoin-companies/</t>
  </si>
  <si>
    <t>http://www.reddit.com/r/Bitcoin/comments/33rbhh/isle_of_man_official_country_will_offer_freedom/</t>
  </si>
  <si>
    <t>bemodriver</t>
  </si>
  <si>
    <t>First Museum to use BTC for buying art</t>
  </si>
  <si>
    <t>http://observer.com/2015/04/viennese-art-museum-uses-bitcoin-to-buy-a-screensaver/</t>
  </si>
  <si>
    <t>http://www.reddit.com/r/Bitcoin/comments/33rbh3/first_museum_to_use_btc_for_buying_art/</t>
  </si>
  <si>
    <t>April 25, 2015 at 04:42AM</t>
  </si>
  <si>
    <t>Mike Hearn talks Hourglass Project and Avoiding Miner Fees</t>
  </si>
  <si>
    <t>http://cointelegraph.com/news/114064/mike-hearn-talks-hourglass-project-and-avoiding-miner-fees</t>
  </si>
  <si>
    <t>http://www.reddit.com/r/Bitcoin/comments/33ravc/mike_hearn_talks_hourglass_project_and_avoiding/</t>
  </si>
  <si>
    <t>April 25, 2015 at 05:04AM</t>
  </si>
  <si>
    <t>looking for good used tablet/phablets around 5-7" to loan to merchants to help drive adoption. Any leads?</t>
  </si>
  <si>
    <t>I am working on merchant adoption in the small SW Va tourist town Damascus VA with the goal to have a full range of merchants services accept bitcoin to make it a bitcoin destination. Tourism is big here and the town condensed, so with lodging, restaurants, and a bicycle rental/shuttle service and the local brewery, you could visit and stay the weekend using only or mostly bitcoin and have a fantastic outdoor family adventure. So far I have the bike business on board and will very soon have the brewery accepting bitcoin also. I have loaned my spare tablet out already to the bike shop and am in immediate need of another small tablet so the brewery owner doesn't have to invest anything to get started. I can see this as a reoccurring theme as I attempt to attract other merchants. Does anyone have a lead on a few cheap used tablets or know of a resource for a possible donation? Thanks. please come visit and support the new bitcoin merchants in town, you will have a great bitcoin vacation. I will be promoting this area more officially once a few more businesses get on board. Thanks for any help.</t>
  </si>
  <si>
    <t>http://www.reddit.com/r/Bitcoin/comments/33rdiu/looking_for_good_used_tabletphablets_around_57_to/</t>
  </si>
  <si>
    <t>April 25, 2015 at 04:55AM</t>
  </si>
  <si>
    <t>Bet on bitcoin for the love of Jebus!</t>
  </si>
  <si>
    <t>As an experienced (&amp; profitable) penny-stock trader I must tell you all that Bitcoin is a golden goose and we here have a fairly good grasp on it.Please knock off all this "grass is greener" talk about superior technology altcoins and 2.0 paradigm shift. All that stuff can happen around Bitcoin as the impenetrable fortress.We have the rare opportunity to know that Bitcoin is the one and it can stay the "one" as long as we keep it growing.If we let ourselves drift into other coins, things will become exponentially difficult to predict. The landscape will turn into something that looks like the penny stock market and it will be horrible.To all who say you Ethers, or Stellers, or Ripples et. al. will replace bitcoin. Or how blockchain technology should replace "dirty" mining and healthy growing currencies (Bitcoin).---&gt; You are a bunch of cocksuckers, and if you make that happen shits going to get more speculative than the world has ever seen and profiting will become a game for pros only.</t>
  </si>
  <si>
    <t>http://www.reddit.com/r/Bitcoin/comments/33rcer/bet_on_bitcoin_for_the_love_of_jebus/</t>
  </si>
  <si>
    <t>April 25, 2015 at 05:23AM</t>
  </si>
  <si>
    <t>redditribbit1</t>
  </si>
  <si>
    <t>Bitcoin Foundation out of bitcoins = slightly less sell pressure</t>
  </si>
  <si>
    <t>The Bitcoin Foundation has been funding salaries in bitcoin, but now that they are out of money (almost) the sell pressure will lift a little bit.Core developer salaries (4.5 people) probably came to around $500,000 in automated sell pressure. I wonder if this cessation will help with price.</t>
  </si>
  <si>
    <t>http://www.reddit.com/r/Bitcoin/comments/33rfmu/bitcoin_foundation_out_of_bitcoins_slightly_less/</t>
  </si>
  <si>
    <t>April 25, 2015 at 05:17AM</t>
  </si>
  <si>
    <t>DoubleYouSee23</t>
  </si>
  <si>
    <t>A small gift.</t>
  </si>
  <si>
    <t>[Large long-winded paragraph containing way more words than you would ever read, amusingly missing all of the information you actually wanted.]TL:DR in 10 easy steps!Bitcoin is amazing whether it goes to the moon or to the mantleYou are amusing. Sometimes I learn from you, sometimes I cannot comprehend how silly and idealistic you are. Sometimes I wonder if you may in fact be multiple people posting into one forum like some kind of bizarre futuristic Sci-Fi novel. Most of the time I assume you are all Satoshi Nakamoto schizophrenically trolling yourself all day long.GIFTS ARE IN ORDER!I have talented friends willing to create art on commission.Did I say I liked Bitcoins?I bought this and this.Take them. You know you want them. print them both out on the same piece of paper (try opposite side for best use case). Use them. Hell you can even put your own QR code in there if you're mechanically inclined, and I would actually recommend it. [Serious note for a fucking minute: I bought and with the artist own these images. Both the artist and I want you to use these, free of charge, for yourself. Don't claim them as your own, don't make any money off of the design, and don't be a general cunt alright? If you IN ANY WAY use this art in a way unintended we will hunt you down, check out your variation on the work, and give you a high five for being awesome. If you make cash off of it, we'll have to get hit men. As soon as we can afford it.]Isn't Bitcoin neat in the ways in which it is neat?not a cult.The QR code on the bill is the artists. Feel free to donate money to him for past and possible future work. He deserves it.TLSDR'CWTFR? Take this art. use it how you need to for your own personal use and nothing more (don't be a cunt, but don't hide creativity from us if you make something amazing. Just don't sell it). Give the artist all of your money.</t>
  </si>
  <si>
    <t>http://www.reddit.com/r/Bitcoin/comments/33rezo/a_small_gift/</t>
  </si>
  <si>
    <t>April 25, 2015 at 05:11AM</t>
  </si>
  <si>
    <t>sectrgt_ard</t>
  </si>
  <si>
    <t>Bitcoin for VPS?</t>
  </si>
  <si>
    <t>Are there any active or near completion projects similar to Slicify (slicify.com) which allow users to buy and sell VPSs in exchange for BTC? If not, would it be worth developing one? Or something similar like a cluster cloud where users can buy an instance combining the power of multiple nodes? Would anyone want to assist in the development?Edit: For clarification purposes, I don't mean hosting companies, I am talking about a distributed compute cloud working in a market environment.</t>
  </si>
  <si>
    <t>http://www.reddit.com/r/Bitcoin/comments/33rebe/bitcoin_for_vps/</t>
  </si>
  <si>
    <t>April 25, 2015 at 05:39AM</t>
  </si>
  <si>
    <t>coelomate</t>
  </si>
  <si>
    <t>Reality check on the GBTC fund</t>
  </si>
  <si>
    <t>GBTC is not an ETF. ETFs have arbitrage mechanisms whereby 'authorized participants' can purchase components of the ETF and trade them for ETF shares, or can trade ETF shares for components of the ETF. As a result, if the price of the ETF diverges in either direction from the net asset value ('NAV') of the underlying assets, authorized participants can earn money via arbitrage trades and bring the price back in line. It also means the supply of the fund is theoretically unlimited: if there is huge demand, shares can be created and traded in unlimited quantities, coupling supply and demand of the ETF and the underlying assets.While the precise regulations are complex, what's important to know about GBTC is that the number of shares on the OTC market will be limited to those sold by original investors who have (a) held for 12 months and (b) gone through the process/paperwork of preparing those shares for OTC trade.An inevitable consequence is that it will be a small and illiquid market. It's even possible that despite the technicalities being sorted out nobody will want or need to sell their shares, at least initially.A few more important points:There are no GBTC shares for available for OTC trading right now. As a consequence, you should read precisely nothing into any "bid" prices you see.Even once there are trades, there is no particular reason to assume the price of the fund will move the price of bitcoin elsewhere. No arbitrage mechanic means supply and demand for the GBTC shares could decouple dramatically from supply and demand for bitcoin. Even if the shares appear to trade for a huge premium, expecting that to translate into bitcoin's price on exchanges would be the ultimate example of the tail wagging the dog.Be careful of underestimating the ability of "wall street" to invest in something just because there aren't shares of it on an exchange. There is a lot of money to be made providing access to investments in real estate, private companies, art, collectibles, etc. via private investment channels (like GBTC for the past year!), derivatives, etc. To the extent there is institutional demand for bitcoin, there is no reason to expect a few shares of GBTC being made available for OTC trading will be the first outlet for that demand.The creators/promoters of the GBTC fund have an incentive to hype the trading and attract new investment and increase the liquidity for existing investors.</t>
  </si>
  <si>
    <t>http://www.reddit.com/r/Bitcoin/comments/33rhg9/reality_check_on_the_gbtc_fund/</t>
  </si>
  <si>
    <t>April 25, 2015 at 05:38AM</t>
  </si>
  <si>
    <t>anciar</t>
  </si>
  <si>
    <t>I'm really curious - how much have you made or lost since you originally purchased bitcoin.</t>
  </si>
  <si>
    <t>Curious if anyone here has made or lost large amounts? I know they have, I just want to hear some stories.</t>
  </si>
  <si>
    <t>http://www.reddit.com/r/Bitcoin/comments/33rhat/im_really_curious_how_much_have_you_made_or_lost/</t>
  </si>
  <si>
    <t>April 25, 2015 at 12:10AM</t>
  </si>
  <si>
    <t>CatBleish</t>
  </si>
  <si>
    <t>On The Road with the Bitcoin Bus: The Bit Mom’s Journal (Part 1)</t>
  </si>
  <si>
    <t>http://cointelegraph.com/news/114059/on-the-road-with-the-bitcoin-bus-the-bit-moms-journal-part-1</t>
  </si>
  <si>
    <t>http://www.reddit.com/r/Bitcoin/comments/33qbpx/on_the_road_with_the_bitcoin_bus_the_bit_moms/</t>
  </si>
  <si>
    <t>April 25, 2015 at 06:12AM</t>
  </si>
  <si>
    <t>Yesterday someone shared this with me - "The Story of Bob Surplus" - an interesting insight into the world of altcoin speculators and pumpers</t>
  </si>
  <si>
    <t>https://bitcointalk.org/index.php?topic=896480.0</t>
  </si>
  <si>
    <t>http://www.reddit.com/r/Bitcoin/comments/33rl3z/yesterday_someone_shared_this_with_me_the_story/</t>
  </si>
  <si>
    <t>April 25, 2015 at 06:08AM</t>
  </si>
  <si>
    <t>"It took Coinbase two years and $2 million to be compliant with half the states."</t>
  </si>
  <si>
    <t>Source: http://www.bizjournals.com/newyork/news/2015/04/24/fred-wilson-silicon-valley-next-wall-street.htmlIn other words, to be a "legally compliant" Bitcoin startup, you need to raise several million dollars, of which at least a couple million will be eaten by government approval fees.This is all just to get the permission slip to produce financial innovation in the United States of America, also known endearingly as the "land of the free."</t>
  </si>
  <si>
    <t>http://www.reddit.com/r/Bitcoin/comments/33rkqa/it_took_coinbase_two_years_and_2_million_to_be/</t>
  </si>
  <si>
    <t>April 25, 2015 at 06:03AM</t>
  </si>
  <si>
    <t>Bioman312</t>
  </si>
  <si>
    <t>Jackson Palmer may have just gone off the deep end.</t>
  </si>
  <si>
    <t>https://twitter.com/ummjackson/status/591738854471794688</t>
  </si>
  <si>
    <t>http://www.reddit.com/r/Bitcoin/comments/33rk4q/jackson_palmer_may_have_just_gone_off_the_deep_end/</t>
  </si>
  <si>
    <t>April 25, 2015 at 06:00AM</t>
  </si>
  <si>
    <t>Mangizz</t>
  </si>
  <si>
    <t>Bitcoin natural first target is Western union... Romit.io is now here.</t>
  </si>
  <si>
    <t>and http://romit.io is now here i think it's a really nice thing. Western union can't compet with Bitcoin. I don't know if i missed it on reddit but nobody talked about romit.io :)So... Here we go. Show some love ;-) Help romit.io to developp and kick the ass of WU. It's a good way to show to the world, bitcoin is not a joke and it's already a valuable thing in the money transmiter field.</t>
  </si>
  <si>
    <t>http://www.reddit.com/r/Bitcoin/comments/33rjqj/bitcoin_natural_first_target_is_western_union/</t>
  </si>
  <si>
    <t>April 25, 2015 at 05:51AM</t>
  </si>
  <si>
    <t>Just sent this to Paul Krugman's Princeton office using bitcoinfax.net</t>
  </si>
  <si>
    <t>https://imgur.com/wdL0pxF</t>
  </si>
  <si>
    <t>http://www.reddit.com/r/Bitcoin/comments/33rist/just_sent_this_to_paul_krugmans_princeton_office/</t>
  </si>
  <si>
    <t>April 25, 2015 at 06:45AM</t>
  </si>
  <si>
    <t>SODM15: Keynote Presentation - "The Future of Bitcoin" - Jeff Garzik</t>
  </si>
  <si>
    <t>https://www.youtube.com/watch?v=oRG0nzSUpSU</t>
  </si>
  <si>
    <t>http://www.reddit.com/r/Bitcoin/comments/33rokq/sodm15_keynote_presentation_the_future_of_bitcoin/</t>
  </si>
  <si>
    <t>April 25, 2015 at 06:57AM</t>
  </si>
  <si>
    <t>Bitcoin is a lot more useful now for consumers</t>
  </si>
  <si>
    <t>The price at much less risk of collapsing is a better store of value.It's fine to just buy bitcoin and not worry if you're going to use it for online goods in the next 7-30 days. Though the more short term the better.</t>
  </si>
  <si>
    <t>http://www.reddit.com/r/Bitcoin/comments/33rpss/bitcoin_is_a_lot_more_useful_now_for_consumers/</t>
  </si>
  <si>
    <t>April 25, 2015 at 07:33AM</t>
  </si>
  <si>
    <t>bitpwn</t>
  </si>
  <si>
    <t>1,000 satoshi in changetip because i love you all</t>
  </si>
  <si>
    <t>leave a comment. Vote up if you care to spread the news, The next 200 people will receive 1,000 satoshi via changetip. Please try to spread the love of bitcoin!Happy Friday from bitpwn</t>
  </si>
  <si>
    <t>http://www.reddit.com/r/Bitcoin/comments/33rtna/1000_satoshi_in_changetip_because_i_love_you_all/</t>
  </si>
  <si>
    <t>April 25, 2015 at 07:31AM</t>
  </si>
  <si>
    <t>BitcoinRush</t>
  </si>
  <si>
    <t>Bitcoin Rush_44 w/ Coinality, Kraken, Midas Rezerv, Patrick Dukemajian, TheOpenMinute</t>
  </si>
  <si>
    <t>https://youtu.be/DkBs76CYG-U</t>
  </si>
  <si>
    <t>http://www.reddit.com/r/Bitcoin/comments/33rtf3/bitcoin_rush_44_w_coinality_kraken_midas_rezerv/</t>
  </si>
  <si>
    <t>April 25, 2015 at 07:14AM</t>
  </si>
  <si>
    <t>Bloggers Belittle Women's Achievements in Bitcoin (a response to Felix Salmon)</t>
  </si>
  <si>
    <t>http://www.americanbanker.com/bankthink/bloggers-belittle-womens-achievements-in-bitcoin-1074018-1.html</t>
  </si>
  <si>
    <t>http://www.reddit.com/r/Bitcoin/comments/33rrnf/bloggers_belittle_womens_achievements_in_bitcoin/</t>
  </si>
  <si>
    <t>April 25, 2015 at 07:11AM</t>
  </si>
  <si>
    <t>luftderfreiheit</t>
  </si>
  <si>
    <t>Cryptographer's Panel at RSA Conference 2015: Extensive Discussion of Bitcoin Throughout</t>
  </si>
  <si>
    <t>https://www.youtube.com/watch?v=9RtZrNPP26w</t>
  </si>
  <si>
    <t>http://www.reddit.com/r/Bitcoin/comments/33rrbv/cryptographers_panel_at_rsa_conference_2015/</t>
  </si>
  <si>
    <t>April 25, 2015 at 07:50AM</t>
  </si>
  <si>
    <t>regularly-lies</t>
  </si>
  <si>
    <t>This is What it’s Like to Be a Woman at a Bitcoin Meetup</t>
  </si>
  <si>
    <t>https://medium.com/@ariannasimpson/this-is-what-its-like-to-be-a-woman-at-a-bitcoin-meetup-b07f3bb6ab5b</t>
  </si>
  <si>
    <t>http://www.reddit.com/r/Bitcoin/comments/33rv98/this_is_what_its_like_to_be_a_woman_at_a_bitcoin/</t>
  </si>
  <si>
    <t>April 25, 2015 at 07:39AM</t>
  </si>
  <si>
    <t>SpontaneousDream</t>
  </si>
  <si>
    <t>What will happen once we have decentralized exchanges? How will companies like Coinbase adapt?</t>
  </si>
  <si>
    <t>Can we expect to see a reduction in buy/sell fees? (ex: will Coinbase remove all fees?)How far away are we from reliable decentralized exchanges?Thanks</t>
  </si>
  <si>
    <t>http://www.reddit.com/r/Bitcoin/comments/33ru89/what_will_happen_once_we_have_decentralized/</t>
  </si>
  <si>
    <t>April 25, 2015 at 08:04AM</t>
  </si>
  <si>
    <t>helloDonny</t>
  </si>
  <si>
    <t>ELI5: Why aren't Banks accepting BTC?</t>
  </si>
  <si>
    <t>I've opened business accounts with Chase and Wells Fargo and recently was going to with US Bank, and they all have said that they don't allow business accounts to withdraw or deposit $ from their accounts to business BTC accounts.What the hell? I've totally been able to do that with my US Bank personal account... up to $700. The rep (US Bank) said it took effect in June. Uhhh... I made a recent transfer way after that (very recently in my personal account). What's with the douche bag-ness.Anyways, if anyone has any recommendations on logistics regarding how to get my money into my BTC account to pay my vendor who only accepts BTC (don't fucking assume its illegal for you assumptuous a-holes), I'd greatly appreciate some viable options without getting my business in trouble.Gracias and ciao!-HelloDonny</t>
  </si>
  <si>
    <t>http://www.reddit.com/r/Bitcoin/comments/33rwmy/eli5_why_arent_banks_accepting_btc/</t>
  </si>
  <si>
    <t>April 25, 2015 at 08:02AM</t>
  </si>
  <si>
    <t>-XB-</t>
  </si>
  <si>
    <t>BitReserve.org sent this email out to their "most active members" to inform us of their new know your customer (KYC) policy. I was shocked that they launched without requiring it to begin with, but...</t>
  </si>
  <si>
    <t>http://imgur.com/CsapyXF</t>
  </si>
  <si>
    <t>http://www.reddit.com/r/Bitcoin/comments/33rwhp/bitreserveorg_sent_this_email_out_to_their_most/</t>
  </si>
  <si>
    <t>April 25, 2015 at 08:19AM</t>
  </si>
  <si>
    <t>unix8</t>
  </si>
  <si>
    <t>PayPal Asserts Copyright Ownership Over All Intellectual Property of its Users</t>
  </si>
  <si>
    <t>http://www.infowars.com/paypal-asserts-copyright-ownership-over-all-intellectual-property-of-its-users/</t>
  </si>
  <si>
    <t>http://www.reddit.com/r/Bitcoin/comments/33ry0x/paypal_asserts_copyright_ownership_over_all/</t>
  </si>
  <si>
    <t>April 25, 2015 at 08:09AM</t>
  </si>
  <si>
    <t>Paltry_Digger</t>
  </si>
  <si>
    <t>The MillionaireMakers drawing is open -- Let's make someone a millionaire!</t>
  </si>
  <si>
    <t>http://reddit.com/r/millionairemakers/about/sticky</t>
  </si>
  <si>
    <t>http://www.reddit.com/r/Bitcoin/comments/33rx4k/the_millionairemakers_drawing_is_open_lets_make/</t>
  </si>
  <si>
    <t>April 25, 2015 at 08:44AM</t>
  </si>
  <si>
    <t>oreganoofcorti</t>
  </si>
  <si>
    <t>Mining centralisation correlates with network hashrate and USD price</t>
  </si>
  <si>
    <t>http://organofcorti.blogspot.com/2015/04/mining-centralisation-correlations.html</t>
  </si>
  <si>
    <t>http://www.reddit.com/r/Bitcoin/comments/33s0kz/mining_centralisation_correlates_with_network/</t>
  </si>
  <si>
    <t>April 25, 2015 at 08:38AM</t>
  </si>
  <si>
    <t>Politics And Robot Shoppers — This Week In Bitcoin</t>
  </si>
  <si>
    <t>http://www.pymnts.com/in-depth/2015/politics-and-robot-shoppers-this-week-in-bitcoin/#.VTrwHWYr09M</t>
  </si>
  <si>
    <t>http://www.reddit.com/r/Bitcoin/comments/33s029/politics_and_robot_shoppers_this_week_in_bitcoin/</t>
  </si>
  <si>
    <t>April 25, 2015 at 08:36AM</t>
  </si>
  <si>
    <t>Blockchain s Rise Can Upend Traditional Payment Providers</t>
  </si>
  <si>
    <t>http://www.paymentssource.com/news/paythink/blockchain-rise-can-upend-traditional-payment-providers-3021170-1.html</t>
  </si>
  <si>
    <t>http://www.reddit.com/r/Bitcoin/comments/33rzs5/blockchain_s_rise_can_upend_traditional_payment/</t>
  </si>
  <si>
    <t>April 25, 2015 at 09:46AM</t>
  </si>
  <si>
    <t>kharv172</t>
  </si>
  <si>
    <t>[please scroll down] When Software Eats the Physical World, Startups Bump Up Against Regulations: A Conversation with a16z’s Ted Ullyot</t>
  </si>
  <si>
    <t>http://a16z.com/2015/04/22/ted-ullyot-policy-regulatory-affairs/</t>
  </si>
  <si>
    <t>http://www.reddit.com/r/Bitcoin/comments/33s6sv/please_scroll_down_when_software_eats_the/</t>
  </si>
  <si>
    <t>April 25, 2015 at 09:42AM</t>
  </si>
  <si>
    <t>Xapo and Taringa! Worlds ‘Largest Bitcoin Integration’</t>
  </si>
  <si>
    <t>http://bravenewcoin.com/news/xapo-and-taringa-worlds-largest-bitcoin-integration/</t>
  </si>
  <si>
    <t>http://www.reddit.com/r/Bitcoin/comments/33s6f7/xapo_and_taringa_worlds_largest_bitcoin/</t>
  </si>
  <si>
    <t>April 25, 2015 at 10:08AM</t>
  </si>
  <si>
    <t>Is Git A Block Chain? Domus Tower says Yes, YCombinator says "No"</t>
  </si>
  <si>
    <t>https://news.ycombinator.com/item?id=9436847</t>
  </si>
  <si>
    <t>http://www.reddit.com/r/Bitcoin/comments/33s8x0/is_git_a_block_chain_domus_tower_says_yes/</t>
  </si>
  <si>
    <t>April 25, 2015 at 10:26AM</t>
  </si>
  <si>
    <t>Pirate Party of Finland Sees Surge of Donations in Bitcoin</t>
  </si>
  <si>
    <t>https://followmyvote.com/pirate-party-of-finland-sees-surge-of-donations-in-bitcoin/</t>
  </si>
  <si>
    <t>http://www.reddit.com/r/Bitcoin/comments/33saod/pirate_party_of_finland_sees_surge_of_donations/</t>
  </si>
  <si>
    <t>April 25, 2015 at 10:24AM</t>
  </si>
  <si>
    <t>Bankymoon Integrates Bitcoin Bill Payments for the Unbanked</t>
  </si>
  <si>
    <t>https://paymentweek.com/2015-4-24-bankymoon-integrates-bitcoin-bill-payments-for-the-unbanked-7095/</t>
  </si>
  <si>
    <t>http://www.reddit.com/r/Bitcoin/comments/33sah7/bankymoon_integrates_bitcoin_bill_payments_for/</t>
  </si>
  <si>
    <t>April 25, 2015 at 10:55AM</t>
  </si>
  <si>
    <t>theobligatorymedia</t>
  </si>
  <si>
    <t>Need a little help testing micro-transactions to my site... Can you spare a nickel?</t>
  </si>
  <si>
    <t>Hi, I just set up a stripped down version of what will become my online database of unique media I've collected over the years. I need feedback to make sure nothing breaks on the front-end at this stage.If you have a few minutes to spare, go to http://www.theobligatorymedia.club/ and pick one of 4 public domain flicks or a fun old Night Court episode.Your account is anonymous and email doesn't verify anywhere so any made up info is fine.If you get stuck anywhere, or have suggestions of similar front-ends I can look at, or have issues with MEGA, or whatever... I'd love to hear from you in IM.You will need a working torrent client and a wallet with a few cents to spare.Thanks!Tom</t>
  </si>
  <si>
    <t>http://www.reddit.com/r/Bitcoin/comments/33sd84/need_a_little_help_testing_microtransactions_to/</t>
  </si>
  <si>
    <t>April 25, 2015 at 10:40AM</t>
  </si>
  <si>
    <t>LittleSoul</t>
  </si>
  <si>
    <t>Bter.com is down again?</t>
  </si>
  <si>
    <t>https://bter.com</t>
  </si>
  <si>
    <t>http://www.reddit.com/r/Bitcoin/comments/33sbx4/btercom_is_down_again/</t>
  </si>
  <si>
    <t>April 25, 2015 at 11:22AM</t>
  </si>
  <si>
    <t>I see a lot of Bitcoiners espousing the Climate Change narrative in their discussions, I would encourage all in this community to read this book</t>
  </si>
  <si>
    <t>http://www.amazon.com/Ultimate-Resource-Julian-Lincoln-Simon/dp/0691003815</t>
  </si>
  <si>
    <t>http://www.reddit.com/r/Bitcoin/comments/33sfpg/i_see_a_lot_of_bitcoiners_espousing_the_climate/</t>
  </si>
  <si>
    <t>April 25, 2015 at 11:00AM</t>
  </si>
  <si>
    <t>Anyone have any experience with this company or this product?</t>
  </si>
  <si>
    <t>http://www.reddit.com/r/Bitcoin/comments/33sdob/anyone_have_any_experience_with_this_company_or/</t>
  </si>
  <si>
    <t>April 25, 2015 at 11:38AM</t>
  </si>
  <si>
    <t>Got Goxed</t>
  </si>
  <si>
    <t>http://i.imgur.com/15gosj6.jpg</t>
  </si>
  <si>
    <t>http://www.reddit.com/r/Bitcoin/comments/33sh5t/got_goxed/</t>
  </si>
  <si>
    <t>April 25, 2015 at 11:34AM</t>
  </si>
  <si>
    <t>bkagn</t>
  </si>
  <si>
    <t>VPN ?</t>
  </si>
  <si>
    <t>Where can I purchase a VPN that will work with an iPhone. clearly looking to use btc. thanks</t>
  </si>
  <si>
    <t>http://www.reddit.com/r/Bitcoin/comments/33sgqs/vpn/</t>
  </si>
  <si>
    <t>April 25, 2015 at 11:33AM</t>
  </si>
  <si>
    <t>divanova2</t>
  </si>
  <si>
    <t>Is Git A Block Chain?</t>
  </si>
  <si>
    <t>http://domustower.com/blog/post/is-git-a-block-chain/</t>
  </si>
  <si>
    <t>http://www.reddit.com/r/Bitcoin/comments/33sgo5/is_git_a_block_chain/</t>
  </si>
  <si>
    <t>April 25, 2015 at 11:53AM</t>
  </si>
  <si>
    <t>Bitcoin give away: 100 bits to the first 5 people to respond to this post</t>
  </si>
  <si>
    <t>just wanting to spread it around and help to get things off the ground</t>
  </si>
  <si>
    <t>http://www.reddit.com/r/Bitcoin/comments/33sig9/bitcoin_give_away_100_bits_to_the_first_5_people/</t>
  </si>
  <si>
    <t>April 25, 2015 at 11:52AM</t>
  </si>
  <si>
    <t>BeefSupreme2</t>
  </si>
  <si>
    <t>I might have just Goxed myself...</t>
  </si>
  <si>
    <t>Am I the only one who has forgotten their Mt. Gox password?I get a claim thingy from Mr. Kubayashi and I need my frickin password. There is no way to reset it.Funny enough, I still got the Google Authenticator for Gox running though. Not a lot of good it is doing right now.</t>
  </si>
  <si>
    <t>http://www.reddit.com/r/Bitcoin/comments/33sidd/i_might_have_just_goxed_myself/</t>
  </si>
  <si>
    <t>April 25, 2015 at 12:24PM</t>
  </si>
  <si>
    <t>With pruning, how long til I can use my phone as a fully verifying node?</t>
  </si>
  <si>
    <t>When it's plugged in of course.</t>
  </si>
  <si>
    <t>http://www.reddit.com/r/Bitcoin/comments/33skwz/with_pruning_how_long_til_i_can_use_my_phone_as_a/</t>
  </si>
  <si>
    <t>April 25, 2015 at 12:41PM</t>
  </si>
  <si>
    <t>Are Women Investing In Bitcoin, And If So, Why Aren't they Talking About It?</t>
  </si>
  <si>
    <t>http://afkinsider.com/95037/are-women-investing-in-bitcoin-and-if-so-why-arent-they-talking-about-it/</t>
  </si>
  <si>
    <t>http://www.reddit.com/r/Bitcoin/comments/33sm21/are_women_investing_in_bitcoin_and_if_so_why/</t>
  </si>
  <si>
    <t>April 25, 2015 at 12:56PM</t>
  </si>
  <si>
    <t>sterky</t>
  </si>
  <si>
    <t>SalonTalks With Decentral Vancouver. Trading Panel discussing todays top crypto's</t>
  </si>
  <si>
    <t>https://www.youtube.com/watch?v=oTVDMSKnXrA</t>
  </si>
  <si>
    <t>http://www.reddit.com/r/Bitcoin/comments/33sn7p/salontalks_with_decentral_vancouver_trading_panel/</t>
  </si>
  <si>
    <t>April 25, 2015 at 12:52PM</t>
  </si>
  <si>
    <t>stevev916</t>
  </si>
  <si>
    <t>Just ordered this stamp. Need some paper to use it on. Hmm, maybe in my wallet.</t>
  </si>
  <si>
    <t>http://imgur.com/ZPso6zk</t>
  </si>
  <si>
    <t>http://www.reddit.com/r/Bitcoin/comments/33smvw/just_ordered_this_stamp_need_some_paper_to_use_it/</t>
  </si>
  <si>
    <t>April 25, 2015 at 01:26PM</t>
  </si>
  <si>
    <t>Big Bank 'Crime of the Century' Results in Guess What? No Jail Time for Anyone</t>
  </si>
  <si>
    <t>http://www.commondreams.org/news/2015/04/24/big-bank-crime-century-results-guess-what-no-jail-time-anyone</t>
  </si>
  <si>
    <t>http://www.reddit.com/r/Bitcoin/comments/33spa9/big_bank_crime_of_the_century_results_in_guess/</t>
  </si>
  <si>
    <t>April 25, 2015 at 01:24PM</t>
  </si>
  <si>
    <t>Chynus</t>
  </si>
  <si>
    <t>MMOGA - GTA V &amp;amp; Mortal Kombat X released! The Witcher 3 Pre-order! 3% discount on Bitcoin</t>
  </si>
  <si>
    <t>http://www.mmoga.com/payment_methods/Bitcoins.html</t>
  </si>
  <si>
    <t>http://www.reddit.com/r/Bitcoin/comments/33sp7c/mmoga_gta_v_mortal_kombat_x_released_the_witcher/</t>
  </si>
  <si>
    <t>April 25, 2015 at 01:48PM</t>
  </si>
  <si>
    <t>BitForwarder</t>
  </si>
  <si>
    <t>BitForwarder Now Released - Use us for all your bitcoin forwarding needs!</t>
  </si>
  <si>
    <t>http://bitforwarder.com</t>
  </si>
  <si>
    <t>http://www.reddit.com/r/Bitcoin/comments/33sqqh/bitforwarder_now_released_use_us_for_all_your/</t>
  </si>
  <si>
    <t>April 25, 2015 at 02:34PM</t>
  </si>
  <si>
    <t>Shower thought: Initial apps and killer apps.</t>
  </si>
  <si>
    <t>Many new technologies have initial applications and killer applications. I've identified the following.Writing, initial: recording business transactions, killer: printingSteam engine, initial: water pump, killer: locomotivesElectricity, initial: light, killer: electric engineTransistor, initial: radio, killer: computerPC, initial: word processing, killer: internetInternet, initial: email, killer: world-wide-webBitcoin, initial: digital trustless money, killer: ???Any more to add?</t>
  </si>
  <si>
    <t>http://www.reddit.com/r/Bitcoin/comments/33stoa/shower_thought_initial_apps_and_killer_apps/</t>
  </si>
  <si>
    <t>April 25, 2015 at 03:02PM</t>
  </si>
  <si>
    <t>Nakasje</t>
  </si>
  <si>
    <t>Bitcoin Trader Banana-Guy. [Gold lovers, c.q. stock bashers, looking at wrong picture]</t>
  </si>
  <si>
    <t>http://www.zerohedge.com/news/2015-04-24/when-your-banana-guy-starts-trading-stocks-you-know-its-over</t>
  </si>
  <si>
    <t>http://www.reddit.com/r/Bitcoin/comments/33sveg/bitcoin_trader_bananaguy_gold_lovers_cq_stock/</t>
  </si>
  <si>
    <t>April 25, 2015 at 03:51PM</t>
  </si>
  <si>
    <t>dak91</t>
  </si>
  <si>
    <t>P2P aid for natural disasters coming soon (bitcoin based)</t>
  </si>
  <si>
    <t>http://helperbit.com</t>
  </si>
  <si>
    <t>http://www.reddit.com/r/Bitcoin/comments/33sy8o/p2p_aid_for_natural_disasters_coming_soon_bitcoin/</t>
  </si>
  <si>
    <t>April 25, 2015 at 05:28PM</t>
  </si>
  <si>
    <t>A story like this will never happen if they will use bitcoin - John Oliver</t>
  </si>
  <si>
    <t>https://youtu.be/3kEpZWGgJks</t>
  </si>
  <si>
    <t>http://www.reddit.com/r/Bitcoin/comments/33t3io/a_story_like_this_will_never_happen_if_they_will/</t>
  </si>
  <si>
    <t>April 25, 2015 at 05:49PM</t>
  </si>
  <si>
    <t>Itskok</t>
  </si>
  <si>
    <t>Proposal for some BIP with KYC elements (your opinion please...)</t>
  </si>
  <si>
    <t>https://bitcointalk.org/index.php?topic=1037280.0</t>
  </si>
  <si>
    <t>http://www.reddit.com/r/Bitcoin/comments/33t4r3/proposal_for_some_bip_with_kyc_elements_your/</t>
  </si>
  <si>
    <t>April 25, 2015 at 06:04PM</t>
  </si>
  <si>
    <t>HomeroPaycoin</t>
  </si>
  <si>
    <t>Bunch of muggles in here</t>
  </si>
  <si>
    <t>Paycoin is accepted by Amazon and Walmart</t>
  </si>
  <si>
    <t>http://www.reddit.com/r/Bitcoin/comments/33t5n4/bunch_of_muggles_in_here/</t>
  </si>
  <si>
    <t>April 25, 2015 at 05:56PM</t>
  </si>
  <si>
    <t>gpaterno</t>
  </si>
  <si>
    <t>OpenStack ebook with a donation campaign for african children. Donate also with bitcoin.</t>
  </si>
  <si>
    <t>http://www.gpaterno.com/openstack/</t>
  </si>
  <si>
    <t>http://www.reddit.com/r/Bitcoin/comments/33t54b/openstack_ebook_with_a_donation_campaign_for/</t>
  </si>
  <si>
    <t>April 25, 2015 at 06:21PM</t>
  </si>
  <si>
    <t>jonny1000</t>
  </si>
  <si>
    <t>Should financial institutions use an alternative implementation of Bitcoin’s Blockchain technology to manage their databases?</t>
  </si>
  <si>
    <t>There has been a lot of talk about this recently, I do not really understand this idea. I could be totally wrong, however I wrote the below summary on the issue:http://www.docdroid.net/yeb9/blockchain-banks.pdf.htmlPlease let me know how the Blockchain could be used?</t>
  </si>
  <si>
    <t>http://www.reddit.com/r/Bitcoin/comments/33t6mc/should_financial_institutions_use_an_alternative/</t>
  </si>
  <si>
    <t>April 25, 2015 at 06:20PM</t>
  </si>
  <si>
    <t>Blocked Bitcoin Websites Fight Government Censorship in Russian Court</t>
  </si>
  <si>
    <t>http://www.coindesk.com/bitcoin-websites-fight-censorship-russian-court/</t>
  </si>
  <si>
    <t>http://www.reddit.com/r/Bitcoin/comments/33t6jw/blocked_bitcoin_websites_fight_government/</t>
  </si>
  <si>
    <t>April 25, 2015 at 06:19PM</t>
  </si>
  <si>
    <t>artichokess</t>
  </si>
  <si>
    <t>well i just did a little search in this sub and read about how circle screws people over, any alternatives?</t>
  </si>
  <si>
    <t>i'm a complete beginner in bitcoin and want to accept payment that will translate to bitcoin from people that do not use it. after reading the horror stories about circle, what's the best alternative that does not require a US bank account? i don't need to transfer the funds into a bank account anyway.</t>
  </si>
  <si>
    <t>http://www.reddit.com/r/Bitcoin/comments/33t6ji/well_i_just_did_a_little_search_in_this_sub_and/</t>
  </si>
  <si>
    <t>Is Bitcoin's Future Already in Your Pocket?</t>
  </si>
  <si>
    <t>http://cointelegraph.com/news/114062/is-bitcoins-future-already-in-your-pocket</t>
  </si>
  <si>
    <t>http://www.reddit.com/r/Bitcoin/comments/33t6m1/is_bitcoins_future_already_in_your_pocket/</t>
  </si>
  <si>
    <t>April 25, 2015 at 06:28PM</t>
  </si>
  <si>
    <t>BitappoT</t>
  </si>
  <si>
    <t>Bitappo - Looking for web+app developer</t>
  </si>
  <si>
    <t>Hi We are looking for website+app developer.Please send us email at sama@bitappo.comTHANKS</t>
  </si>
  <si>
    <t>http://www.reddit.com/r/Bitcoin/comments/33t71n/bitappo_looking_for_webapp_developer/</t>
  </si>
  <si>
    <t>April 25, 2015 at 06:52PM</t>
  </si>
  <si>
    <t>Product of the week - Small forged leaf earstuds - British Independent Jewellers - accepting Bitcoin</t>
  </si>
  <si>
    <t>https://diademjewellery.co.uk/?product=small-forged-leaf-earstuds</t>
  </si>
  <si>
    <t>http://www.reddit.com/r/Bitcoin/comments/33t8h2/product_of_the_week_small_forged_leaf_earstuds/</t>
  </si>
  <si>
    <t>April 25, 2015 at 07:05PM</t>
  </si>
  <si>
    <t>Product of the week - Small forged leaf earstuds - British Independent Jewellers - Accepting Bitcoin</t>
  </si>
  <si>
    <t>http://www.reddit.com/r/Bitcoin/comments/33t9bx/product_of_the_week_small_forged_leaf_earstuds/</t>
  </si>
  <si>
    <t>April 25, 2015 at 07:01PM</t>
  </si>
  <si>
    <t>themusicgod1</t>
  </si>
  <si>
    <t>Ver Challenge Outcome</t>
  </si>
  <si>
    <t>http://freeross.org/ver-challenge/</t>
  </si>
  <si>
    <t>http://www.reddit.com/r/Bitcoin/comments/33t926/ver_challenge_outcome/</t>
  </si>
  <si>
    <t>April 25, 2015 at 06:55PM</t>
  </si>
  <si>
    <t>ghostsofsadako</t>
  </si>
  <si>
    <t>Banx Shares - opinions?</t>
  </si>
  <si>
    <t>I'm intrigued by the idea of Banx shares but wonder what advantage there is over simply buying &amp; holding Bitcoin? Obviously there's the benefit of monthly dividends but are these significant enough to be worthwhile? What are people's experiences? Cheers!http://banxcapital.com/</t>
  </si>
  <si>
    <t>http://www.reddit.com/r/Bitcoin/comments/33t8om/banx_shares_opinions/</t>
  </si>
  <si>
    <t>April 25, 2015 at 08:10PM</t>
  </si>
  <si>
    <t>White Male Crypto-Peddler is Fed Up with White Male Crypto-Peddlers</t>
  </si>
  <si>
    <t>http://cointelegraph.com/news/114071/white-male-crypto-peddler-is-fed-up-with-white-male-crypto-peddlers</t>
  </si>
  <si>
    <t>http://www.reddit.com/r/Bitcoin/comments/33te46/white_male_cryptopeddler_is_fed_up_with_white/</t>
  </si>
  <si>
    <t>April 25, 2015 at 08:05PM</t>
  </si>
  <si>
    <t>Breaking: Cryptsy Owns 'Hyper Staking' Paycoin Prime Controller</t>
  </si>
  <si>
    <t>http://www.miningpool.co.uk/breaking-cryptsy-owns-hyper-staking-paycoin-prime-controller/</t>
  </si>
  <si>
    <t>http://www.reddit.com/r/Bitcoin/comments/33tdpl/breaking_cryptsy_owns_hyper_staking_paycoin_prime/</t>
  </si>
  <si>
    <t>April 25, 2015 at 08:27PM</t>
  </si>
  <si>
    <t>holytransaction</t>
  </si>
  <si>
    <t>HolyTransaction partners with Netki for human-readable address</t>
  </si>
  <si>
    <t>http://blog.noveltylab.com/2015/04/holytransaction-partners-with-netki-for-human-address.html</t>
  </si>
  <si>
    <t>http://www.reddit.com/r/Bitcoin/comments/33tfij/holytransaction_partners_with_netki_for/</t>
  </si>
  <si>
    <t>April 25, 2015 at 08:19PM</t>
  </si>
  <si>
    <t>viralwitness</t>
  </si>
  <si>
    <t>Need to exchange paypal for bitcoin "USA non verified account" i will work on your terms</t>
  </si>
  <si>
    <t>I have a few dollars on my paypal account and want to exchange them for bit coin on your terms paypal account is non verified all earnings are legit i earned them from fiverr</t>
  </si>
  <si>
    <t>http://www.reddit.com/r/Bitcoin/comments/33teu3/need_to_exchange_paypal_for_bitcoin_usa_non/</t>
  </si>
  <si>
    <t>April 25, 2015 at 08:39PM</t>
  </si>
  <si>
    <t>bitdoubt</t>
  </si>
  <si>
    <t>Will miners always be able to find a block?</t>
  </si>
  <si>
    <t>Ripple Labs employee JoelKatz posted this claimBlockchains can't guarantee that anyone will ever find a block.on bitcointalk:https://bitcointalk.org/index.php?topic=719019.msg11162242#msg11162242Opinions? Is this claim true? Has anyone proved the existence of block for every set of possible transactions?What happens if there is such set of possible transactions for which the block doesn't exist?</t>
  </si>
  <si>
    <t>http://www.reddit.com/r/Bitcoin/comments/33tggk/will_miners_always_be_able_to_find_a_block/</t>
  </si>
  <si>
    <t>April 25, 2015 at 08:36PM</t>
  </si>
  <si>
    <t>koteknik</t>
  </si>
  <si>
    <t>New Bitcoin Ad-Board/Listing</t>
  </si>
  <si>
    <t>Hi, I've just launched a new Bitcoin related Ad-Board! You can sell or trade for Bitcoin and you can even post jobs!!! Please tell me what you think!http://bit-board.comCheers</t>
  </si>
  <si>
    <t>http://www.reddit.com/r/Bitcoin/comments/33tg88/new_bitcoin_adboardlisting/</t>
  </si>
  <si>
    <t>April 25, 2015 at 09:00PM</t>
  </si>
  <si>
    <t>frizothehedgehog</t>
  </si>
  <si>
    <t>Any bitcoin ATMs near Times Square in NYC?</t>
  </si>
  <si>
    <t>http://www.reddit.com/r/Bitcoin/comments/33ti9i/any_bitcoin_atms_near_times_square_in_nyc/</t>
  </si>
  <si>
    <t>April 25, 2015 at 08:52PM</t>
  </si>
  <si>
    <t>On the Road with the Bitcoin Bus: The Bit Mom’s Journal (Part 2) - Bitcoin Flight From TX to PA, Free Your Mind Conference, Bitcoin Hotel and Car Rental</t>
  </si>
  <si>
    <t>Follow the Blush Family on their third Uncoinventional Bitcoin Only cross country try trip. This time they fly to the NE to pick up The Bitcoin Bus! This journal entry covers their flight from TX to PA, Renting hotels with bitcoin, and renting a car with BTC!</t>
  </si>
  <si>
    <t>http://www.reddit.com/r/Bitcoin/comments/33thjl/on_the_road_with_the_bitcoin_bus_the_bit_moms/</t>
  </si>
  <si>
    <t>April 25, 2015 at 09:07PM</t>
  </si>
  <si>
    <t>Nepal had a bad earthquake. How can bitcoin help?</t>
  </si>
  <si>
    <t>Peer to peer would be the best option, but I don't know anyone who lives there. Anyone know any trustworthy agencies who accept bitcoin that could help?</t>
  </si>
  <si>
    <t>http://www.reddit.com/r/Bitcoin/comments/33tiwj/nepal_had_a_bad_earthquake_how_can_bitcoin_help/</t>
  </si>
  <si>
    <t>April 25, 2015 at 10:04PM</t>
  </si>
  <si>
    <t>Interested in contributing to the BTC network? Here is the steps to get a full node up and running in Linux.</t>
  </si>
  <si>
    <t>What Is A Full Node?A full node is a program that fully validates transactions and blocks. Almost all full nodes also help the network by accepting transactions and blocks from other full nodes, validating those transactions and blocks, and then relaying them to further full nodes.Most full nodes also serve lightweight clients by allowing them to transmit their transactions to the network and by notifying them when a transaction affects their wallet. If not enough nodes perform this function, clients won’t be able to connect through the peer-to-peer network—they’ll have to use centralized services instead.Many people and organizations volunteer to run full nodes using spare computing and bandwidth resources—but more volunteers are needed to allow Bitcoin to continue to grow. This document describes how you can help and what helping will cost you.Costs And WarningsRunning a Bitcoin full node comes with certain costs and can expose you to certain risks. This section will explain those costs and risks so you can decide whether you’re able to help the network.Special CasesMiners, businesses, and privacy-conscious users rely on particular behavior from the full nodes they use, so they will often run their own full nodes and take special safety precautions. This document does not cover those precautions—it only describes running a full node to help support the Bitcoin network in general.Please consult an expert if you need help setting up your full node correctly to handle high-value and privacy-sensitive tasks.Secure Your WalletIt’s possible and safe to run a full node to support the network and use its wallet to store your bitcoins, but you must take the same precautions you would when using any Bitcoin wallet. Please see the securing your wallet page for more information.Minimum RequirementsBitcoin Core full nodes have certain requirements. If you try running a node on weak hardware, it may work—but you’ll likely spend more time dealing with issues. If you can meet the following requirements, you’ll have an easy-to-use node.Desktop or laptop hardware running recent versions of Windows, Mac OS X, or Linux.50 gigabytes of free disk space2 gigabytes of memory (RAM)A broadband Internet connection with upload speeds of at least 400 kilobits (50 kilobytes) per secondAn unmetered connection, a connection with high upload limits, or a connection you regularly monitor to ensure it doesn’t exceed its upload limits. It’s common for full nodes on high-speed connections to use 200 gigabytes upload or more a month. Download usage is around 20 gigabytes a month, plus around an additional 40 gigabytes the first time you start your node.6 hours a day that your full node can be left running. (You can do other things with your computer while running a full node.) More hours would be better, and best of all would be if you can run your node continuously.Note: many operating systems today (Windows, Mac, and Linux) enter a low-power mode after the screensaver activates, slowing or halting network traffic. This is often the default setting on laptops and on all Mac OS X laptops and desktops. Check your screensaver settings and disable automatic “sleep” or “suspend” options to ensure you support the network whenever your computer is running.Possible ProblemsLegal: Bitcoin use is prohibited or restricted in some areas.Bandwidth limits: Some Internet plans will charge an additional amount for any excess upload bandwidth used that isn’t included in the plan. Worse, some providers may terminate your connection without warning because of overuse. We advise that you check whether your Internet connection is subjected to such limitations and monitor your bandwidth use so that you can stop Bitcoin Core before you reach your upload limit.Anti-virus: Several people have placed parts of known computer viruses in the Bitcoin block chain. This block chain data can’t infect your computer, but some anti-virus programs quarantine the data anyway, making it more difficult to run a full node. This problem mostly affects computers running Windows.Attack target: People who want to disrupt the Bitcoin network may attack full nodes in ways that will affect other things you do with your computer, such as an attack that limits your available download bandwidth or an attack that prevents you from using your full node’s wallet for sending transactions.Linux InstructionsThe following instructions describe installing Bitcoin Core on Linux systems.Ubuntu 14.10 Instructions for Bitcoin Core 0.10.0.If you use Ubuntu Desktop, click the Ubuntu swirl icon to start the Dash and type “term” into the input box. Choose any one of the terminals listed:Alternatively, access a console or terminal emulator using another method, such as SSH on Ubuntu Server or a terminal launcher in an alternative desktop environment.Type the following line to add the Bitcoin Personal Package Archive (PPA) to your system:sudo apt-add-repository ppa:bitcoin/bitcoinYou will be prompted for your user password. Provide it to continue. Afterwards, the following text will be displayed:Stable Channel of bitcoin-qt and bitcoind for Ubuntu, and their dependenciesMore info: https://launchpad.net/~bitcoin/+archive/ubuntu/bitcoinPress [ENTER] to continue or ctrl-c to cancel adding itPress enter to continue. The following text (with some variations) will be displayed and you will be returned to the command line prompt:gpg: keyring /tmp/tmpixuqu73x/secring.gpg' created gpg: keyring/tmp/tmpixuqu73x/pubring.gpg' created gpg: requesting key 8842CE5E from hkp server &gt; &gt; &gt; &gt;keyserver.ubuntu.com gpg: /tmp/tmpixuqu73x/trustdb.gpg: trustdb created gpg: key 8842CE5E: public key "Launchpad PPA for Bitcoin" imported gpg: no ultimately trusted keys found gpg: Total number processed: 1 pg: imported: 1 (RSA: 1) OKType the following line to get the most recent list of packages:sudo apt-get updateA large number of lines will be displayed as different update files are downloaded. This step may take several minutes on a slow Internet connection.To continue, choose one of the following optionsTo install the Bitcoin Core Graphical User Interface (GUI), type the following line and proceed to the Bitcoin Core GUI section below:sudo apt-get install bitcoin-qtTo install the Bitcoin Core daemon (bitcoind), which is useful for programmers and advanced users, type the following line and proceed to the Bitcoin Core Daemon section below:sudo apt-get install bitcoindTo install both the GUI and the daemon, type the following line and read both the GUI instructions and the daemon instructions. Note that you can’t run both the GUI and the daemon at the same time using the same configuration directory.sudo apt-get install bitcoin-qt bitcoindAfter choosing what packages to install, you will be asked whether you want to proceed. Press enter to continue.If you’re logged in as an administrative user with sudo access, you may log out. The steps in this section should be performed as the user you want to run Bitcoin Core. (If you’re an expert administrator, you can make this a locked account used only by Bitcoin Core.)Before using the Bitcoin Core daemon, bitcoind, you need to create its configuration file with a user name and password. First create the .bitcoin directory, create (touch) the file, and set the file’s permissions so that only your user account can read it. From the terminal, type:mkdir ~/.bitcoin touch ~/.bitcoin/bitcoin.conf chmod 600 ~/.bitcoin/bitcoin.confThen you can run the command bitcoind. It will print output similar to this:bitcoind Error: To use the "-server" option, you must set a rpcpassword in the configuration file: /home/bitcoinorg/.bitcoin/bitcoin.conf It is recommended you use the following random password: rpcuser=bitcoinrpc rpcpassword=XXXXXXXXXXXXXXXXXXXXXXXXXXXXXXXXXXXXXXXXXXXX (you do not need to remember this password)The username and password MUST NOT be the same.If the file does not exist, create it with owner-readable-only file permissions. It is also recommended to set alertnotify so you are notified of problems; for example: alertnotify=echo %s | mail -s "Bitcoin Alert" admin@foo.com The “rpcpassword” displayed will be unique for your system. You can copy the rpcuser and rpcpassword lines into your configuration file using the following commands. Note that in most Ubuntu terminals, you need to press Ctrl-Shift-C to copy and Ctrl-Shift-V to paste because Ctrl-C and Ctrl-V have different meanings in a Unix-style terminal.echo rpcuser=bitcoinrpc &gt;&gt; ~/.bitcoin/bitcoin.conf echo rpcpassword=XXXXXX &gt;&gt; ~/.bitcoin/bitcoin.conf (Warning: Don’t use XXXXXX as your RPC password. Copy the rpcpassword displayed by bitcoind for your system.)Now you can start Bitcoin Core daemon for real. Type the following command:bitcoind -daemonIt will print a message that Bitcoin Core is starting. To interact with Bitcoin Core daemon, you will use the command bitcoin-cli (Bitcoin command line interface). Note: it may take up to several minutes for Bitcoin Core to start, during which it will display the following message whenever you use bitcoin-cli:error: {"code":-28,"message":"Verifying blocks..."}After it starts, you may find the following commands useful for basic interaction with your node: * getblockchaininfo * getnetworkinfo * getnettotals * getwalletinfo, stop, and help. For example,to safely stop your node, run the following command:bitcoin-cli stopA complete list of commands is available in the Bitcoin.org developer reference.When Bitcoin Core daemon first starts, it will begin to download the block chain. This step will take at least several hours, and it may take a day or more on a slow Internet connection or with a slow computer. During the download, Bitcoin Core will use a significant part of your connection bandwidth. You can stop Bitcoin Core at any time using the stop command; it will resume from the point where it stopped the next time you start it.Optional: Start Your Node At BootStarting your node automatically each time your computer boots makes it easy for you to contribute to the network. The easiest way to do this is to start Bitcoin Core daemon from your crontab. To edit your crontab, run the following command:crontab -eScroll to the bottom of the file displayed and add the following line:@reboot bitcoind -daemon Save the file and exit; the updated crontab file will be installed for you. Now Bitcoin Core daemon will be automatically started each time your reboot your computer.If you’re an Ubuntu expert and want to use an init script instead, see this Upstart script.You have now completed installing Bitcoin Core. If you have any questions, please ask in one of Bitcoin’s many communities, such as Bitcoin StackExchange, BitcoinTalk technical support, or the #bitcoin IRC chatroom on Freenode.To support the Bitcoin network, you also need to allow incoming connections. Please read the Network Configuration section for details.</t>
  </si>
  <si>
    <t>http://www.reddit.com/r/Bitcoin/comments/33tobh/interested_in_contributing_to_the_btc_network/</t>
  </si>
  <si>
    <t>April 25, 2015 at 09:44PM</t>
  </si>
  <si>
    <t>misterigl</t>
  </si>
  <si>
    <t>Blockchain fork questions</t>
  </si>
  <si>
    <t>Was discussing the 6 blocks recommendation with a friend and now have some questions, would be great if someone could help me out here:What was longest normal fork we saw in the blockading until now? (Normal as in forking through blocks found at the same time, not different money software)Where does the 6 blocks recommendation for a safe transaction come from?How much more secure are 6 confirmations versus let's say 3 confirmations? Or 2? Or 1?If you had confirmations in a fork which then gets abandoned, what happens to the transactions? Do they go back into the unconfirmed pool and are then more likely to get double spent again? Why? Didn't the longer fork see those transactions as well and included it in its blocks, too?Maybe someone knows an answer to one or more of the questions, there might be a small tip waiting for you :-)</t>
  </si>
  <si>
    <t>http://www.reddit.com/r/Bitcoin/comments/33tmcc/blockchain_fork_questions/</t>
  </si>
  <si>
    <t>April 25, 2015 at 09:42PM</t>
  </si>
  <si>
    <t>The Secret Of Bitcoin Island</t>
  </si>
  <si>
    <t>https://vimeo.com/herzmeister/bitcoinisland/</t>
  </si>
  <si>
    <t>http://www.reddit.com/r/Bitcoin/comments/33tm3p/the_secret_of_bitcoin_island/</t>
  </si>
  <si>
    <t>April 25, 2015 at 10:25PM</t>
  </si>
  <si>
    <t>What is stopping the Bitcoin community from funding the development of Bitcoin?</t>
  </si>
  <si>
    <t>Why can't bitcoiners contribute to the future development of bitcoin??? Why do we need MIT , a government funded entity with strong ties to the military industrial complex, paying for the development?</t>
  </si>
  <si>
    <t>http://www.reddit.com/r/Bitcoin/comments/33tqgr/what_is_stopping_the_bitcoin_community_from/</t>
  </si>
  <si>
    <t>April 25, 2015 at 10:50PM</t>
  </si>
  <si>
    <t>Ghana's Dream Bitcoin Foundation Envisions Tools to Empower Young Minds</t>
  </si>
  <si>
    <t>https://letstalkbitcoin.com/blog/post/ghanas-dream-bitcoin-foundation-envisions-tools-to-empower-young-minds</t>
  </si>
  <si>
    <t>http://www.reddit.com/r/Bitcoin/comments/33tt6r/ghanas_dream_bitcoin_foundation_envisions_tools/</t>
  </si>
  <si>
    <t>April 25, 2015 at 11:05PM</t>
  </si>
  <si>
    <t>I know a lot of you have been waiting for this - South Sea Bubble V - Knight's Ledger - Extra History</t>
  </si>
  <si>
    <t>https://www.youtube.com/watch?v=a_1IpUCUuVc</t>
  </si>
  <si>
    <t>http://www.reddit.com/r/Bitcoin/comments/33tuts/i_know_a_lot_of_you_have_been_waiting_for_this/</t>
  </si>
  <si>
    <t>April 25, 2015 at 11:03PM</t>
  </si>
  <si>
    <t>RMHofAlbany</t>
  </si>
  <si>
    <t>The Ronald McDonald House of Albany thank the BITCOIN Universe and Lighthouse for our new medical grade breast pump!</t>
  </si>
  <si>
    <t>We are blown away by the spirit of the bitcoin community. From a successful Giving Tuesday campaign last November via Bitpay to our Lighthouse campaign that reached its goal yesterday the digital currency family has rallied around our cause! The $ is cool and incredibly helpful... and the notes we have received have been humbling.</t>
  </si>
  <si>
    <t>http://www.reddit.com/r/Bitcoin/comments/33tule/the_ronald_mcdonald_house_of_albany_thank_the/</t>
  </si>
  <si>
    <t>April 25, 2015 at 11:12PM</t>
  </si>
  <si>
    <t>Dear New York: Regulation stifles innovation. Two kids started Apple in a garage with $100. No $2 million license required.</t>
  </si>
  <si>
    <t>http://www.reddit.com/r/Bitcoin/comments/33tvoa/dear_new_york_regulation_stifles_innovation_two/</t>
  </si>
  <si>
    <t>PlayMusicBTCsale</t>
  </si>
  <si>
    <t>PlayMusic.com (1995) Bitcoin Only Auction to finalize in 50 minutes</t>
  </si>
  <si>
    <t>At BitcoinTalk: https://bitcointalk.org/index.php?topic=1019305 In a Bitcoin-only auction.Auction closes at 10 AM PST (49 minutes since this post)</t>
  </si>
  <si>
    <t>http://www.reddit.com/r/Bitcoin/comments/33tvo6/playmusiccom_1995_bitcoin_only_auction_to/</t>
  </si>
  <si>
    <t>helpwithdubai1</t>
  </si>
  <si>
    <t>Where can I buy BTC in the UAE?</t>
  </si>
  <si>
    <t>Looking to send a friend some cash and figured BTC is the way to go here. Where can I buy BTC from the UAE? I want a reputable exchange with as little delay there is (if possible). Thanks!</t>
  </si>
  <si>
    <t>http://www.reddit.com/r/Bitcoin/comments/33tvng/where_can_i_buy_btc_in_the_uae/</t>
  </si>
  <si>
    <t>April 25, 2015 at 11:10PM</t>
  </si>
  <si>
    <t>Silverplane</t>
  </si>
  <si>
    <t>Free bitcoins?</t>
  </si>
  <si>
    <t>is their any good place to get free bitcoins?so yeah, tell me please!</t>
  </si>
  <si>
    <t>http://www.reddit.com/r/Bitcoin/comments/33tvg0/free_bitcoins/</t>
  </si>
  <si>
    <t>April 25, 2015 at 11:34PM</t>
  </si>
  <si>
    <t>snack_man</t>
  </si>
  <si>
    <t>Are there any groupon style bitcoin businesses? Have some inventory I want to blow out...</t>
  </si>
  <si>
    <t>http://www.reddit.com/r/Bitcoin/comments/33tybd/are_there_any_groupon_style_bitcoin_businesses/</t>
  </si>
  <si>
    <t>April 25, 2015 at 11:26PM</t>
  </si>
  <si>
    <t>some ideas for bitcoin-only consumer products</t>
  </si>
  <si>
    <t>Right now the most compelling case for everyday people to get introduced into and buy bitcoin, besides maybe speculation, is to acquire illegal drugs easily without having to deal with a dealer face to face. The fact that the darknet markets used bitcoin exclusively acted as a force for a multitude of people to go through the hoops of acquiring coin, which boosted the value of the coin, and attracted even more speculative buyers.Now I'm wondering, as bitcoin moves more toward the light, what are some of your ideas for the next exclusive bitcoin only products and services? Is there even an exclusive use case for bitcoin if anonymity is not available/perceived?</t>
  </si>
  <si>
    <t>http://www.reddit.com/r/Bitcoin/comments/33txb3/some_ideas_for_bitcoinonly_consumer_products/</t>
  </si>
  <si>
    <t>April 26, 2015 at 12:20AM</t>
  </si>
  <si>
    <t>VendettaWolf</t>
  </si>
  <si>
    <t>Bitcoins can take you into space</t>
  </si>
  <si>
    <t>http://londonerschoice.com/bitcoin-to-space/</t>
  </si>
  <si>
    <t>http://www.reddit.com/r/Bitcoin/comments/33u3nt/bitcoins_can_take_you_into_space/</t>
  </si>
  <si>
    <t>April 26, 2015 at 12:10AM</t>
  </si>
  <si>
    <t>rstn</t>
  </si>
  <si>
    <t>Help! Losing Over 85 BTC Because of BitGo's Flawed Recovery Process!</t>
  </si>
  <si>
    <t>I got the transaction that BitGo's recovery script created to actually go through, but it looks like the script didn't spend all the outputs in the address! So I'm losing most of my Bitcoin to whoever mines this transaction: https://blockchain.info/tx/860e4e6bc2b846f00a1660dcb49d84a00dcd7b87ba23100e836dfb682249a807Can someone please help me? BitGo is not responding to my emails! Please see my original post here for further details: https://www.reddit.com/r/Bitcoin/comments/33sp5i/need_help_with_bitgo_recovery/</t>
  </si>
  <si>
    <t>http://www.reddit.com/r/Bitcoin/comments/33u2id/help_losing_over_85_btc_because_of_bitgos_flawed/</t>
  </si>
  <si>
    <t>April 26, 2015 at 12:06AM</t>
  </si>
  <si>
    <t>generalgee</t>
  </si>
  <si>
    <t>new to this, need bitcoins (buy)</t>
  </si>
  <si>
    <t>Hello,I need some bitcoins, as it seems its the only way to deposit to a neteller account for my country, as other methods aren't authorized, So, I am looking to buy bitcoins using paypal or skrill so that I can do that... but unfortunately am a bitcoin noob here... anybody can help me here?</t>
  </si>
  <si>
    <t>http://www.reddit.com/r/Bitcoin/comments/33u228/new_to_this_need_bitcoins_buy/</t>
  </si>
  <si>
    <t>April 26, 2015 at 12:35AM</t>
  </si>
  <si>
    <t>mauinion</t>
  </si>
  <si>
    <t>So I almost got fired for talking about Bitcoin last night.</t>
  </si>
  <si>
    <t>I work as a Bartender and I have told my boss about bitcoin a few times and he always seemed interested in it. But last night I had a guest that owns a couple of hotels come in that I know, so I suggested for the second time that he should accept Bitcoin. He responded favorably and said he watched the CNN documentary about it, so I was telling him how easy it is to set it up when my boss (a 70 year old ex cop) chimes in from the kitchen and starts yelling at me saying that bitcoin is just drug money and that last year $50 billion dollars in bitcoin was used to buy drugs.I said that's impossible because the market cap of bitcoin is less then $5 billion and the amount of drugs sold in US dollars is a hundred fold higher then bitcoin. Then he spouts off that the FBI and CIA have a report talking about how much drug activity is done in bitcoin and that I am pumping a ponzi scheme.I responded by saying that if Expedia, Dell, overstock, and Virgin Galactic are supporting a ponzi scheme then that's a much bigger story isn't it.He couldn't take being wrong so he just started yelling and making me look like a criminal to this guy that is actually interested in accepting bitcoin.So he sent me home, i thought i was fired but then I got a text from his wife saying sorry and that I just shouldn't discuss bitcoin at the bar.Seriously, wtf.Fuck him, I am applying to work at other bars today.Thanks for reading. Just wanted to vent to people that understand.</t>
  </si>
  <si>
    <t>http://www.reddit.com/r/Bitcoin/comments/33u5gw/so_i_almost_got_fired_for_talking_about_bitcoin/</t>
  </si>
  <si>
    <t>April 26, 2015 at 12:31AM</t>
  </si>
  <si>
    <t>Bitcoin as a catalyst for the next major biological breakthrough.</t>
  </si>
  <si>
    <t>Hello /r/bitcoin. Many of you are probably about to close this post right now because you see a large block of text and don't have the time to read it, I understand. But time is actually the main reason I have written this.If I have learned one thing over my life, it is that the we as humans seem to have an innate desire to improve upon anything that can be improved upon. There is always someone out there that will say "we can do better" and set out to prove it.The advancement of humanity and its technological achievements are accelerating at a staggering pace, the acceleration itself seems to be accelerating exponentially! Major human advancements, the type that change humanity forever, are taking place multiple times in a single lifetime now.In many of our individual lifetimes, there have already been several things that have propelled our species forward and opened up doors we never could have dreamed of unlocking before. A few that stand out to me in my life so far are:- We launched ourselves into the cosmos, and traveled over 250,000 miles to walk on our own moon. Then we came back home. This accomplishment has inspired countless people to this day, myself included. But it is only one of the giant leaps for mankind.- The Personal Computer was invented and opened up a seemingly endless stream of possibilities that we are still discovering.- We have begun harnessing the power of our own star, a ball of gas 93 million miles away from us.- The Internet was created, connecting the world together for the first time in human history. No longer are our minds limited to the books we have available. No longer are we limited to what's available in our communities, our cities, even our countries. We have the world at our fingertips. In what seems like an instant, centuries worth of human knowledge became accessible and as individuals we now have the opportunity to explore that knowledge, build upon it, and use it to better ourselves, our species, and our environment. Satoshi knew this, and took advantage of that opportunity, and out of it came Bitcoin. Which I personally believe is on the same level as those things above, in terms of what it can do for mankind's future.Now coinsider this, those that came before us, no matter their knowledge, ambition, or inspiration, were still limited by their lifespan. Science is currently challenging this limit. Some of you reading right now may be the first humans in history to live beyond your "natural years". Some of us may very well live to see the last Satoshi be mined come 2140.Many people may relegate the thought of this possible future to science fiction, or dismiss it because they believe it wont be here in their lifetimes. Some may not even allow themselves to see the point. I am not writing this to reach out to those people. I am writing this to reach out to those of you that are able comprehend the velocity of technology, and the speed at which scientific breakthroughs are occurring.Some of us may not only see this entire Bitcoin experiment play out, but we may have the opportunity to be a part of it, and shape it in its entirety, from the mining of the first bitcoin, to the mining of the very last Satoshi.Assuming humanity continues at its current pace, overcoming our own natural lifespan is not only possible, but eventually inevitable. In this age, the speed at which scientific discovery happens is largely governed by the money available to fund any given research project.As a strong believer in Bitcoin, it only seems logical to me that we have a responsibility to use this amazing technology we have been given to help make this next breakthrough happen. To quote Isaac Newton: "If I have seen further it is by standing on the shoulders of giants."Every day, approximately 100,000 people die from the diseases that aging causes. These diseases aren't pretty to discuss, many are painful, physically and emotionally. It is quite likely the largest contributor to human suffering in our lifetime. Not only for those that die, but for the loved ones they leave behind.Whether it be for yourself, your children, or for the human beings that have yet to be born, I am asking for the Bitcoin communities help in using this amazing technology as a catalyst to help create a future free from the diseases of age, one way we can start is by donating to SENS Research Foundation - a 501(c)(3) public charity dedicated to furthering this research. They already accept bitcoin donations. (If you know of any similar groups that take bitcoin donations, please post them in the comments.)Instead of just saying thanks to Satoshi, and all the giants who came before him, I propose we show our appreciation by using this monetary breakthrough to fund and ignite the next biological breakthrough.TLDR; Live long and prosper.</t>
  </si>
  <si>
    <t>http://www.reddit.com/r/Bitcoin/comments/33u4z0/bitcoin_as_a_catalyst_for_the_next_major/</t>
  </si>
  <si>
    <t>April 26, 2015 at 12:27AM</t>
  </si>
  <si>
    <t>Anyone else have a bad customer experience with CryptoPet?</t>
  </si>
  <si>
    <t>At this point I don't want to go into too much detail. But I didn't receive the product I purchased, nor the refund they promised after they agreed to cancel the order.Anyone have any experience with CryptoPet (http://cryptopet.com)?</t>
  </si>
  <si>
    <t>http://www.reddit.com/r/Bitcoin/comments/33u4jc/anyone_else_have_a_bad_customer_experience_with/</t>
  </si>
  <si>
    <t>April 26, 2015 at 12:52AM</t>
  </si>
  <si>
    <t>ivyleague481</t>
  </si>
  <si>
    <t>Do we have any idea what kind of volume Bitcoin remittance services are doing? I am quite curious.</t>
  </si>
  <si>
    <t>Are there any figures given out from some of these services? I always thought it was a great use, and I know a few have been around for a little while at this point.</t>
  </si>
  <si>
    <t>http://www.reddit.com/r/Bitcoin/comments/33u7jl/do_we_have_any_idea_what_kind_of_volume_bitcoin/</t>
  </si>
  <si>
    <t>April 26, 2015 at 12:50AM</t>
  </si>
  <si>
    <t>meanblackfox</t>
  </si>
  <si>
    <t>What and when was your first Bitcoin purchase ever?</t>
  </si>
  <si>
    <t>http://www.reddit.com/r/Bitcoin/comments/33u79u/what_and_when_was_your_first_bitcoin_purchase_ever/</t>
  </si>
  <si>
    <t>April 26, 2015 at 12:44AM</t>
  </si>
  <si>
    <t>ChaosGrid</t>
  </si>
  <si>
    <t>Fidor burying crypto-currency bank plans for now..</t>
  </si>
  <si>
    <t>In the meantime I hear you are also launching a cryptocurrency bank?Well, that’s a little too much you have heard there. The fact is that we have discussed that vision with selected market participants by running a workshop in Berlin in December 2014. That was an extremely interesting and intense event. We had 250 applications for the workshop. We invited 30 market participants and 40 came from all over the planet.Our wish was that somebody will step up and say that he or she is taking the lead for such a project, but that did not happen. On the other side we have to focus on our geographical expansion, so the vision of a dedicated crypto currency bank has to wait a little, simply because we need to be focused.SourceCrypto Currency Bank Homepage</t>
  </si>
  <si>
    <t>http://www.reddit.com/r/Bitcoin/comments/33u6i7/fidor_burying_cryptocurrency_bank_plans_for_now/</t>
  </si>
  <si>
    <t>April 26, 2015 at 01:08AM</t>
  </si>
  <si>
    <t>Pyds1977</t>
  </si>
  <si>
    <t>Live updates: Nepal earthquake's death toll exceeds 1,000 people, Can we offer some help？</t>
  </si>
  <si>
    <t>http://www.theguardian.com/world/live/2015/apr/25/nepal-earthquake-nation-worst-tremor-80-years-kathmandu-live-updates</t>
  </si>
  <si>
    <t>http://www.reddit.com/r/Bitcoin/comments/33u9kv/live_updates_nepal_earthquakes_death_toll_exceeds/</t>
  </si>
  <si>
    <t>April 26, 2015 at 01:00AM</t>
  </si>
  <si>
    <t>Buy bitcoin using paypal!</t>
  </si>
  <si>
    <t>Hello,Am new to this, so I need to know where I can do that, need something trusted and works instantly, am in the Middle East, so no ATMs are available.</t>
  </si>
  <si>
    <t>http://www.reddit.com/r/Bitcoin/comments/33u8jq/buy_bitcoin_using_paypal/</t>
  </si>
  <si>
    <t>April 26, 2015 at 12:59AM</t>
  </si>
  <si>
    <t>kkoolook</t>
  </si>
  <si>
    <t>The first phone built for the blockchain era.</t>
  </si>
  <si>
    <t>http://upstart.bizjournals.com/entrepreneurs/hot-shots/2015/04/23/turing-robotics-industries-unveils-first-phone.html?ana=lnk</t>
  </si>
  <si>
    <t>http://www.reddit.com/r/Bitcoin/comments/33u8cq/the_first_phone_built_for_the_blockchain_era/</t>
  </si>
  <si>
    <t>April 26, 2015 at 12:58AM</t>
  </si>
  <si>
    <t>blossbloss</t>
  </si>
  <si>
    <t>Question about keyloggers</t>
  </si>
  <si>
    <t>Was wondering about a solution to protect from keyloggers, but not sure how they work. My idea is to write a program that runs on my computer and generates my passphrase/password. I would just copy/paste the password into my bitcoin accounts. So my question is whether keyloggers can tell what is copied/pasted?</t>
  </si>
  <si>
    <t>http://www.reddit.com/r/Bitcoin/comments/33u89s/question_about_keyloggers/</t>
  </si>
  <si>
    <t>April 26, 2015 at 01:23AM</t>
  </si>
  <si>
    <t>CanaryInTheMine</t>
  </si>
  <si>
    <t>Ed Moy: The New Diversification Strategy for IRAs</t>
  </si>
  <si>
    <t>http://nws.mx/1Jpkk6h</t>
  </si>
  <si>
    <t>http://www.reddit.com/r/Bitcoin/comments/33ubbw/ed_moy_the_new_diversification_strategy_for_iras/</t>
  </si>
  <si>
    <t>April 26, 2015 at 01:38AM</t>
  </si>
  <si>
    <t>Case Wallet: Putting Bitcoin into Your Pocket</t>
  </si>
  <si>
    <t>http://bit-post.com/players/case-wallet-putting-bitcoin-into-your-pocket-5802</t>
  </si>
  <si>
    <t>http://www.reddit.com/r/Bitcoin/comments/33ud5n/case_wallet_putting_bitcoin_into_your_pocket/</t>
  </si>
  <si>
    <t>April 26, 2015 at 01:31AM</t>
  </si>
  <si>
    <t>defabc456123</t>
  </si>
  <si>
    <t>A Reddit-esque information sharing and discussion website that preserves anonymity but is much more strongly immune from trolls. How could this be achieved?</t>
  </si>
  <si>
    <t>One idea: Charge a 1 bitcoin deposit to register a user name. The deposit is returned after you reach 100 comments, unless a large majority of your comments have been downvoted to less than 0 (say, 80% of them).Deposits ineligible to be returned are transparently donated to a random charity once a month.</t>
  </si>
  <si>
    <t>http://www.reddit.com/r/Bitcoin/comments/33uc9w/a_redditesque_information_sharing_and_discussion/</t>
  </si>
  <si>
    <t>April 26, 2015 at 01:57AM</t>
  </si>
  <si>
    <t>MidasRezerv</t>
  </si>
  <si>
    <t>Midas Rezerv Announces the First Gold-Backed Currency on the Bitcoin Blockchain</t>
  </si>
  <si>
    <t>http://finance.yahoo.com/news/midas-rezerv-announces-first-gold-143600705.html</t>
  </si>
  <si>
    <t>http://www.reddit.com/r/Bitcoin/comments/33ufa3/midas_rezerv_announces_the_first_goldbacked/</t>
  </si>
  <si>
    <t>April 26, 2015 at 01:49AM</t>
  </si>
  <si>
    <t>This is the best I can do, a blockhead with an idea, come take my bitcoins and tell me that I'm wrong.</t>
  </si>
  <si>
    <t>I'm not a good writer and I would love to share with you what I have in mind for a couple of months. It's a project that might be able to solve all your problems, grow bitcoin adoption and why not, because I saw a post earlier, give a solution to buy bitcoin with paypal. I know that might sound imposible but come to listen what is about.To keep the project idea and also to get your interest I will offer a total of 0.25BTC to those that are willing to have a chat with me on Mumble. It's up to you to come to an agreement about how to split the reward based on your chat with me.Send me a pm for the server details.</t>
  </si>
  <si>
    <t>http://www.reddit.com/r/Bitcoin/comments/33ueat/this_is_the_best_i_can_do_a_blockhead_with_an/</t>
  </si>
  <si>
    <t>April 26, 2015 at 02:21AM</t>
  </si>
  <si>
    <t>BTC peer to peer lending sites. Your experiences?</t>
  </si>
  <si>
    <t>I've been investing some of my BTC on BTCjam for awhile now, and it has been a really good experience so far.I'm curious about other peer to peer bitcoin lending networks, and if others have had good experiences with them.</t>
  </si>
  <si>
    <t>http://www.reddit.com/r/Bitcoin/comments/33ui1w/btc_peer_to_peer_lending_sites_your_experiences/</t>
  </si>
  <si>
    <t>April 26, 2015 at 02:38AM</t>
  </si>
  <si>
    <t>kwko</t>
  </si>
  <si>
    <t>Electrum stuck synchronizing, any advice?</t>
  </si>
  <si>
    <t>Electrum has been synchronizing without success for 20 mins now. I have 2 (transactions?) which dont have a green tick next to them. I am running on 2.0.4. One transaction has a green clock (with 9 confirmations), the other an amber clock (7 confirmations). What should I do? I have tried leaving it to auto connect, i have also tried manually selecting servers. I only have 0.01 in the wallet, with 0.17 being paid in through 1 transaction and 0.01 being paid in by the other. Many Thanks</t>
  </si>
  <si>
    <t>http://www.reddit.com/r/Bitcoin/comments/33ujze/electrum_stuck_synchronizing_any_advice/</t>
  </si>
  <si>
    <t>April 26, 2015 at 03:12AM</t>
  </si>
  <si>
    <t>chipchapapp</t>
  </si>
  <si>
    <t>Chip-chap releases entire API documentation to producction on shops, exchanges, new apps and banks.And allow to buy bitcoin in 5000 new stores to his mexico network</t>
  </si>
  <si>
    <t>After becoming, in just three months, in the broadest global network that lets you change bitcoin cash from thousands of ATMs in Poland and Spain, Chip-Chap publishes it's API to shops, exchange offices and banks to integrate their services and facilitate cash-in and cash-out to the end user.The new API includes payment in cash-in over 5000 Mexican stores and global network of SafetyPay, in addition to other services such as wallet multicurrency, bitcoin, faircoin, credit card.https://dev.chip-chap.com.ChipChap also offers for the first 50 trades requesting credentials to test the service partner recognition on their website. Soon the firsts will be published.Also offers a management panel to monitorize the system, transactions, wallets, api services, fraud control, anti-money laundering control, so the platform of a premier PSP.From Chip-Chap, we encourage the Darkwallet's followers to show solidarity with their cause, with the great work they do to the bitcoin community. https://www.darkwallet.is/donate/We emphasize that Darkwallet is an independent project to Chip-Chap whose collaboration arises from the good relationship of its members.Thank you all.</t>
  </si>
  <si>
    <t>http://www.reddit.com/r/Bitcoin/comments/33unyo/chipchap_releases_entire_api_documentation_to/</t>
  </si>
  <si>
    <t>April 26, 2015 at 03:15AM</t>
  </si>
  <si>
    <t>Btc100000</t>
  </si>
  <si>
    <t>Bitcoin will exceed all other currencies</t>
  </si>
  <si>
    <t>Target is $100,000</t>
  </si>
  <si>
    <t>http://www.reddit.com/r/Bitcoin/comments/33uoco/bitcoin_will_exceed_all_other_currencies/</t>
  </si>
  <si>
    <t>April 26, 2015 at 03:10AM</t>
  </si>
  <si>
    <t>Brandsen</t>
  </si>
  <si>
    <t>A possible solution for the bitcoin sidechain challenges (???)</t>
  </si>
  <si>
    <t>It has come to my understanding that there is some challenges in constructing so called “side chains” that run in parallel to the main bitcoin blockchain.e.g. How will double spending be prevented? What is the incentive to mine a side chain?Here comes my proposal for a different solution…Send X amount of bitcoins to a smart contractThe smart contract is monitoring a specific burn address on the litecoin blockchainCreate some metacoins that operate on the Litecoin blockchain (meta-litecoins)The meta-litecoins represents the ownership of the bitcoins held in the smart contractThe meta-litecoins is in this sense making the litecoin blokchain into a “bitcoin sidechain”When the holder of a certain amount of these meta-litecoins wants to redeem his/hers bitcoin, he/she will have to send them to the burn address (that is monitored by the smart contract)This transaction needs to include a bitcoin addressThe smart contract sees the transaction to the burn address and thereby sends the correct amount of bitcoins to the included bitcoin address. The amount of bitcoins sent depends on the amount of metacoins that are sent to the burn addressI have used litecoin as an example, but any alt-coin with a strong (safe) blockchain could be used..Since I do not possess the skill to code, I need to ask what you people think..Is something like this even possible? And if so, is it a practical solution or not? Can the smart contract be made secure enough, or will it be hacked?All feedback is appreciated!</t>
  </si>
  <si>
    <t>http://www.reddit.com/r/Bitcoin/comments/33unq5/a_possible_solution_for_the_bitcoin_sidechain/</t>
  </si>
  <si>
    <t>April 26, 2015 at 03:07AM</t>
  </si>
  <si>
    <t>melonomahead</t>
  </si>
  <si>
    <t>The true power of Bitcoin: Harnessing your economic energy.</t>
  </si>
  <si>
    <t>To me Bitcoin's killer app is the ability to have the most powerful financial representation on the planet. It's about an honest day's work being rewarded and converted into the most dynamic yet honest form of money we've ever seen. It's about unleashing your economic potential and expression in a way that cannot be manipulated and distorted.Currently the financial elite laugh at an honest day's work because they have eroded any purchasing power that your wage claims it represents. Every year your wages are worth less yet corporations treat those wages the same regarding your compensation and will hold over your head the fact that they are giving you a "raise", if they even give one. Even then you are still coming out behind. It takes so much fiat currency now in order to have the purchasing power needed to compete with the trillions of fiat dollars that are sloshing around.They laugh because they can chop up their fiat currency 50 different ways like a magician performing a three cup shuffle trick and make more of it through Wall Street and the federal reserve system. They laugh because money dictates your world but it enables theirs. They laugh because the only way to fund your life is through debt, which in turn backs their currency. See it's a lose lose situation for the everyday person, the house always wins in the current system.Bitcoin for the first time shatters this mold and renders it obsolete. Its the most enabling technology on the planet. It's about freedom of financial expression, representation and inclusion. To me that is the killer app.</t>
  </si>
  <si>
    <t>http://www.reddit.com/r/Bitcoin/comments/33unbv/the_true_power_of_bitcoin_harnessing_your/</t>
  </si>
  <si>
    <t>April 26, 2015 at 03:37AM</t>
  </si>
  <si>
    <t>Grai_M</t>
  </si>
  <si>
    <t>Hey /r/bitcoin, Looking to Start Mining in the future.</t>
  </si>
  <si>
    <t>Hi, ive read up alot on bitcoin and bitcoin mining and I look to start some recreational solo mining in my twenties. Ive heard small miners work well for nonserious mining, but I want feedback on a good, very cheap way to occasionally earn that 25 bitcoin profit. Again, this will be a hobby, I don't plan on surviving off of bitcoins. I want something cheap. Itd be nice to have insight on how exactly to start mining, too.Another question, what is a good way to store coins? I like the idea of written private and public keys inaccessible on my computer, but ive heard coinbase is nice. What is the best?</t>
  </si>
  <si>
    <t>http://www.reddit.com/r/Bitcoin/comments/33uqwf/hey_rbitcoin_looking_to_start_mining_in_the_future/</t>
  </si>
  <si>
    <t>ejigger</t>
  </si>
  <si>
    <t>Patented IdeaMap methodology study on digital currency</t>
  </si>
  <si>
    <t>As the start-ups and mainstream adaption of digital-currencies are on upraise, we believe that this is the time and decided to conduct a research study to determine the strongest attributes that are influencing end users while adapting this world changing ingenious technology.The study is based on the patented IdeaMap methodology, which ideally evaluate the information on what the customers does not know yet what they want.We strongly believe that the outcome of this study and the innovative approach will definitely influence and help the majority of the current and future stakeholders of the digital-currency technology and it's mainstream adaption.To achieve this magnificent goal, we need your 10 minutes. Your participation for this great cause is indispensable.Here is the IdeaMap link. There is no login/registration required and will only take about 10 minutes. It is very brief and really simple. Different “vignettes” (statements) will be shown on the screen and you need to rate those statements. That's it. But you need to review before 30th of this month.http://www.ideamap.net/R3D6B9/R3D6B911115Front.aspPlease encourage your known crypto-currency enthusiasts to participate in this study too.Final output of this study will be published on a research paper and as well as on our website bitgazetteer.comThank you very much for supporting our efforts and crypto-currencies.</t>
  </si>
  <si>
    <t>http://www.reddit.com/r/Bitcoin/comments/33tume/patented_ideamap_methodology_study_on_digital/</t>
  </si>
  <si>
    <t>April 26, 2015 at 03:50AM</t>
  </si>
  <si>
    <t>singulareety</t>
  </si>
  <si>
    <t>The current Financial System is becoming obsolete for a future economy : [X-post from /r/Futurology]</t>
  </si>
  <si>
    <t>http://www.reddit.com/r/Futurology/comments/33ttkg/the_current_financial_system_is_becoming_obsolete/</t>
  </si>
  <si>
    <t>http://www.reddit.com/r/Bitcoin/comments/33usgj/the_current_financial_system_is_becoming_obsolete/</t>
  </si>
  <si>
    <t>April 26, 2015 at 03:42AM</t>
  </si>
  <si>
    <t>/r/Darknetmarkets is now private</t>
  </si>
  <si>
    <t>I'm not sure what happened but the subreddit is now off limits.It seems /r/darknetmarkets2 has been started as a replacement.</t>
  </si>
  <si>
    <t>http://www.reddit.com/r/Bitcoin/comments/33urh8/rdarknetmarkets_is_now_private/</t>
  </si>
  <si>
    <t>April 26, 2015 at 03:40AM</t>
  </si>
  <si>
    <t>Hello Ashton Kutcher, you have been nominated for the Bitcoin Challenge: you have to spend some BTC and nominate someone else. (BTC Bucket Challenge)</t>
  </si>
  <si>
    <t>https://youtu.be/xi50EG_Epgw?t=80</t>
  </si>
  <si>
    <t>http://www.reddit.com/r/Bitcoin/comments/33urby/hello_ashton_kutcher_you_have_been_nominated_for/</t>
  </si>
  <si>
    <t>April 26, 2015 at 04:09AM</t>
  </si>
  <si>
    <t>Bitcoin giveaway: 5000 satoshi to the first 20 responses</t>
  </si>
  <si>
    <t>http://www.reddit.com/r/Bitcoin/comments/33uum6/bitcoin_giveaway_5000_satoshi_to_the_first_20/</t>
  </si>
  <si>
    <t>April 26, 2015 at 04:39AM</t>
  </si>
  <si>
    <t>Side chain release date?</t>
  </si>
  <si>
    <t>I heard blockstream will be doing an official announcement at some point this year... Any news?</t>
  </si>
  <si>
    <t>http://www.reddit.com/r/Bitcoin/comments/33uxuq/side_chain_release_date/</t>
  </si>
  <si>
    <t>April 26, 2015 at 04:36AM</t>
  </si>
  <si>
    <t>gettoknowbitcoin</t>
  </si>
  <si>
    <t>I do screen printing and embroidery work for bitcoin. If you need custom shirts, hats, polos, contact me. I'd be happy to give you a quote.</t>
  </si>
  <si>
    <t>If you're in the market for custom shirts, hoodies, polos, hats, etc with your logo contact me. I'd be happy to give you a quote. I'm always looking to pick up some extra work, especially in the bitcoin community. I have good pricing, fast turn around, and great communication. I've done hats and shirts for Microdesic, Seals with Clubs, SwC Poker, Betcoin, Evilos.I can get you customer referrals if needed. I have a good online reputation. I'm located in Southern California. I accept bitcoin and tolerate PayPal. My minimum order is 12.I also sale the FlexFit Bitcoin hats on my website GetToKnowBitcoin.comThank you, Kenny</t>
  </si>
  <si>
    <t>http://www.reddit.com/r/Bitcoin/comments/33uxk1/i_do_screen_printing_and_embroidery_work_for/</t>
  </si>
  <si>
    <t>April 26, 2015 at 05:08AM</t>
  </si>
  <si>
    <t>Bitcoin giveaway: Here we go again, 10000 satoshi for the first 20 responses</t>
  </si>
  <si>
    <t>http://www.reddit.com/r/Bitcoin/comments/33v153/bitcoin_giveaway_here_we_go_again_10000_satoshi/</t>
  </si>
  <si>
    <t>April 26, 2015 at 05:16AM</t>
  </si>
  <si>
    <t>carpii</t>
  </si>
  <si>
    <t>merchants/developers, any recommendations on best bitcoin site in terms of api flexibility/ease of use?</t>
  </si>
  <si>
    <t>Im planning to start accepting bitcoins on my website.I've read the FAQ, and various articles, and so Ive seen all the recommended sites to use for this.But I'm wondering, if there is anyone has experience of a wide range of these sites, which would you recommend in terms of being the most flexible to integrate, and cleanest API?If it matters, I will most likely be using PHP, and want the bitcoin sending process to be as seamless as possible, with a pre-existing user account on my website being credited at the end (hopefully with some sort of robust callback api).Thankyou</t>
  </si>
  <si>
    <t>http://www.reddit.com/r/Bitcoin/comments/33v1zh/merchantsdevelopers_any_recommendations_on_best/</t>
  </si>
  <si>
    <t>April 26, 2015 at 05:29AM</t>
  </si>
  <si>
    <t>Wouldn't it be great it Reddit points were actual bitcoin satoshi's?</t>
  </si>
  <si>
    <t>http://www.reddit.com/r/Bitcoin/comments/33v3ee/wouldnt_it_be_great_it_reddit_points_were_actual/</t>
  </si>
  <si>
    <t>April 26, 2015 at 06:10AM</t>
  </si>
  <si>
    <t>cc5alive</t>
  </si>
  <si>
    <t>Bitcoin Projects Most Needed</t>
  </si>
  <si>
    <t>I know I've seen a thread about this before, but what are the cryptocurrency services that are most needed right now? Would love to see links to previous discussions, new ideas, and even things that aren't directly related to bitcoin like ethereum, ripple, or nxt.</t>
  </si>
  <si>
    <t>http://www.reddit.com/r/Bitcoin/comments/33v7pt/bitcoin_projects_most_needed/</t>
  </si>
  <si>
    <t>April 26, 2015 at 06:21AM</t>
  </si>
  <si>
    <t>PayPal joins the Dark Side [PayPal just updated their User Agreement – and went barking mad]</t>
  </si>
  <si>
    <t>https://hax.5july.org/2015/04/25/paypal-joins-the-dark-side/</t>
  </si>
  <si>
    <t>http://www.reddit.com/r/Bitcoin/comments/33v8vs/paypal_joins_the_dark_side_paypal_just_updated/</t>
  </si>
  <si>
    <t>April 26, 2015 at 06:32AM</t>
  </si>
  <si>
    <t>Bitcoin giveaway: 20000 satoshi for the first 10 responses</t>
  </si>
  <si>
    <t>http://www.reddit.com/r/Bitcoin/comments/33v9zc/bitcoin_giveaway_20000_satoshi_for_the_first_10/</t>
  </si>
  <si>
    <t>April 26, 2015 at 07:34AM</t>
  </si>
  <si>
    <t>BTC_Reviews gets a new look!</t>
  </si>
  <si>
    <t>http://imgur.com/a/Chy5D</t>
  </si>
  <si>
    <t>http://www.reddit.com/r/Bitcoin/comments/33vgda/btc_reviews_gets_a_new_look/</t>
  </si>
  <si>
    <t>April 26, 2015 at 07:28AM</t>
  </si>
  <si>
    <t>200,000 Satoshi in changetip while funds last</t>
  </si>
  <si>
    <t>All I ask is that you pay it forward! Tipping is a great way to spread the love and awareness of Bitcoin. I'd like to thank all those people who gave back to me yesterday when I was tipping everyone 1,000 satoshi. Thanks to them I can now spread more Bitcoin love to you guys!Please upvote and leave a comment :-)Happy Saturday from Bitpwn</t>
  </si>
  <si>
    <t>http://www.reddit.com/r/Bitcoin/comments/33vfq4/200000_satoshi_in_changetip_while_funds_last/</t>
  </si>
  <si>
    <t>April 26, 2015 at 07:04AM</t>
  </si>
  <si>
    <t>Last Bitcoin Giveaway today: 100,000 satoshi for the first 10 responses!</t>
  </si>
  <si>
    <t>In case anyone's wondering why I've been doing this all day:1) not feeling well and have nothing else to do 2) want to do something useful with my time: so what's more useful than getting people who've never used bitcoin or changetip to try it out? Granted at least half the people already do but there are quite a few new users out there. 3) it's actually a lot of fun, and gave me quite a few laughs this afternoon...and no I don't give a hoot about reddit points or up or down votes...do whatever you wantso without any more ado...GO FOR IT!!!</t>
  </si>
  <si>
    <t>http://www.reddit.com/r/Bitcoin/comments/33vd7j/last_bitcoin_giveaway_today_100000_satoshi_for/</t>
  </si>
  <si>
    <t>April 26, 2015 at 06:57AM</t>
  </si>
  <si>
    <t>Random Darknet Shopper ‘Cleared of All Charges’</t>
  </si>
  <si>
    <t>http://bravenewcoin.com/news/random-darknet-shopper-cleared-of-all-charges/</t>
  </si>
  <si>
    <t>http://www.reddit.com/r/Bitcoin/comments/33vcho/random_darknet_shopper_cleared_of_all_charges/</t>
  </si>
  <si>
    <t>April 26, 2015 at 07:45AM</t>
  </si>
  <si>
    <t>michelhack</t>
  </si>
  <si>
    <t>Hi am michelhack from localbitcoins i been wondering what people know about my case?</t>
  </si>
  <si>
    <t>http://www.reddit.com/r/Bitcoin/comments/33vhdy/hi_am_michelhack_from_localbitcoins_i_been/</t>
  </si>
  <si>
    <t>April 26, 2015 at 08:05AM</t>
  </si>
  <si>
    <t>yooman</t>
  </si>
  <si>
    <t>Is there any way to instantly buy $1500 worth of bitcoin? My new landlord takes bitcoin, and I didn't realize how long it would take to buy some. I need to pay him rent in 19 hours. Is it doable?</t>
  </si>
  <si>
    <t>It's also too late for me to get a money order, so it's this or be late on rent :(I have a credit card entered into Coinbase for instant buys, but they limit me to $1000/day for instant buy.</t>
  </si>
  <si>
    <t>http://www.reddit.com/r/Bitcoin/comments/33vjhg/is_there_any_way_to_instantly_buy_1500_worth_of/</t>
  </si>
  <si>
    <t>April 26, 2015 at 08:40AM</t>
  </si>
  <si>
    <t>Disaster strikes in Nepal - Let's all donate what we can using whatever means we have (Red Cross accept bitcoin via twitter)</t>
  </si>
  <si>
    <t>https://twitter.com/RedCross</t>
  </si>
  <si>
    <t>http://www.reddit.com/r/Bitcoin/comments/33vmv3/disaster_strikes_in_nepal_lets_all_donate_what_we/</t>
  </si>
  <si>
    <t>April 26, 2015 at 08:32AM</t>
  </si>
  <si>
    <t>opticbit</t>
  </si>
  <si>
    <t>[PSA] Local Bitcoins BTC withdraw failing.</t>
  </si>
  <si>
    <t>Title says all.</t>
  </si>
  <si>
    <t>http://www.reddit.com/r/Bitcoin/comments/33vm3y/psa_local_bitcoins_btc_withdraw_failing/</t>
  </si>
  <si>
    <t>April 26, 2015 at 08:59AM</t>
  </si>
  <si>
    <t>CosbyTeamTriosby</t>
  </si>
  <si>
    <t>here's an unpopular thought: How do you think those 2013 bitcoin millionaires are holding up wealth-wise?</t>
  </si>
  <si>
    <t>if their acumen is like the rest of us, virtually none of them have started multimillion dollar businesses that are in the green. They may have invested some of the coinage in other assets during the peaks, but I think many have returned to their old jobs.what about the high profile guys? The Vers, the Voorhees - they must be burning through their stashes while they sit on their asses doing nothing.</t>
  </si>
  <si>
    <t>http://www.reddit.com/r/Bitcoin/comments/33vone/heres_an_unpopular_thought_how_do_you_think_those/</t>
  </si>
  <si>
    <t>April 26, 2015 at 08:53AM</t>
  </si>
  <si>
    <t>When I die, you (Bitcoiners) will get all my wealth</t>
  </si>
  <si>
    <t>http://www.themorningnews.org/images/begin_the_bauhauroque/05.jpg</t>
  </si>
  <si>
    <t>http://www.reddit.com/r/Bitcoin/comments/33vo48/when_i_die_you_bitcoiners_will_get_all_my_wealth/</t>
  </si>
  <si>
    <t>April 26, 2015 at 08:43AM</t>
  </si>
  <si>
    <t>gopher33j</t>
  </si>
  <si>
    <t>I finally bought something with Bitcoin - at a local bike shop.</t>
  </si>
  <si>
    <t>VERY smooth process. I found out a local bike shop in the town I just moved to, Evanston, IL, accepts Bitcoin. I went in and bought a bike pump - used Coinbase, transfer was quick and easy.Love it. Highly recommend. We need more and more LOCAL merchants to accept and use Bitcoin if it is ever going to gain wider acceptance.</t>
  </si>
  <si>
    <t>http://www.reddit.com/r/Bitcoin/comments/33vn6k/i_finally_bought_something_with_bitcoin_at_a/</t>
  </si>
  <si>
    <t>April 26, 2015 at 09:13AM</t>
  </si>
  <si>
    <t>AaronArtille</t>
  </si>
  <si>
    <t>To: Coinbase, c/o Fraud</t>
  </si>
  <si>
    <t>https://support.coinbase.com/customer/en/portal/private/cases/585665I am seen as a high risk of fraud, so I am blacklisted from using most facilities here. I've been told that you never will reply to my tickets again. I am writing to ask that you please take a close look into the history of my account to verify that the likelihood of fraud is truly higher than average.I've sent a lot of requests, usually written with a touch of lighthearted humor, but I'll try to keep this one brief: please grant me a reasonably thorough process of investigation in order to determine whether or not the incrimination of my account and identity is fair and of sound reason.I do not feel entitled--you have no obligation to render any services for me at all--but the account is nearly 3 years old now and I (for whatever reason) take the condition of my aged accounts to heart in the same manner that I would value e.g. the standing of my established social media accounts. It makes me feel as though I have done wrong to see my account marked as a high risk, and I wish I could shake that feeling that I've screwed up despite knowledge that, in fact, my activity with respect to Coinbase has never been anything but healthy and legitimate.Please review the account as thoroughly as your time and/or status of giving a fuck affords. Take it easy, and thanks for any consideration that might occur./AJArPosting here so an employee might see it, consider the issue in a more general context than a sea of pleas like this.Hope to pressure a response: I will update the post to reflect the status of the case over time (if it's never addressed, I'll update to reflect that as well).</t>
  </si>
  <si>
    <t>http://www.reddit.com/r/Bitcoin/comments/33vpyz/to_coinbase_co_fraud/</t>
  </si>
  <si>
    <t>April 26, 2015 at 09:52AM</t>
  </si>
  <si>
    <t>simorq</t>
  </si>
  <si>
    <t>Let's get Andreas on the Daily Show!</t>
  </si>
  <si>
    <t>Assuming Andreas would want to, of course, I think it would be marvelous to have him be an ambassador for Bitcoin on a forum such as the Daily Show.</t>
  </si>
  <si>
    <t>http://www.reddit.com/r/Bitcoin/comments/33vtmg/lets_get_andreas_on_the_daily_show/</t>
  </si>
  <si>
    <t>April 26, 2015 at 09:58AM</t>
  </si>
  <si>
    <t>masternode</t>
  </si>
  <si>
    <t>Local Bitcoins having withdrawal issues...... (this never ends well)</t>
  </si>
  <si>
    <t>Withdrawal issues are usually a big red flag.https://localbitcoins.com/forums/#!/general-discussion:error-sending-coins-out-of</t>
  </si>
  <si>
    <t>http://www.reddit.com/r/Bitcoin/comments/33vu7z/local_bitcoins_having_withdrawal_issues_this/</t>
  </si>
  <si>
    <t>April 26, 2015 at 12:01PM</t>
  </si>
  <si>
    <t>Update from Mods - What Happened &amp;amp; Current State Spoiler: Junkies gonna be junkies.</t>
  </si>
  <si>
    <t>https://www.reddit.com/r/DarkNetMarkets2/comments/33vr53/update_from_mods_what_happened_current_state/</t>
  </si>
  <si>
    <t>http://www.reddit.com/r/Bitcoin/comments/33w57c/update_from_mods_what_happened_current_state/</t>
  </si>
  <si>
    <t>April 26, 2015 at 11:52AM</t>
  </si>
  <si>
    <t>9Trillion</t>
  </si>
  <si>
    <t>Breaking News:Is LOCALBITCOINS GONE??!!</t>
  </si>
  <si>
    <t>For the past few hours users have gone crazy at www,localbitcoins.com since they have not been able to get acces to their funds. Suspicious activity and Brad ignoring all users then logging out as a withdrawal was made of 800 coins right before Bitcoins price drop. If you have Coins in Localbitcoins BEWARE!!! They might be gone!! More on the forum https://localbitcoins.com/forums/#!/ What do you think is happening?</t>
  </si>
  <si>
    <t>http://www.reddit.com/r/Bitcoin/comments/33w4gn/breaking_newsis_localbitcoins_gone/</t>
  </si>
  <si>
    <t>April 26, 2015 at 12:36PM</t>
  </si>
  <si>
    <t>PSA: 21, Inc. refers to the 21 million bitcoin limit. I've met a number of people that don't realize that.</t>
  </si>
  <si>
    <t>http://www.reddit.com/r/Bitcoin/comments/33w7yj/psa_21_inc_refers_to_the_21_million_bitcoin_limit/</t>
  </si>
  <si>
    <t>April 26, 2015 at 12:27PM</t>
  </si>
  <si>
    <t>Perspective</t>
  </si>
  <si>
    <t>I suspect that sometime next week the localbitcoins.com thing will be reported on some financial site. It will probably not be reported accurately and the percentage of the total number of Bitcoins involved/affected will no doubt be exagerrated.</t>
  </si>
  <si>
    <t>http://www.reddit.com/r/Bitcoin/comments/33w7c1/perspective/</t>
  </si>
  <si>
    <t>Why I still buy in, although I spurn this community</t>
  </si>
  <si>
    <t>I read Bitcoin White paper and words of Satoshi in letters/forum carefully, and I feel it's talent and ahead of its time.Clever people such as Andreessen Horowitz.</t>
  </si>
  <si>
    <t>http://www.reddit.com/r/Bitcoin/comments/33w79j/why_i_still_buy_in_although_i_spurn_this_community/</t>
  </si>
  <si>
    <t>April 26, 2015 at 03:04PM</t>
  </si>
  <si>
    <t>ampakinetic</t>
  </si>
  <si>
    <t>Who else believes Bitcoin's creator is John Nash from MIT/Princeton?</t>
  </si>
  <si>
    <t>After reading some of Nick Szabo's papers (http://szabo.best.vwh.net) and thinking he was one of the main creators, I kept digging and came across this site (I know there have been posts linking to this before):http://fuk.io/who-is-satoshi-nakamoto-the-truth/Because Nick Szabo seems to be an alias due to barely any public sightings, I tend to believe the conclusion of this blog post that Nick Szabo is a pseudonym possibly of John Nash or someone close to him.John Nash's (http://en.wikipedia.org/wiki/John_Forbes_Nash,_Jr.) background and knowledge in the required areas, his writings and speeches eg search for "Ideal Money And The Motivation Of Savings And Thrift" all add up to him having a long term big picture view and thorough understanding of the economic and mathematical concepts underlying Bitcoin.Therefore it makes sense to me that Gavin Andersen and the core devs are going "back" to MIT and continuing their work. It also makes it more likely that Bitcoin will become an accepted currency in the future and why VC funding has been forthcoming, because those guys aren't going to spend huge amounts of money on some "anonymous" creator's idea. They'd most likely know full well who's behind it and are investing accordingly.So Bitcoin may well be a crowning achievement of an 86 year old Nobel prize winning genius with strong ties to MIT, RAND corp and the NSA.I think it does matter who created Bitcoin, because that will influence both its original intended purpose and future direction. When Gavin and the other core devs go to MIT they will be in collaboration with "Satoshi" himself. Princeton is four and a bit hours away from MIT by car.Please tell me if you think I'm barking up the wrong tree or if you also agree with this conclusion.</t>
  </si>
  <si>
    <t>http://www.reddit.com/r/Bitcoin/comments/33whk8/who_else_believes_bitcoins_creator_is_john_nash/</t>
  </si>
  <si>
    <t>Mjbmonetarymetals</t>
  </si>
  <si>
    <t>China Stock Mania Is Serious Risk For Global Stock Markets</t>
  </si>
  <si>
    <t>http://seekingalpha.com/article/3102096-china-stock-mania-is-serious-risk-for-global-stock-markets</t>
  </si>
  <si>
    <t>http://www.reddit.com/r/Bitcoin/comments/33whk5/china_stock_mania_is_serious_risk_for_global/</t>
  </si>
  <si>
    <t>April 26, 2015 at 03:27PM</t>
  </si>
  <si>
    <t>New .bit Registrar Offering Free Domains</t>
  </si>
  <si>
    <t>http://coinfire.io/2015/04/23/new-bit-registrar-offering-free-domains/</t>
  </si>
  <si>
    <t>http://www.reddit.com/r/Bitcoin/comments/33wisc/new_bit_registrar_offering_free_domains/</t>
  </si>
  <si>
    <t>sppkidw</t>
  </si>
  <si>
    <t>[PSA] Cryptsy withdrawals not working for 48h</t>
  </si>
  <si>
    <t>My small BTC withdrawal is stuck at "Pending" for 2 days now. Don't deposit anything there, they're closing my tickets without a single comment. Something fishy is going on.</t>
  </si>
  <si>
    <t>http://www.reddit.com/r/Bitcoin/comments/33wiqx/psa_cryptsy_withdrawals_not_working_for_48h/</t>
  </si>
  <si>
    <t>April 26, 2015 at 03:50PM</t>
  </si>
  <si>
    <t>BETinBTC</t>
  </si>
  <si>
    <t>Bet bitcoin on Live sports and casino games @betinbtc.com</t>
  </si>
  <si>
    <t>Hey! we have just launched www.betinbtc.com where we offer a ton of live betting on sports and also casino games including live dealer Blackjack in bitcoin. We offer a 10 mBTC free bonus to try the casino section! If you want to know more contact me or visit www.betinbtc.comthanks!Karl</t>
  </si>
  <si>
    <t>http://www.reddit.com/r/Bitcoin/comments/33wk4p/bet_bitcoin_on_live_sports_and_casino_games/</t>
  </si>
  <si>
    <t>April 26, 2015 at 03:44PM</t>
  </si>
  <si>
    <t>bltonwhite</t>
  </si>
  <si>
    <t>[Caption Contest] Bitcoins 'losing' value for cyber-thieves</t>
  </si>
  <si>
    <t>http://www.bbc.co.uk/news/technology-32445026</t>
  </si>
  <si>
    <t>http://www.reddit.com/r/Bitcoin/comments/33wjq3/caption_contest_bitcoins_losing_value_for/</t>
  </si>
  <si>
    <t>April 26, 2015 at 03:40PM</t>
  </si>
  <si>
    <t>Obamalovesponies</t>
  </si>
  <si>
    <t>Purchasing LoL RP with BTC</t>
  </si>
  <si>
    <t>So it seems that the method outlined in this post is not longer working, due to the fact that that payment option doesn't exist in LoL anymore. Does anyone know of any other options?</t>
  </si>
  <si>
    <t>http://www.reddit.com/r/Bitcoin/comments/33wjhx/purchasing_lol_rp_with_btc/</t>
  </si>
  <si>
    <t>April 26, 2015 at 03:39PM</t>
  </si>
  <si>
    <t>Bitgo is #1 Bitcoin company</t>
  </si>
  <si>
    <t>https://www.reddit.com/r/Bitcoin/comments/33u2id/help_losing_over_85_btc_because_of_bitgos_flawed/cqoo4tr</t>
  </si>
  <si>
    <t>http://www.reddit.com/r/Bitcoin/comments/33wjev/bitgo_is_1_bitcoin_company/</t>
  </si>
  <si>
    <t>April 26, 2015 at 04:02PM</t>
  </si>
  <si>
    <t>jitty</t>
  </si>
  <si>
    <t>MtGox Commencement of Filing of Bankruptcy Claims</t>
  </si>
  <si>
    <t>関係人各位2015年4月22日より、ウェブサイト（https://claims.mtgox.com ）において、 株式会社MTGOX（以下「MTGOX」といいます。）のビットコイン取引所のユーザー（以下「ユーザー」といいます。）が、MTGOXの破産手続（東京地方裁判所平成26年（フ）第3830号。以下「本破産手続」といいます。）において、 破産債権の届出等をオンライン上で行うことができるシステム（以下「本システム」といいます。）を公開しております。 ユーザーである破産債権者は、本システムを利用して、MTGOXに対するビットコイン及び金銭の返還に関する債権の届出等をすることができますので、同ウェブサイトをご確認いただき、 債権届出期間内（2015年5月29日まで）に破産債権の届出を行うようお願いいたします。また、本システムに一旦ログインした後で、本破産手続の支援企業であるPaywardが運営するKrakenのシステムを通じて、MTGOXに対するビットコイン及び金銭の返還に関する債権の届出等をすることもできます。Krakenのシステムを使うためには、Krakenのユーザーになる必要がありますが、Krakenのユーザーになることにより、（ⅰ）BTCによる破産配当が行われる場合は、破産配当をBTCで受け取ることができること（なお、BTCによる配当を行うか否かについては、破産管財人において現在も検討中で未決定です）、（ⅱ）Krakenに開設した口座で配当を受け取ることが可能になるため、破産配当を受け取る手続が簡単になること、及び（ⅲ）KrakenのユーザーになるときにKrakenに提供した自分の情報を利用して、破産債権の届出をするときに入力すべき情報が少なくなることといったメリットを受けられる可能性があります。破産債権届出に関する一般的な説明及びFAQや、本システムを利用できない場合の破産債権の届出方法等については、MTGOXホームページ（http://www.mtgox.com/ ）のニュースリリース欄において公開されておりますので、こちらも合わせてご確認下さい。なお、このメールアドレス（mtgox_trustee@noandt.com ）は破産管財人からの送信専用であり、貴殿が本メールアドレス宛の返信等をされても内容確認及び回答などの対応はできません。 本破産手続の進行等については、引き続きMTGOXホームページ（http://www.mtgox.com/ ）で情報提供をする予定ですので、当該ウェブサイトをご確認ください。 宜しくお願いいたします。破産者株式会社MTGOX 破産管財人弁護士小林信明To whom it may concern,Since April 22, 2015, we have been making available an online bankruptcy claim filing system (hereinafter referred to as the “System”) that enables users of MTGOX Co., Ltd.’s Bitcoin exchange (hereinafter MTGOX Co., Ltd. will be referred to as “MTGOX” and the said users will be referred to as “Users”) to make online filings of their bankruptcy claims, etc. at our website (https://claims.mtgox.com) in relation to MTGOX’s bankruptcy proceedings (case number 2014 (fu) no. 3830 at the Tokyo District Court; hereinafter referred to as the “Bankruptcy Proceedings”).Bankruptcy creditors who are Users are eligible to file bankruptcy claims against MTGOX regarding Bitcoin or cash through the System. Please visit the said website and file your bankruptcy claim within the period for filing bankruptcy claims (until May 29, 2015).After a User has logged in to the System once, the User can file claims against MTGOX regarding Bitcoin and cash via Kraken’s system, which is operated by Payward Japan K.K. and its group companies (collectively, “Payward”) which are supporting these Bankruptcy Proceedings. It is necessary for the User to become a Kraken user in order to use Kraken’s system. By becoming a Kraken user, the User may be able to enjoy certain potential benefits, such as (i) in the case where a bankruptcy distribution is made in Bitcoin, the ability to receive a bankruptcy distribution in Bitcoin (please note that it has not yet been determined whether a distribution in Bitcoin will be possible, as the bankruptcy trustee is still investigating the matter), (ii) the ability to receive a bankruptcy distribution more easily, by receiving the distribution via an account opened with Kraken, and (iii) a reduction in the amount of information that must be entered when filing a bankruptcy claim, as the information which the User provided to Kraken when registering to become a Kraken user will be used when the relevant online forms are completed in order to file the User’s bankruptcy claim.General instructions and FAQs, including details of how to file a bankruptcy claim if you are unable to use the System, are available in the news release section of the MTGOX website (http://www.mtgox.com/). Please read these news releases as well.This e-mail address (mtgox_trustee@noandt.com) is used only for the purpose of sending messages, and we are unable to check or respond to any replies sent to this e-mail address. We intend to provide information regarding the Bankruptcy Proceedings by posting it on MTGOX’s website (http://www.mtgox.com/), so please check this website on a regular basis.We thank you for your cooperation.Bankrupt MtGox Co., Ltd. bankruptcy trustee, attorney-at-law, Nobuaki Kobayashi</t>
  </si>
  <si>
    <t>http://www.reddit.com/r/Bitcoin/comments/33wkvc/mtgox_commencement_of_filing_of_bankruptcy_claims/</t>
  </si>
  <si>
    <t>April 26, 2015 at 03:52PM</t>
  </si>
  <si>
    <t>BTC Store presents Ledger Wallet</t>
  </si>
  <si>
    <t>https://www.youtube.com/watch?v=JWS0p1aOsdk</t>
  </si>
  <si>
    <t>http://www.reddit.com/r/Bitcoin/comments/33wkaq/btc_store_presents_ledger_wallet/</t>
  </si>
  <si>
    <t>April 26, 2015 at 04:15PM</t>
  </si>
  <si>
    <t>Bitcoin Core Developers</t>
  </si>
  <si>
    <t>http://bit-post.com/bitcoiners/bitcoin-core-developers-5814</t>
  </si>
  <si>
    <t>http://www.reddit.com/r/Bitcoin/comments/33wlqg/bitcoin_core_developers/</t>
  </si>
  <si>
    <t>April 26, 2015 at 04:25PM</t>
  </si>
  <si>
    <t>Learn how to pronounce bitcoin in Japanese.</t>
  </si>
  <si>
    <t>https://www.youtube.com/watch?v=HvPTqWR-4dE</t>
  </si>
  <si>
    <t>http://www.reddit.com/r/Bitcoin/comments/33wmef/learn_how_to_pronounce_bitcoin_in_japanese/</t>
  </si>
  <si>
    <t>April 26, 2015 at 04:40PM</t>
  </si>
  <si>
    <t>Bitcoin Wallet Security, Privacy, &amp;amp; Ease of Use</t>
  </si>
  <si>
    <t>https://www.youtube.com/watch?v=kkTyxnhZ16w</t>
  </si>
  <si>
    <t>http://www.reddit.com/r/Bitcoin/comments/33wnb6/bitcoin_wallet_security_privacy_ease_of_use/</t>
  </si>
  <si>
    <t>April 26, 2015 at 05:38PM</t>
  </si>
  <si>
    <t>crusader147</t>
  </si>
  <si>
    <t>Nepal Earthquake Relief Fund in Bitcoin Please consider donating a few dollars to the relief fund. 1 USD is roughly 100 Rupees. Even $5 on your part will go a long way. 19oHAnqGQze6z7y4vAk5abCQTx1AsuAoLm or donate on the website</t>
  </si>
  <si>
    <t>https://www.indiegogo.com/projects/nepal-earthquake-relief-fund--16/x/10618837#home</t>
  </si>
  <si>
    <t>http://www.reddit.com/r/Bitcoin/comments/33wqh5/nepal_earthquake_relief_fund_in_bitcoin_please/</t>
  </si>
  <si>
    <t>April 26, 2015 at 05:47PM</t>
  </si>
  <si>
    <t>CoinHako is the First Insured Asian Bitcoin Exchange</t>
  </si>
  <si>
    <t>http://www.coinbuzz.com/2015/04/25/coinhako-is-the-first-insured-asian-bitcoin-exchange/</t>
  </si>
  <si>
    <t>http://www.reddit.com/r/Bitcoin/comments/33wqzy/coinhako_is_the_first_insured_asian_bitcoin/</t>
  </si>
  <si>
    <t>April 26, 2015 at 05:41PM</t>
  </si>
  <si>
    <t>World’s First Mining Pool ‘Slushpool’ Targets Chinese Market</t>
  </si>
  <si>
    <t>http://cointelegraph.com/news/114070/worlds-first-mining-pool-slushpool-targets-chinese-market</t>
  </si>
  <si>
    <t>http://www.reddit.com/r/Bitcoin/comments/33wqmj/worlds_first_mining_pool_slushpool_targets/</t>
  </si>
  <si>
    <t>April 26, 2015 at 06:11PM</t>
  </si>
  <si>
    <t>hodlgentlemen</t>
  </si>
  <si>
    <t>I was about to order a Trezor. Then I realised that by giving them my shipping address, I effectively signal exactly where to find a non-insubstantial amount of BTC. A list of shipping addresses like this could be valuable to criminals. Any thoughts?</t>
  </si>
  <si>
    <t>Of course I understand that by securing the Trezor with a passphrase some of this risk is mitigated, but I would still have to store the passphrase somewhere. The same thing goes for the 24 word seed.I know that every time I order something physical online with BTC I link my shipping address to a possible BTC stash, but Trezor owners can be expected to own more BTC than other users I suppose. What keeps criminals from forcing Satoshilabs to hand over a list of shipping addresses?How can we deal with this risk?</t>
  </si>
  <si>
    <t>http://www.reddit.com/r/Bitcoin/comments/33wse8/i_was_about_to_order_a_trezor_then_i_realised/</t>
  </si>
  <si>
    <t>April 26, 2015 at 06:54PM</t>
  </si>
  <si>
    <t>redgathering37</t>
  </si>
  <si>
    <t>What do you want to make critical income with Bitcoins</t>
  </si>
  <si>
    <t>http://www.shopwriter.com/free-bitcoins/</t>
  </si>
  <si>
    <t>http://www.reddit.com/r/Bitcoin/comments/33wv1b/what_do_you_want_to_make_critical_income_with/</t>
  </si>
  <si>
    <t>April 26, 2015 at 06:48PM</t>
  </si>
  <si>
    <t>20,000,000,000,000 nanosatoshi for the first 10 people to comment.</t>
  </si>
  <si>
    <t>http://www.reddit.com/r/Bitcoin/comments/33wupa/20000000000000_nanosatoshi_for_the_first_10/</t>
  </si>
  <si>
    <t>April 26, 2015 at 06:46PM</t>
  </si>
  <si>
    <t>waveone1</t>
  </si>
  <si>
    <t>I hope that alternative spontaneous markets emerged in such a scenario would use bitcoin (bitcoin not mentioned in the article).</t>
  </si>
  <si>
    <t>http://www.zerohedge.com/news/2015-04-25/what-will-happen-you-when-dollar-collapses</t>
  </si>
  <si>
    <t>http://www.reddit.com/r/Bitcoin/comments/33wuik/i_hope_that_alternative_spontaneous_markets/</t>
  </si>
  <si>
    <t>April 26, 2015 at 06:40PM</t>
  </si>
  <si>
    <t>bocrass2</t>
  </si>
  <si>
    <t>OKCoin releases explanation for why they settled futures $60+ over market value. Unfortunately, you need to read Chinese to understand it.</t>
  </si>
  <si>
    <t>http://imgur.com/L8wWbbm</t>
  </si>
  <si>
    <t>http://www.reddit.com/r/Bitcoin/comments/33wu4r/okcoin_releases_explanation_for_why_they_settled/</t>
  </si>
  <si>
    <t>April 26, 2015 at 06:35PM</t>
  </si>
  <si>
    <t>"Turkey possess all the qualities to become the Bitcoin Heaven"</t>
  </si>
  <si>
    <t>http://www.newsbtc.com/2015/04/26/turkey-is-not-gonna-go-cold-turkey-on-bitcoin/</t>
  </si>
  <si>
    <t>http://www.reddit.com/r/Bitcoin/comments/33wtv0/turkey_possess_all_the_qualities_to_become_the/</t>
  </si>
  <si>
    <t>April 26, 2015 at 07:12PM</t>
  </si>
  <si>
    <t>Fiverr terrible Bitcoin integration</t>
  </si>
  <si>
    <t>http://imgur.com/qSPWwa0</t>
  </si>
  <si>
    <t>http://www.reddit.com/r/Bitcoin/comments/33ww82/fiverr_terrible_bitcoin_integration/</t>
  </si>
  <si>
    <t>April 26, 2015 at 07:29PM</t>
  </si>
  <si>
    <t>CaptMal3001</t>
  </si>
  <si>
    <t>Coinbase sucks</t>
  </si>
  <si>
    <t>Coinbase may not be a 'scam', but they have pretty close to the shittiest customer service anywhere.Their 'online' chat is never able to answer any questions. It only refers you to the support email, which if it answers you at all, takes days or a week to get back to you.They will also out of the blue start to refuse your buy orders. No reason given. Meanwhile you have to wait a week for the money to be refunded to your bank account from your 'cancelled' order.STAY AWAY FROM COINBASE</t>
  </si>
  <si>
    <t>http://www.reddit.com/r/Bitcoin/comments/33wxcx/coinbase_sucks/</t>
  </si>
  <si>
    <t>April 26, 2015 at 07:14PM</t>
  </si>
  <si>
    <t>morion4000</t>
  </si>
  <si>
    <t>Sent money on a weekend day to an acquaintance</t>
  </si>
  <si>
    <t>This is my first post on Reddit and this subforum for that matter so hopefully it follows the Comunity guideliness.I wanted to share with you guys a real life experience with Bitcoin I had recently. It includes some of the good and bad parts of Bitcoin.I think it's important at first to let you guys know about where I live. I live in Romania in a city with a little over 100.000 people. There are a few financial services francises here, however most of them are closed over the weekend. I am talking about services which allow you to send money instantly or have a short processing time.Yesterday (Saturday) an acquaintance contacted me to help him out with a loan. He couldn't wait until Monday for the bank transfer to be processed as the matter was quite urgent. Western Union was my first choice, but after a brief Google search I found that all the vendors that offered their service were banks and are closed over the weekend.The second choice was through a gas station station francise which offers instant money services. However that didn't work either because they closed shop at 4PM, and it was passed that.I didn't know if my acquaintance had any experience with Bitcoin, but I thought to ask him anyways. As it happens he was well aware of Bitcoin and digital currencies in general. He quickly installed Multibite, created a wallet and sent me his address. By the way he lives in Bucharest (capital of Romania) so I knew ATMs are available for him to be able to exchange the BTC and withdraw the money in the same day.The process of sending him some BTC was flawless and quite satisfying after all the hassle I went through with the local instant money services. Brace yourselfs because now comes the bad part of Bitcoin. He went to a bunch of said ATMs only to discover that some of them were not functioning anymore whilst others were just for buying BTC with fiat money.Long story short, he wasn't able to exchange and withdraw the BTC and had to sent them back to me. The good part is that the back and forth transfer fees were very low.Today I sent him around $100 using one of the gas station instant money services... after about 10 minutes of waiting and writting a form which pretty much required all the information off of both our identity cards. He had to do the same thing to get the money. The commision was $5.</t>
  </si>
  <si>
    <t>http://www.reddit.com/r/Bitcoin/comments/33wwax/sent_money_on_a_weekend_day_to_an_acquaintance/</t>
  </si>
  <si>
    <t>April 26, 2015 at 07:50PM</t>
  </si>
  <si>
    <t>Empty2k12</t>
  </si>
  <si>
    <t>Good way to spread Bitcoin: Twitch.tv</t>
  </si>
  <si>
    <t>Hey folks,Subbing to someone on Twitch and chatting that you subbed via Bitcon is a good way to spread it.Just worked for me on a 2k audience. The streamer even read out my message out loud.Just thought i'd share with you guys!</t>
  </si>
  <si>
    <t>http://www.reddit.com/r/Bitcoin/comments/33wytl/good_way_to_spread_bitcoin_twitchtv/</t>
  </si>
  <si>
    <t>April 26, 2015 at 08:34PM</t>
  </si>
  <si>
    <t>DisruptoCon Live Stream</t>
  </si>
  <si>
    <t>http://bravenewcoin.com/news/disruptocon-live-stream/</t>
  </si>
  <si>
    <t>http://www.reddit.com/r/Bitcoin/comments/33x28e/disruptocon_live_stream/</t>
  </si>
  <si>
    <t>April 26, 2015 at 08:26PM</t>
  </si>
  <si>
    <t>bitmia</t>
  </si>
  <si>
    <t>Fight the tobacco monopoly with Bitcoin</t>
  </si>
  <si>
    <t>https://www.dutyfree.io</t>
  </si>
  <si>
    <t>http://www.reddit.com/r/Bitcoin/comments/33x1nl/fight_the_tobacco_monopoly_with_bitcoin/</t>
  </si>
  <si>
    <t>April 26, 2015 at 08:44PM</t>
  </si>
  <si>
    <t>Robocoin Rolls Out Romit Global Bitcoin Remittance Service</t>
  </si>
  <si>
    <t>https://www.cryptocoinsnews.com/robocoin-rolls-romit-global-bitcoin-remittance-service/</t>
  </si>
  <si>
    <t>http://www.reddit.com/r/Bitcoin/comments/33x31f/robocoin_rolls_out_romit_global_bitcoin/</t>
  </si>
  <si>
    <t>April 26, 2015 at 08:42PM</t>
  </si>
  <si>
    <t>Barry Silbert to Speak at Inside Bitcoins New York</t>
  </si>
  <si>
    <t>http://insidebitcoins.com/news/barry-silbert-to-speak-at-inside-bitcoins-new-york/32002</t>
  </si>
  <si>
    <t>http://www.reddit.com/r/Bitcoin/comments/33x2w3/barry_silbert_to_speak_at_inside_bitcoins_new_york/</t>
  </si>
  <si>
    <t>April 26, 2015 at 08:41PM</t>
  </si>
  <si>
    <t>First Western Australian Bitcoin Exchange DWVx Partners with Westpac Bank</t>
  </si>
  <si>
    <t>https://www.cryptocoinsnews.com/first-western-australian-bitcoin-exchange-dwvx-partners-westpac-bank/</t>
  </si>
  <si>
    <t>http://www.reddit.com/r/Bitcoin/comments/33x2sp/first_western_australian_bitcoin_exchange_dwvx/</t>
  </si>
  <si>
    <t>April 26, 2015 at 08:38PM</t>
  </si>
  <si>
    <t>Bitcoin Paves a Way for Evolution of the Species</t>
  </si>
  <si>
    <t>http://www.coindesk.com/bitcoin-paves-a-way-for-evolution-of-the-species/</t>
  </si>
  <si>
    <t>http://www.reddit.com/r/Bitcoin/comments/33x2in/bitcoin_paves_a_way_for_evolution_of_the_species/</t>
  </si>
  <si>
    <t>April 26, 2015 at 09:20PM</t>
  </si>
  <si>
    <t>bobbyong</t>
  </si>
  <si>
    <t>Word of the Day: Coinbase Transaction</t>
  </si>
  <si>
    <t>https://www.coingecko.com/buzz/word-of-the-day-coinbase-transaction</t>
  </si>
  <si>
    <t>http://www.reddit.com/r/Bitcoin/comments/33x6bh/word_of_the_day_coinbase_transaction/</t>
  </si>
  <si>
    <t>April 26, 2015 at 09:19PM</t>
  </si>
  <si>
    <t>_Jorj_X_McKie_</t>
  </si>
  <si>
    <t>Venting because of Grooveshark sh#t Bitcoin payment implementation</t>
  </si>
  <si>
    <t>I typically pay for this streaming music service on a monthly basis directly with bitcoins when the mood strikes me. However their &lt;strike&gt;incompetence&lt;/strike&gt; implementation is driving me nutty... 1) their is no way to make a payment using a mobile device because the destination address can't be saved to the clipboard. 2) From the PC you can do so, but get no acknowledgment that funds were received. 3) Finally one creates a support ticket with apologetic person and it gets resolved in a day or two. This is every time. WTF Grooveshark?</t>
  </si>
  <si>
    <t>http://www.reddit.com/r/Bitcoin/comments/33x67w/venting_because_of_grooveshark_sht_bitcoin/</t>
  </si>
  <si>
    <t>April 26, 2015 at 09:48PM</t>
  </si>
  <si>
    <t>(Audio) OneBit App to Revolutionize the Bitcoin Market: Interview with OneBit CEO Toby Hoenisch</t>
  </si>
  <si>
    <t>https://www.cryptocoinsnews.com/audio-onebit-app-revolutionize-bitcoin-market-interview-onebit-ceo-toby-hoenisch/</t>
  </si>
  <si>
    <t>http://www.reddit.com/r/Bitcoin/comments/33x8yu/audio_onebit_app_to_revolutionize_the_bitcoin/</t>
  </si>
  <si>
    <t>April 26, 2015 at 09:33PM</t>
  </si>
  <si>
    <t>allgoodthings1</t>
  </si>
  <si>
    <t>Nepal Earthquake / See Change Update</t>
  </si>
  <si>
    <t>I just received this email from Erik Bouchard:Sorry for the late reply. We've been busy outside helping with the community. Had a big tremor today around noon that got everyone shook up.The epicenter was here in my district but we are considered lucky in terms of damagers. We've touched base with the Hospitals here to remind them of our assistance for those unable to cover their own medical costs. Quite a few houses were lost - but again this is nothing in comparison to Kathmandu and the destruction there. We'll be meeting with the local community tomorrow to do needs assessments of homes and schools. It's difficult today due to the ongoing tremors and also all community members are still sleeping in the streets and open spaces are they are afraid to go inside. Phone network comes and goes so widespread communication via the mobile network has been spotty. I'm prepared to help any schools or families who have been affected by this here. Including anything that comes up in neighboring districts that I hear about.I'll try and call tomorrow. I'll write more tonight if I can. Was unable to sleep last night and have been on the go for the last 36 hours trying to help.Really appreciate all your efforts. Of course, if any funds raised cannot be leveraged here I will ensure they are given to a partner org that follows the same mindset as us in Kathmandu. I will have more details of how we can get involved tomorrow.Erik B</t>
  </si>
  <si>
    <t>http://www.reddit.com/r/Bitcoin/comments/33x7jn/nepal_earthquake_see_change_update/</t>
  </si>
  <si>
    <t>April 26, 2015 at 10:09PM</t>
  </si>
  <si>
    <t>classic_katapult</t>
  </si>
  <si>
    <t>is bitcoin ready yet? we might have to delay the greek default</t>
  </si>
  <si>
    <t>http://www.zerohedge.com/news/2015-04-25/what-will-happen-you-when-dollar-collapsesas stated here a new currency will be found when governments cannot provide a useful one.yet i see adoption is not on "street level" which is necessary to pay for groceries, candles etc. also the txn/s limit is not sufficient for a whole country to use it in this way. so there would be needed a physical representation/token pegged to btc.</t>
  </si>
  <si>
    <t>http://www.reddit.com/r/Bitcoin/comments/33xayh/is_bitcoin_ready_yet_we_might_have_to_delay_the/</t>
  </si>
  <si>
    <t>April 26, 2015 at 10:02PM</t>
  </si>
  <si>
    <t>Patrick_WX</t>
  </si>
  <si>
    <t>OXFAM donation in bitcoins: 1oxfamcveKXYEYHAfhgNaKB1rkwURPbVY</t>
  </si>
  <si>
    <t>http://milkyway.net63.net/oxfam-btc.png</t>
  </si>
  <si>
    <t>http://www.reddit.com/r/Bitcoin/comments/33xaas/oxfam_donation_in_bitcoins/</t>
  </si>
  <si>
    <t>April 26, 2015 at 09:56PM</t>
  </si>
  <si>
    <t>AirDeParis</t>
  </si>
  <si>
    <t>Does anyone else think Bitcoin is under permanent, heavy attacks from big banks speculators ?</t>
  </si>
  <si>
    <t>Or does someone have any clue, hint or proof about such an "hypothesis" ? Just wondering.</t>
  </si>
  <si>
    <t>http://www.reddit.com/r/Bitcoin/comments/33x9oz/does_anyone_else_think_bitcoin_is_under_permanent/</t>
  </si>
  <si>
    <t>April 26, 2015 at 10:36PM</t>
  </si>
  <si>
    <t>macrochivard</t>
  </si>
  <si>
    <t>[THUNDERCLAP CONTEST] Win more than 1,5 BTC with your social power. [Only two clicks required to enter]</t>
  </si>
  <si>
    <t>Hey my dear bitcoiner friends !The Shadow Community is organizing a Thunderclap Contest.CURRENTLY : 1 in 26 chance of winning some of the 3200 SDC's (approximately 1,5 btc) and a lot more coming before the end of the contest (14d) !It's all about sharing an informative video on your facebook/Twitter/Tumblr (by supporting the Thunderclap) to enter the contest !More informations here : https://bitcointalk.org/index.php?topic=1037474.0[1]If you have any question, don't hesitate to come on our slack and IRC channel !Simple link to get on IRC:http://aboutshadow.com/index.php/community/irc[2]Simple link to get on SLACK:http://aboutshadow.com/index.php/community/slack[3]Thanks for your future support and good luck !Cheers :)</t>
  </si>
  <si>
    <t>http://www.reddit.com/r/Bitcoin/comments/33xdsr/thunderclap_contest_win_more_than_15_btc_with/</t>
  </si>
  <si>
    <t>April 26, 2015 at 10:20PM</t>
  </si>
  <si>
    <t>Morning Coffee Bitcoin Giveaway: 500 bits to the first 5 responders</t>
  </si>
  <si>
    <t>Pay it forward or donate to your favorite charity using changetip!Help spread the word about how fun and easy Bitcoin is to use.</t>
  </si>
  <si>
    <t>http://www.reddit.com/r/Bitcoin/comments/33xc40/morning_coffee_bitcoin_giveaway_500_bits_to_the/</t>
  </si>
  <si>
    <t>April 26, 2015 at 10:18PM</t>
  </si>
  <si>
    <t>scenecunt</t>
  </si>
  <si>
    <t>This is the first time in 2 years that my bitcoins are worth less than i paid for them.</t>
  </si>
  <si>
    <t>true story.</t>
  </si>
  <si>
    <t>http://www.reddit.com/r/Bitcoin/comments/33xbvk/this_is_the_first_time_in_2_years_that_my/</t>
  </si>
  <si>
    <t>April 26, 2015 at 10:56PM</t>
  </si>
  <si>
    <t>PayPal, Bitcoin Eye Ukraine’s Online Payment Space / Sputnik International</t>
  </si>
  <si>
    <t>http://sputniknews.com/europe/20150426/1021405180.html</t>
  </si>
  <si>
    <t>http://www.reddit.com/r/Bitcoin/comments/33xg15/paypal_bitcoin_eye_ukraines_online_payment_space/</t>
  </si>
  <si>
    <t>April 26, 2015 at 11:20PM</t>
  </si>
  <si>
    <t>ytrottier</t>
  </si>
  <si>
    <t>Ten more years of real money?</t>
  </si>
  <si>
    <t>http://www.sciencedaily.com/releases/2015/04/150421084403.htm</t>
  </si>
  <si>
    <t>http://www.reddit.com/r/Bitcoin/comments/33xit8/ten_more_years_of_real_money/</t>
  </si>
  <si>
    <t>April 26, 2015 at 11:16PM</t>
  </si>
  <si>
    <t>Just FYI, @RedCross is accepting ChangeTip donations for the quake on Twitter</t>
  </si>
  <si>
    <t>http://twitter.com/redcross</t>
  </si>
  <si>
    <t>http://www.reddit.com/r/Bitcoin/comments/33xibe/just_fyi_redcross_is_accepting_changetip/</t>
  </si>
  <si>
    <t>April 26, 2015 at 11:30PM</t>
  </si>
  <si>
    <t>Novena: the rise of open source hardware could eventually bring about fully open source hardware Bitcoin wallets.</t>
  </si>
  <si>
    <t>The Novena, a crowd-sourced open-hardware computing platform tripled its $250,000 funding goal: https://www.crowdsupply.com/kosagi/novenaWho will be the first person to create a fully open source (full schematics, component specs, ROM etc.) Bitcoin hardware wallet also running completely open source software?</t>
  </si>
  <si>
    <t>http://www.reddit.com/r/Bitcoin/comments/33xjx1/novena_the_rise_of_open_source_hardware_could/</t>
  </si>
  <si>
    <t>April 26, 2015 at 11:29PM</t>
  </si>
  <si>
    <t>Distributed Bitcoin VPS?</t>
  </si>
  <si>
    <t>http://www.reddit.com/r/Bitcoin/comments/33xjsd/distributed_bitcoin_vps/</t>
  </si>
  <si>
    <t>April 27, 2015 at 12:06AM</t>
  </si>
  <si>
    <t>Is This Bitcoin Application Feasible?</t>
  </si>
  <si>
    <t>Suppose we had a blockchain network very much similar to bitcoin (perhaps even a sidechain of the main network). This would be a system for a decentralized network which utilizes the blockchain technology to act as a publicly accessible, open database.Assume you had a ledger, one such similar to the bitcoin ledger of financial information, which held files and carried the network economics to cater to efficiency of storage, above all things. Unlike bitcoin, which is tailored more towards being a payment system, could a blockchain ledger be flexed to act as a sort of ‘public dropbox’?If you would use this type of network, it would have the following properties:Capable of uploading anything which can be distilled to bits and bytes.Miners would verify security of the blockchain and be compensated for such.Each file uploaded would have an associated wallet address.As long as there were funds in said wallet, the file would continue to exist.Continuously, the file would ‘bleed out’ funds to miners. Each file’s bleed out rate would be a function of the file taxation on the network.A file’s associated bleed out rate could be increased by sending money to a ‘kill switch’.This network is essentially owned by no-one, while simultaneously being accessible to all.Could such a system ever function?</t>
  </si>
  <si>
    <t>http://www.reddit.com/r/Bitcoin/comments/33xo7q/is_this_bitcoin_application_feasible/</t>
  </si>
  <si>
    <t>April 26, 2015 at 11:53PM</t>
  </si>
  <si>
    <t>alonjar</t>
  </si>
  <si>
    <t>Todays sell off explained</t>
  </si>
  <si>
    <t>I know theres a lot of people wondering what the heck happened this weekend, so I figured I'd inform you.The panic sell off was caused by localbitcoin.com going down last night. All withdrawals got stuck in limbo, did not appear in the block chain, and returned an invalid password error on their site. Minutes beforehand a lump $200,000 transfer had been made out of one of LBC wallets.Everyone (including myself) got extremely worried that they had been compromised or were performing an exit scam. You can see the exact moment in the charts where everything went to hell last evening, it was right when this event happened.It began to plummet, until they fixed the problem and restored everyones transactions. As soon as the transactions began being processed again at like 3 am, the BTC price rebounded... until all the clueless people woke up this morning, saw the volatility from last night and had no clue why the price had moved so violently, and now we've been seeing all the risk averse people selling off all day in an attempt to manage losses. So... people are selling because they see/saw other people selling.Thats... really it.</t>
  </si>
  <si>
    <t>http://www.reddit.com/r/Bitcoin/comments/33xmkf/todays_sell_off_explained/</t>
  </si>
  <si>
    <t>April 27, 2015 at 12:44AM</t>
  </si>
  <si>
    <t>dpinna</t>
  </si>
  <si>
    <t>I submitted a post on the DailyShow subreddit suggesting A.Antonopoulos as a great guest for the show. Upvote it!</t>
  </si>
  <si>
    <t>I'm a newbie on reddit and can't figure out how to share a link to a separate subreddit properly. Here's what I managed to pull off:www dot reddit dot com/r/DailyShow/comments/33xjwe/invite_andreas_antonopoulos_aantonop_as_guest_on/</t>
  </si>
  <si>
    <t>http://www.reddit.com/r/Bitcoin/comments/33xsr6/i_submitted_a_post_on_the_dailyshow_subreddit/</t>
  </si>
  <si>
    <t>April 27, 2015 at 12:42AM</t>
  </si>
  <si>
    <t>phneep</t>
  </si>
  <si>
    <t>Matthew McConaughey reacts to Andreas Antonopoulos' testimony before the Canadian Senate</t>
  </si>
  <si>
    <t>https://www.youtube.com/watch?v=NkNgaAYbVGU</t>
  </si>
  <si>
    <t>http://www.reddit.com/r/Bitcoin/comments/33xshz/matthew_mcconaughey_reacts_to_andreas/</t>
  </si>
  <si>
    <t>April 27, 2015 at 01:00AM</t>
  </si>
  <si>
    <t>thunder9861</t>
  </si>
  <si>
    <t>A simple Bitcoin analogy</t>
  </si>
  <si>
    <t>http://jrruethe.github.io/blog/2015/04/26/bitcoin-analogy/</t>
  </si>
  <si>
    <t>http://www.reddit.com/r/Bitcoin/comments/33xuky/a_simple_bitcoin_analogy/</t>
  </si>
  <si>
    <t>April 27, 2015 at 12:59AM</t>
  </si>
  <si>
    <t>Question about a potential service</t>
  </si>
  <si>
    <t>Looking to build an exit out system to cash for most crypto's. Not an exchange and not Coinbase something in between and different and looking for feedback to incentive you to use my service. Like a better price rate higher then Coinbase/Exchanges ? The ability to have no sign-up like all exchanges do ? any other differences you would like to see ? Thanks!</t>
  </si>
  <si>
    <t>http://www.reddit.com/r/Bitcoin/comments/33xugi/question_about_a_potential_service/</t>
  </si>
  <si>
    <t>April 27, 2015 at 01:05AM</t>
  </si>
  <si>
    <t>Dasaco</t>
  </si>
  <si>
    <t>Millionairemakers failure and a proposal for an automated true lottery.</t>
  </si>
  <si>
    <t>So it is apparent that the novel ideal that was millionairemakers is slowly on the decline as evident from the ever decreasing pay out for winners.(http://www.reddit.com/r/millionairemakers/comments/33vzx8/who_wants_to_know_the_millionaire_ahem/)I am willing to bet that this trend will continue with the current winner. This is largely due to the fact that for compliance with the legality issue there can't be a buy in.So what I propose (which has likely been proposed before) is an fully automated protocol for a lottery that is entirely Bitcoin. How difficult would this be to implement? Say a bot is programmed to periodically announce the beginning of a lottery, you are able to buy in for a set price (say $1) and each $1 increases your probability of being selected or something like that.If this was fully automated pay in and pay out could be limited to the blockchain. This would likely increase in popularity over time but also like any state lottery the payouts could be substantial. Also, the protocol kept some of the proceeds that could be funneled back to Lighthouse or a Bitcoin development fund of some sort. In short, any non-profit could start a lottery as a sort of fundraiser where you would buy into a lottery based on the payout of the proceeds. (IE I'll buy into the Red Cross lottery this week to help out with the Nepal earthquake relief efforts instead of the Bitcoin Foundation's lottery because XYZ)Thoughts?</t>
  </si>
  <si>
    <t>http://www.reddit.com/r/Bitcoin/comments/33xv7y/millionairemakers_failure_and_a_proposal_for_an/</t>
  </si>
  <si>
    <t>April 27, 2015 at 01:03AM</t>
  </si>
  <si>
    <t>az0r4</t>
  </si>
  <si>
    <t>OK COIN is ruining Bitcoin!</t>
  </si>
  <si>
    <t>Chinese don't give a crap about Bitcoin, they short, short and short. When is the west going to introduce margin trading to compete against Chinese exchanges?no big banks involved, as someone said: big banks are not giving a single fuck about Bitcoin. it's just a few whales on OKCoin. they squeezed it from 220 to over 230 last week in order to screw some idiot who recklessly shorted 38k futures, now they are selling in order to get 15m $ at bitfinex from a few stupid idiots who bought with leverage between 225 and 300$ from february the 23rd till the end of march. below 210 these idiots will start to panick and will be forced into liquidation below 180$. the whales on okcoin want that easy money, and will get it.</t>
  </si>
  <si>
    <t>http://www.reddit.com/r/Bitcoin/comments/33xuw9/ok_coin_is_ruining_bitcoin/</t>
  </si>
  <si>
    <t>April 27, 2015 at 01:26AM</t>
  </si>
  <si>
    <t>I want to donate 0.05BTC</t>
  </si>
  <si>
    <t>a friend donated $1 to RedCross, I want to do the same, but want to really see what my bitcoin were spent for. Find someone who need help, buy a meal, spend your fiat to help him, post the proof and take my bitcoin.</t>
  </si>
  <si>
    <t>http://www.reddit.com/r/Bitcoin/comments/33xxr8/i_want_to_donate_005btc/</t>
  </si>
  <si>
    <t>April 27, 2015 at 02:01AM</t>
  </si>
  <si>
    <t>_dns_</t>
  </si>
  <si>
    <t>Blockchain Sharedcoin sent 33BTC when I only requested 10 be sent, and I only received 10BTC. 23+ BTC lost, how quick is support to recover?</t>
  </si>
  <si>
    <t>Like the title stated, lost 23+ bitcoins on the shared send. Requested that 10BTC be sent to one of my addresses in my wallet, but 33 were sent and only 10BTC were received.I tried the recover seed option but that did not work.Submitted a request to the helpdesk, and curious if they are quick to respond, and if so the chances the coins will be recovered.</t>
  </si>
  <si>
    <t>http://www.reddit.com/r/Bitcoin/comments/33y259/blockchain_sharedcoin_sent_33btc_when_i_only/</t>
  </si>
  <si>
    <t>April 27, 2015 at 01:47AM</t>
  </si>
  <si>
    <t>In Southern California and want to cash out your Btc?</t>
  </si>
  <si>
    <t>Then come down to Abitcus Institute, we are open between 12pm-6pm, located at 17202 Gothard Street, on Gothard and Warner in Huntington Beach, Ca. We only charge a 2% transaction fee, and only cash out $.01-$100. Come on down! Or set an appointment!</t>
  </si>
  <si>
    <t>http://www.reddit.com/r/Bitcoin/comments/33y0fg/in_southern_california_and_want_to_cash_out_your/</t>
  </si>
  <si>
    <t>April 27, 2015 at 02:10AM</t>
  </si>
  <si>
    <t>WannabeWingsuitPilot</t>
  </si>
  <si>
    <t>Is buying Bitcoin with prepaid AMEX still a thing?</t>
  </si>
  <si>
    <t>I ran across a service a while back that (supposedly) let you buy BTC with a prepaid AMEX card. I never tried the service, and can't recall the name of it.But now I have friends that want to buy btc... They don't have bank accounts, and I'm tired of selling them my btc.Localbitcoins isn't an option out here in the sticks where we live. I'm thinking that the prepaid AMEX -&gt; BTC option would be best if it still exists.Anybody know anything about that?</t>
  </si>
  <si>
    <t>http://www.reddit.com/r/Bitcoin/comments/33y3da/is_buying_bitcoin_with_prepaid_amex_still_a_thing/</t>
  </si>
  <si>
    <t>April 27, 2015 at 02:07AM</t>
  </si>
  <si>
    <t>LVBTC</t>
  </si>
  <si>
    <t>Apple Watch's Apple Pay integration appears to be a primary focus</t>
  </si>
  <si>
    <t>I am not buying the Apple Watch, I am only sharing this because it's relevant to mobile payments. Don't downvote the messenger.link</t>
  </si>
  <si>
    <t>http://www.reddit.com/r/Bitcoin/comments/33y30k/apple_watchs_apple_pay_integration_appears_to_be/</t>
  </si>
  <si>
    <t>April 27, 2015 at 02:04AM</t>
  </si>
  <si>
    <t>Please tell me the real value of a bitcoin?</t>
  </si>
  <si>
    <t>So i earn my income in USD and I would like to buy bitcoins. Why is it so hard for people to answer and agree on this simple question. How much USD is a bitcoin worth today? Please no sarcasm im asking a real question and keep in mind im new to bitcoin (less then 1 month). Please also add how i calculate bitcoins value.</t>
  </si>
  <si>
    <t>http://www.reddit.com/r/Bitcoin/comments/33y2ms/please_tell_me_the_real_value_of_a_bitcoin/</t>
  </si>
  <si>
    <t>AirBitz CEO Paul Puey on Keeping Bitcoin Decentralized @ Denver Bitcoin Center</t>
  </si>
  <si>
    <t>https://www.youtube.com/attribution_link?a=LJem7fCnpoQ&amp;u=%2Fwatch%3Fv%3DU7_OmP-bEfw%26feature%3Dshare</t>
  </si>
  <si>
    <t>http://www.reddit.com/r/Bitcoin/comments/33y2jz/airbitz_ceo_paul_puey_on_keeping_bitcoin/</t>
  </si>
  <si>
    <t>April 27, 2015 at 02:32AM</t>
  </si>
  <si>
    <t>aqlpswkodejifrhugty</t>
  </si>
  <si>
    <t>Look at this bookmark on my old computer ... :(</t>
  </si>
  <si>
    <t>http://i.imgur.com/96wtg3q.png</t>
  </si>
  <si>
    <t>http://www.reddit.com/r/Bitcoin/comments/33y61n/look_at_this_bookmark_on_my_old_computer/</t>
  </si>
  <si>
    <t>April 27, 2015 at 02:19AM</t>
  </si>
  <si>
    <t>Does anyone else find Adam Draper immensely boring to listen to?</t>
  </si>
  <si>
    <t>Not sure if its his tonality or just that he never really has anything interesting to say</t>
  </si>
  <si>
    <t>http://www.reddit.com/r/Bitcoin/comments/33y4hu/does_anyone_else_find_adam_draper_immensely/</t>
  </si>
  <si>
    <t>April 27, 2015 at 02:43AM</t>
  </si>
  <si>
    <t>GoldenBitcoin</t>
  </si>
  <si>
    <t>Bitcoin is our golden egg</t>
  </si>
  <si>
    <t>http://www.reddit.com/r/Bitcoin/comments/33y7cz/bitcoin_is_our_golden_egg/</t>
  </si>
  <si>
    <t>OneBit Payment App: Holy Grail or Hype?</t>
  </si>
  <si>
    <t>https://bitcoinnewsmagazine.com/onebit-payment-app-holy-grail-or-hype/</t>
  </si>
  <si>
    <t>http://www.reddit.com/r/Bitcoin/comments/33y7a9/onebit_payment_app_holy_grail_or_hype/</t>
  </si>
  <si>
    <t>April 27, 2015 at 02:41AM</t>
  </si>
  <si>
    <t>ahlidms25</t>
  </si>
  <si>
    <t>Help me build up my reputation</t>
  </si>
  <si>
    <t>hello guys feel free to invest on me in BitLendingClub need help to build my reputation therelink : https://bitlendingclub.com/loan/browse/lid/11559/build-reputationPs. please don't kill me with a rate above 6%</t>
  </si>
  <si>
    <t>http://www.reddit.com/r/Bitcoin/comments/33y74p/help_me_build_up_my_reputation/</t>
  </si>
  <si>
    <t>April 27, 2015 at 02:38AM</t>
  </si>
  <si>
    <t>What has been the reaction to permissioned distributed ledgers?</t>
  </si>
  <si>
    <t>http://www.ofnumbers.com/2015/04/26/what-has-been-the-reaction-to-permissioned-distributed-ledgers/</t>
  </si>
  <si>
    <t>http://www.reddit.com/r/Bitcoin/comments/33y6ql/what_has_been_the_reaction_to_permissioned/</t>
  </si>
  <si>
    <t>April 27, 2015 at 02:58AM</t>
  </si>
  <si>
    <t>Starinin</t>
  </si>
  <si>
    <t>Our contribution to Bitcoin community</t>
  </si>
  <si>
    <t>Hi guys. We are going to tell you an interesting story. Back in the days, we were young, brave and excited by Bitcoin. We began to create various Bitcoin projects. Our first project was the Russian Bitcoin exchange btc-up.com. After our first try we decided to build an exchange that could meet global market requirements. We immersed ourselves in work. The development took a lot of time and money. The project has not been open-source from the start. It took more than $100,000 to build a working Alpha version of the exchange. Its features are truly amazing. This is probably the fastest cryptocurrency exchange in the world. Also, it has such stunning features as leverage with margin manager, short sales and advanced order types (SL,TP,TS). FIX protocol support is also present in one of our repositories. However, this project was not to be revealed due to the recent law situation in Russia. Strict bills, Federal Security Service actions and Central Bank’s intolerance to cryptocurrencies have made us lost our time and funds. Now, as our contribution to the community, we give away our source code.Here is the link: https://bitbucket.org/margincallio/The position of our government is unambiguous - it does not need cryptocurrencies. So we decided to build a new project outside of Russia called www.margincall.io Please help us to spread the word or offer someting else. We’re eager to hear from any of you .Stay Hungry, stay foolish.OUR CONTACTSTelegramhttps://telegram.me/starinin (CEO)https://telegram.me/salnikov (CTO)https://telegram.me/varsize (Core questions)E-mailivan.starinin@icloud.com (CEO)salnikovsas@gmail.com (CTO)varsize@gmail.com (Core questions)TECHICAL INFOWe've built a MarginCall branded in-memory currency exchange core (CoreCX) written in C# and supporting various trading features (leverage, short sales, advanced order types) and several protocols for external communication (native, FIX, multicast). This is a major element in our technological stack. CoreCX is responsible for order matching, real-time accounts risk management and margin parameters calculation, trading information interchange and support for external market access gateways. Our core makes it easy to launch any currency exchange as it's not tied to Bitcoin only. CoreCX uses MCA (multi-currency architecture) which makes it possible to add new trading pairs with just a few clicks. As its necessary complement, we've implemented a daemon written in Elixir to handle core messages and utilize PGSQL effectively. Daemon is also capable of real-time push notifications to our WebApp with the use of web sockets.</t>
  </si>
  <si>
    <t>http://www.reddit.com/r/Bitcoin/comments/33y97d/our_contribution_to_bitcoin_community/</t>
  </si>
  <si>
    <t>April 27, 2015 at 03:07AM</t>
  </si>
  <si>
    <t>testcore</t>
  </si>
  <si>
    <t>Any bitcoin ATMs available in San Francisco, CA?</t>
  </si>
  <si>
    <t>Had been planning to try the one at Workshop Cafe in d/t, but found out today that they've removed it.Nakamoto's Bitcoin Store isn't answering their phone, so I can't find out if they have theirs yet (website says coming soon).I figure this town's got to have at least one bitcoin ATM available; anyone know where it is?</t>
  </si>
  <si>
    <t>http://www.reddit.com/r/Bitcoin/comments/33yaek/any_bitcoin_atms_available_in_san_francisco_ca/</t>
  </si>
  <si>
    <t>April 27, 2015 at 03:23AM</t>
  </si>
  <si>
    <t>Greece begins confiscating deposits: Capital Controls Arrive</t>
  </si>
  <si>
    <t>http://www.zerohedge.com/news/2015-04-26/capital-controls-arrive-greece-begins-confiscating-deposits-small-debtors</t>
  </si>
  <si>
    <t>http://www.reddit.com/r/Bitcoin/comments/33yccv/greece_begins_confiscating_deposits_capital/</t>
  </si>
  <si>
    <t>April 27, 2015 at 04:13AM</t>
  </si>
  <si>
    <t>What Should We Make Of Jack Palmer’s Departure?</t>
  </si>
  <si>
    <t>http://ablogaboutnothinginparticular.com/?p=3802</t>
  </si>
  <si>
    <t>http://www.reddit.com/r/Bitcoin/comments/33yim3/what_should_we_make_of_jack_palmers_departure/</t>
  </si>
  <si>
    <t>April 27, 2015 at 04:10AM</t>
  </si>
  <si>
    <t>master_wellington</t>
  </si>
  <si>
    <t>I'd rather not donate to the Red Cross. Where can I donate for the quake where my money will be most efficiently spent?</t>
  </si>
  <si>
    <t>http://www.reddit.com/r/Bitcoin/comments/33yi8e/id_rather_not_donate_to_the_red_cross_where_can_i/</t>
  </si>
  <si>
    <t>April 27, 2015 at 04:02AM</t>
  </si>
  <si>
    <t>ugtarmas</t>
  </si>
  <si>
    <t>Instead of the usual Bitcoin Discount, my site donates 2% of all Bitcoin orders to Childs Play Charity.</t>
  </si>
  <si>
    <t>http://gpushack.com?r=gpushack</t>
  </si>
  <si>
    <t>http://www.reddit.com/r/Bitcoin/comments/33yh8d/instead_of_the_usual_bitcoin_discount_my_site/</t>
  </si>
  <si>
    <t>April 27, 2015 at 03:59AM</t>
  </si>
  <si>
    <t>Privacy isn't dead' Snowden’s South American legacy grows as Brazil’s crypto movement marches on</t>
  </si>
  <si>
    <t>https://np.reddit.com/r/worldnews/comments/33wo41/privacy_isnt_dead_snowdens_south_american_legacy/</t>
  </si>
  <si>
    <t>http://www.reddit.com/r/Bitcoin/comments/33ygtu/privacy_isnt_dead_snowdens_south_american_legacy/</t>
  </si>
  <si>
    <t>April 27, 2015 at 04:38AM</t>
  </si>
  <si>
    <t>5 Ways to Spend Bitcoin in Amsterdam</t>
  </si>
  <si>
    <t>http://www.coindesk.com/five-ways-spend-bitcoin-amsterdam/</t>
  </si>
  <si>
    <t>http://www.reddit.com/r/Bitcoin/comments/33ylkz/5_ways_to_spend_bitcoin_in_amsterdam/</t>
  </si>
  <si>
    <t>April 27, 2015 at 04:35AM</t>
  </si>
  <si>
    <t>Starcarrie</t>
  </si>
  <si>
    <t>Humanitarian Relief in a Heartbeat: Bitcoin, Nepal earthquake, and ChangeTip</t>
  </si>
  <si>
    <t>A beautiful thing is happening in the midst of tragedy. As many know, Nepal was recently struck with a devastating earthquake. As the news first broke, immediately people were sending donations. Frictionless giving with the use of Bitcoin and ChangeTip, anyone anywhere can send any amount. It's instant and free and no personal info is needed.This is a perfect illustration of the value of Bitcoin. Let's use this tool now! These people need our help and we are resourceful! If you don't have an account yet, go to ChangeTip.com. Donate by stating any amount for ex. @ChangeTip send $5 to @RedCross for #NepalEarthquake. https://blog.changetip.com/earthquake-in-nepal-and-how-you-can-help/</t>
  </si>
  <si>
    <t>http://www.reddit.com/r/Bitcoin/comments/33yl8j/humanitarian_relief_in_a_heartbeat_bitcoin_nepal/</t>
  </si>
  <si>
    <t>April 27, 2015 at 04:24AM</t>
  </si>
  <si>
    <t>Don'tt upvote: I am drunk and lost in Taipei</t>
  </si>
  <si>
    <t>So, I think Its 4 oclock in the morning I have said everything in the title. I have no Taiwanese dollar but I have got a lot of bitcoin noone wants to accept it. Tell me some way to overcome my diffjiculties</t>
  </si>
  <si>
    <t>http://www.reddit.com/r/Bitcoin/comments/33yjyu/dontt_upvote_i_am_drunk_and_lost_in_taipei/</t>
  </si>
  <si>
    <t>April 27, 2015 at 05:24AM</t>
  </si>
  <si>
    <t>wanderlust516</t>
  </si>
  <si>
    <t>The Blockchain will eventually kill Email</t>
  </si>
  <si>
    <t>https://medium.com/thinking-about-startups/the-blockchain-will-eventually-kill-email-a8349ab9fb86</t>
  </si>
  <si>
    <t>http://www.reddit.com/r/Bitcoin/comments/33yr42/the_blockchain_will_eventually_kill_email/</t>
  </si>
  <si>
    <t>April 27, 2015 at 05:23AM</t>
  </si>
  <si>
    <t>Threads on r/bitcoin from the last 2 hours that have disappeared for no apparent reason. Why?</t>
  </si>
  <si>
    <t>Case #1: https://www.reddit.com/r/Bitcoin/comments/33y97d/our_contribution_to_bitcoin_community/Case #2: https://www.reddit.com/r/Bitcoin/comments/33yccv/greece_begins_confiscating_deposits_capital/Anyone know what is going on?Paging admins:/u/ThePiachu /u/Aussiehash /u/theymos /u/StarMaged</t>
  </si>
  <si>
    <t>http://www.reddit.com/r/Bitcoin/comments/33yqxw/threads_on_rbitcoin_from_the_last_2_hours_that/</t>
  </si>
  <si>
    <t>April 27, 2015 at 05:16AM</t>
  </si>
  <si>
    <t>#REKT</t>
  </si>
  <si>
    <t>https://youtu.be/0tjoBSy8lWg</t>
  </si>
  <si>
    <t>http://www.reddit.com/r/Bitcoin/comments/33yq4z/rekt/</t>
  </si>
  <si>
    <t>April 27, 2015 at 05:14AM</t>
  </si>
  <si>
    <t>voluntaryistdino</t>
  </si>
  <si>
    <t>If you were a venture capitalist, what would be your Bitcoin investment thesis?</t>
  </si>
  <si>
    <t>There has been a great deal of venture capital flowing into Bitcoin companies over the past year, and I'm curious, if you were a venture capitalist/angel investor, what areas of the bitcoin ecosystem would you be investing your money in?Are there specific types of companies or trends that you think are poised to takeoff in the coming years? Any specific companies where you would place your bets?</t>
  </si>
  <si>
    <t>http://www.reddit.com/r/Bitcoin/comments/33ypud/if_you_were_a_venture_capitalist_what_would_be/</t>
  </si>
  <si>
    <t>April 27, 2015 at 05:00AM</t>
  </si>
  <si>
    <t>wsteinitz</t>
  </si>
  <si>
    <t>In your opinion, what is the future of Bitcoin? (poll)</t>
  </si>
  <si>
    <t>http://arima.io/questions/in-your-opinion-what-is-the-future-of-bitcoin</t>
  </si>
  <si>
    <t>http://www.reddit.com/r/Bitcoin/comments/33yo86/in_your_opinion_what_is_the_future_of_bitcoin_poll/</t>
  </si>
  <si>
    <t>April 27, 2015 at 04:59AM</t>
  </si>
  <si>
    <t>Xekyo</t>
  </si>
  <si>
    <t>How much does the Bitcoin money supply inflate year by year?</t>
  </si>
  <si>
    <t>http://bitcoin.stackexchange.com/q/37077/5406</t>
  </si>
  <si>
    <t>http://www.reddit.com/r/Bitcoin/comments/33yo0z/how_much_does_the_bitcoin_money_supply_inflate/</t>
  </si>
  <si>
    <t>April 27, 2015 at 04:58AM</t>
  </si>
  <si>
    <t>Ooops, I posted the Afternoon Break bitcoin giveaway under the r/Buttcoin reddit</t>
  </si>
  <si>
    <t>http://www.reddit.com/r/Bitcoin/comments/33ynyl/ooops_i_posted_the_afternoon_break_bitcoin/</t>
  </si>
  <si>
    <t>April 27, 2015 at 05:39AM</t>
  </si>
  <si>
    <t>Can someone tell me how to restore an old bitcoin wallet</t>
  </si>
  <si>
    <t>Hi there,I was going through some of my backups, and have private keys from an old bitcoin client wallet.It's in the formatbitcoin-wallet-keys-XXXX-XX-XXI can probably guess the password that encrypted them in the first as one of a few things, but I'm trying to find out what steps to load this, unencrypt it, and see if the wallet addresses have any bitcoins on them.Can anyone help, or point me to somewhere that can help?</t>
  </si>
  <si>
    <t>http://www.reddit.com/r/Bitcoin/comments/33yst3/can_someone_tell_me_how_to_restore_an_old_bitcoin/</t>
  </si>
  <si>
    <t>April 27, 2015 at 05:27AM</t>
  </si>
  <si>
    <t>bitLanders ‘Gamified Donation System’ Results in bitCharities</t>
  </si>
  <si>
    <t>http://bravenewcoin.com/news/bitlanders-gamified-donation-system-results-in-bitcharities/</t>
  </si>
  <si>
    <t>http://www.reddit.com/r/Bitcoin/comments/33yrh3/bitlanders_gamified_donation_system_results_in/</t>
  </si>
  <si>
    <t>April 27, 2015 at 05:48AM</t>
  </si>
  <si>
    <t>Coinosphere</t>
  </si>
  <si>
    <t>World's largest Bitcoin Integration</t>
  </si>
  <si>
    <t>http://bravenewcoin.com/news/xapo-and-taringa-worlds-largest-bitcoin-integration</t>
  </si>
  <si>
    <t>http://www.reddit.com/r/Bitcoin/comments/33ytvr/worlds_largest_bitcoin_integration/</t>
  </si>
  <si>
    <t>April 27, 2015 at 05:42AM</t>
  </si>
  <si>
    <t>sdguy71</t>
  </si>
  <si>
    <t>We still have a long way to go. Entrepreneurship competition at School of Business Administration, zero knowledge of bitcoin.</t>
  </si>
  <si>
    <t>I attended the annual V2 Pitch Competition, a venture capital and entrepreneurship event at the USD School of Business Administration.It's a "Shark Tank" type of competition, where eight finalists present their products and ideas before a panel of six local experts and the public. After the presentation, each team is interviewed in private by each one of the judges and after that they compare notes and award the $100,000 prize.I talked to some of the participants, a couple of judges, as well as several of the runner-ups that participated in a poster session, and whenever I asked if they were integrating digital currencies or bitcoin in their projects, I got blank stares. The only one that had even heard of bitcoin was one of the judges and he dismissed it as not being backed by anyone and that the friends he knew that had gotten involved had lost money.This was at an American University with college aged kids, and almost NOBODY I talked to had even HEARD of bitcoin.Although I regularly attend Bitcoin Meetups, one of the problems I see is that we are continuously preaching to the choir, and just getting reinforcement in our views from a very small circle of people. We live in a very small bubble and are surprised that bitcoin hasn't taken off and reached the moon, while this is probably closer to the truth.</t>
  </si>
  <si>
    <t>http://www.reddit.com/r/Bitcoin/comments/33yt8e/we_still_have_a_long_way_to_go_entrepreneurship/</t>
  </si>
  <si>
    <t>April 27, 2015 at 06:09AM</t>
  </si>
  <si>
    <t>ShopWithUsStaff</t>
  </si>
  <si>
    <t>Brainwallet not cooperating..</t>
  </si>
  <si>
    <t>Trying to generate a public and private key pair. I've used 3 different devices but get the same key pairs everytime, why is this happening? Can't find the "random" button as shown on the BB guide.EDIT: Will generating a private/public key pair using bitcoinpaperwallet.org give the same effect? (Multi Sig purposes)</t>
  </si>
  <si>
    <t>http://www.reddit.com/r/Bitcoin/comments/33ywci/brainwallet_not_cooperating/</t>
  </si>
  <si>
    <t>April 27, 2015 at 06:31AM</t>
  </si>
  <si>
    <t>port6667</t>
  </si>
  <si>
    <t>Panic drop is coming</t>
  </si>
  <si>
    <t>https://www.reddit.com/r/BitcoinMarkets/comments/33yso9/panic_drop_is_coming_heres_why/</t>
  </si>
  <si>
    <t>http://www.reddit.com/r/Bitcoin/comments/33yyya/panic_drop_is_coming/</t>
  </si>
  <si>
    <t>April 27, 2015 at 06:44AM</t>
  </si>
  <si>
    <t>Here we go again! 20,000 Satoshi Sunday from bitpwn</t>
  </si>
  <si>
    <t>You know the drill:-Upvote &amp; leave a comment-Donations via changetip are greatly appreciated although not required. The majority of donations will be used to keep the tips flowing and hopefully, in time will result in larger tips. Some or parts of donations may be used to donate to charities and relief.-Please don't abuse the generosity and please DO pass the tips forward.-Finally, have a happy Satoshi Sunday!&lt;3 bitpwn</t>
  </si>
  <si>
    <t>http://www.reddit.com/r/Bitcoin/comments/33z0f2/here_we_go_again_20000_satoshi_sunday_from_bitpwn/</t>
  </si>
  <si>
    <t>April 27, 2015 at 07:02AM</t>
  </si>
  <si>
    <t>CorkTrader</t>
  </si>
  <si>
    <t>Price manipulation in regards to Bitcoin</t>
  </si>
  <si>
    <t>The price of bitcoin has been pretty volatile since it's inception. I think everyone can agree on that. What gets me is the sound movement instability we have been seeing for the past year. In addition to that, we have seen going to drop significantly since it's peak of $1100 or so. My question is: could be possible that there is a government or organized crime intervention in the price a bitcoin?Please, refrain from the stupid comments. It is just a question. In no way do I seek to offend your holiness King Rand Paul and his Senate friends.</t>
  </si>
  <si>
    <t>http://www.reddit.com/r/Bitcoin/comments/33z2iy/price_manipulation_in_regards_to_bitcoin/</t>
  </si>
  <si>
    <t>April 27, 2015 at 07:20AM</t>
  </si>
  <si>
    <t>Bitcoin Testnet under attack again!</t>
  </si>
  <si>
    <t>https://twitter.com/sbetamc/status/592482835937656833</t>
  </si>
  <si>
    <t>http://www.reddit.com/r/Bitcoin/comments/33z4im/bitcoin_testnet_under_attack_again/</t>
  </si>
  <si>
    <t>April 27, 2015 at 07:49AM</t>
  </si>
  <si>
    <t>Bitcoin sites blockage: crowdfunding camaign announced</t>
  </si>
  <si>
    <t>http://forklog.com/bitcoin-sites-blockage-crowdfunding-camaign-announced/</t>
  </si>
  <si>
    <t>http://www.reddit.com/r/Bitcoin/comments/33z7u6/bitcoin_sites_blockage_crowdfunding_camaign/</t>
  </si>
  <si>
    <t>April 27, 2015 at 07:41AM</t>
  </si>
  <si>
    <t>Need to buy $1400 in BTC within 16 hours....</t>
  </si>
  <si>
    <t>Is there any possible way to do this? My landlord accepts BTC as payment and I need to pay him by tomorrow. My exchange carvirtex only allows a $900 purchase every 24 hours. I really don't want to be late on rent and risk eviction. Please help me out.</t>
  </si>
  <si>
    <t>http://www.reddit.com/r/Bitcoin/comments/33z6wd/need_to_buy_1400_in_btc_within_16_hours/</t>
  </si>
  <si>
    <t>April 27, 2015 at 08:00AM</t>
  </si>
  <si>
    <t>ezview</t>
  </si>
  <si>
    <t>Received my BitSeed Bitcoin Full Node yesterday. Been running for 24 hrs. Easy, but have question.</t>
  </si>
  <si>
    <t>Only draws 10 watts. Just plug it in, log into your router and easily turn on port forwarding and you're done.What I am curious about is, apparently their is significant upload bandwidth ( I have 20 up and 50 down ) of over 100 gb monthly up. Will the addition of additional full nodes with (with same amount of transactions, let's say) reduce the amount of bandwidth uploads for all full nodes? ? ? I hope so, as I do not know if comcast is going to say nothing about maybe 200 gb monthly as I have read elsewhere monthly.Anybody have data on how much upload and if more nodes will reduce bandwidth for all full nodes??Anyhow, I love the little bitseed full node.</t>
  </si>
  <si>
    <t>http://www.reddit.com/r/Bitcoin/comments/33z941/received_my_bitseed_bitcoin_full_node_yesterday/</t>
  </si>
  <si>
    <t>April 27, 2015 at 07:55AM</t>
  </si>
  <si>
    <t>freebeams</t>
  </si>
  <si>
    <t>The Libreyana Oggcast happily accepts Bitcoin</t>
  </si>
  <si>
    <t>I've been oggcasting for a bit now: 100% (or darn near) Free Cultural Work. I mostly play music, but this week is a fine example of a speech-excerpt heavy show, including a most excellent and elegant aside from Andreas Antonopolus on the reigning tiered justice (just us?) system of the USG.The episode I allude to, Transmission #14 entitled "Rant, Rise, and Shine", will air in 5 minutes on RynoTheBearded's #OO Stream. Visit http://ryno.cc to tune in :)If you're a #freeculture enthusiast, I may be able to help you keep up on new releases. I don't know of any other Americans producing a show in this niche. It should be noted that not only to I happily accept BTC, but I'm also quite happy to not accept any of the services provided by the banking cartel. Cheers!Thank You For Your Courage. ao AT amateurzen DOT us BTC: 13bn4xscMPS2iyC7uXtYDMTsqXiDgwQvshFor more details visit: http://www.amateurzen.us For details on supporting the show visit: http://amateurzen.us/support</t>
  </si>
  <si>
    <t>http://www.reddit.com/r/Bitcoin/comments/33z8g7/the_libreyana_oggcast_happily_accepts_bitcoin/</t>
  </si>
  <si>
    <t>April 27, 2015 at 07:52AM</t>
  </si>
  <si>
    <t>Global Impact takes Bitcoin through Bitpay.</t>
  </si>
  <si>
    <t>I just found out about them here http://blog.bitpay.com/2015/01/26/support-global-impact-with-bitcoin.html.Apparently they direct donations to Doctors Without Borders and UNICEF among others.Does anyone know about them? Are they an effective method of donating? I'd rather give directly to DWB but haven't found any way of doing so with Bitcoin.</t>
  </si>
  <si>
    <t>http://www.reddit.com/r/Bitcoin/comments/33z86h/global_impact_takes_bitcoin_through_bitpay/</t>
  </si>
  <si>
    <t>April 27, 2015 at 08:13AM</t>
  </si>
  <si>
    <t>Bitcoin bukaki</t>
  </si>
  <si>
    <t>How much btc</t>
  </si>
  <si>
    <t>http://www.reddit.com/r/Bitcoin/comments/33zajm/bitcoin_bukaki/</t>
  </si>
  <si>
    <t>April 27, 2015 at 08:09AM</t>
  </si>
  <si>
    <t>Chinese Mining Rigs Protest, Bitcoin Plummets</t>
  </si>
  <si>
    <t>http://truucoin.com/2015/04/27/chinese-mining-rigs-protest-bitcoin-plummets/</t>
  </si>
  <si>
    <t>http://www.reddit.com/r/Bitcoin/comments/33za50/chinese_mining_rigs_protest_bitcoin_plummets/</t>
  </si>
  <si>
    <t>April 27, 2015 at 08:08AM</t>
  </si>
  <si>
    <t>easyb</t>
  </si>
  <si>
    <t>http://www.forbes.com/sites/arjanschutte/2015/04/23/show-me-the-money/?linkId=13736192</t>
  </si>
  <si>
    <t>http://www.reddit.com/r/Bitcoin/comments/33za0z/cash_is_here_to_stay_despite_the_rise_of_bitcoin/</t>
  </si>
  <si>
    <t>April 27, 2015 at 08:21AM</t>
  </si>
  <si>
    <t>Reminder: No one who has held their coins for 3 years has lost money.</t>
  </si>
  <si>
    <t>http://www.reddit.com/r/Bitcoin/comments/33zbgz/reminder_no_one_who_has_held_their_coins_for_3/</t>
  </si>
  <si>
    <t>April 27, 2015 at 09:09AM</t>
  </si>
  <si>
    <t>k0vic</t>
  </si>
  <si>
    <t>Man, the Alt Game treachery runs deep....</t>
  </si>
  <si>
    <t>http://i.imgur.com/uOdKj3M.png</t>
  </si>
  <si>
    <t>http://www.reddit.com/r/Bitcoin/comments/33zgq0/man_the_alt_game_treachery_runs_deep/</t>
  </si>
  <si>
    <t>April 27, 2015 at 08:59AM</t>
  </si>
  <si>
    <t>dealancer</t>
  </si>
  <si>
    <t>iOS or Android?</t>
  </si>
  <si>
    <t>I was working on the web based app created with Polymer framework. Now Polymer has a new API and rewriting old code looks like a nightmare.I've decided to write a mobile app. Advise me what to use: iPhone or Android?P.S.This is a Bitcoin related app, so I am wondering what platform is more popular among Bitcoin users.</t>
  </si>
  <si>
    <t>http://www.reddit.com/r/Bitcoin/comments/33zfq1/ios_or_android/</t>
  </si>
  <si>
    <t>April 27, 2015 at 09:24AM</t>
  </si>
  <si>
    <t>Auron43</t>
  </si>
  <si>
    <t>A friend of mine recently got sent a bunch of bitcoins by some apparent stranger, is there any catch?</t>
  </si>
  <si>
    <t>Title. Is there any possibility of shadiness in this or is the most likely scenario that someone just messed up the ID?</t>
  </si>
  <si>
    <t>http://www.reddit.com/r/Bitcoin/comments/33zieh/a_friend_of_mine_recently_got_sent_a_bunch_of/</t>
  </si>
  <si>
    <t>April 27, 2015 at 09:23AM</t>
  </si>
  <si>
    <t>Whoever comes up with the most novel use case for Augur gets a free ticket to Inside Bitcoins NYC</t>
  </si>
  <si>
    <t>What's up, y'all? We want to see who can come up with the most fascinating use case for a decentralized prediction market. (There are many.) We also have an extra ticket to Inside Bitcoins NYC. So check out augur.net, come up with a use case, and we'll reward the best answer in the next 12-15 hours. Go! (If you can't make the conference, just note that, and we'll reward you somehow if you have a good answer.)</t>
  </si>
  <si>
    <t>http://www.reddit.com/r/Bitcoin/comments/33ziat/whoever_comes_up_with_the_most_novel_use_case_for/</t>
  </si>
  <si>
    <t>April 27, 2015 at 09:16AM</t>
  </si>
  <si>
    <t>yibite1</t>
  </si>
  <si>
    <t>国家数字货币调研活动，比特币送送送！</t>
  </si>
  <si>
    <t>http://survey.mingin.cn/</t>
  </si>
  <si>
    <t>http://www.reddit.com/r/Bitcoin/comments/33zhj0/%E5%9B%BD%E5%AE%B6%E6%95%B0%E5%AD%97%E8%B4%A7%E5%B8%81%E8%B0%83%E7%A0%94%E6%B4%BB%E5%8A%A8%E6%AF%94%E7%89%B9%E5%B8%81%E9%80%81%E9%80%81%E9%80%81/</t>
  </si>
  <si>
    <t>April 27, 2015 at 09:14AM</t>
  </si>
  <si>
    <t>Can someone sell me $400 of BTC using a multi sig escrow marketplace?</t>
  </si>
  <si>
    <t>I am in desperate need of the coin to pay rent as I posted in a thread above. If anyone would be willing to sell me $400 of BTC I'll pay $475 directly to your exchange account.We can use the market http://trdealmgn4uvm42g.onion/ where I'm known as CanadianDirect with positive feedback. You would click sign and pay the amount into the escrow account and the funds couldnt be released to me until an admin signs the transaction after you PM him saying you got the cash.Please help.</t>
  </si>
  <si>
    <t>http://www.reddit.com/r/Bitcoin/comments/33zhcs/can_someone_sell_me_400_of_btc_using_a_multi_sig/</t>
  </si>
  <si>
    <t>I just keep buying, man...</t>
  </si>
  <si>
    <t>On the way up, on the way down...never sold...can't help but buy more whenever I have extra fiat around...who knows what the future holds but this is how I've been playing all along...</t>
  </si>
  <si>
    <t>http://www.reddit.com/r/Bitcoin/comments/33zhba/i_just_keep_buying_man/</t>
  </si>
  <si>
    <t>April 27, 2015 at 09:46AM</t>
  </si>
  <si>
    <t>bitbotbitbot</t>
  </si>
  <si>
    <t>BBC: Bitcoins 'losing' value for cyber-thieves</t>
  </si>
  <si>
    <t>http://www.reddit.com/r/Bitcoin/comments/33zkuh/bbc_bitcoins_losing_value_for_cyberthieves/</t>
  </si>
  <si>
    <t>April 27, 2015 at 10:05AM</t>
  </si>
  <si>
    <t>sachas01</t>
  </si>
  <si>
    <t>Looking to buy a pizza!</t>
  </si>
  <si>
    <t>Hi, I live in a small town and no one accepts bitcoin. Looking for someone to pre pay with Credit Card. Done this twice before. No problems.PM me if you wanna help.</t>
  </si>
  <si>
    <t>http://www.reddit.com/r/Bitcoin/comments/33zn0q/looking_to_buy_a_pizza/</t>
  </si>
  <si>
    <t>April 27, 2015 at 10:51AM</t>
  </si>
  <si>
    <t>I'm Tipping 0.4BTC to the Person(s) Who Can Code Us a Custom Bitcoin Ticker</t>
  </si>
  <si>
    <t>Diginomics is looking to implement a bitcoin ticker on their page not dissimilar to http://realtimebitcoin.info. We will be sending 0.4BTC to the person(s) who first send us along the full code repository for a ticker such as this.Ticker must:Display weighted average of at least 3 exchanges of bitcoin price in USDDisplay ongoing transactions animated in the backgroundDisplay exchange rate/network hashrate/coins in circulation/and any other metric you see fitBasically, we are looking for someone to reproduce what realtimebitcoin has done with their iframe. We would use the iframe, but with SSL, connecting to an HTTP iframe is not a secure practice.Please send me a PM, we are looking to get this wrapped up very soon.</t>
  </si>
  <si>
    <t>http://www.reddit.com/r/Bitcoin/comments/33zrma/im_tipping_04btc_to_the_persons_who_can_code_us_a/</t>
  </si>
  <si>
    <t>April 27, 2015 at 10:49AM</t>
  </si>
  <si>
    <t>MaxLemos</t>
  </si>
  <si>
    <t>Ants and the Blockchain</t>
  </si>
  <si>
    <t>http://mklemos.tumblr.com/post/117488953400/the-emergent-genius-of-ant-colonies</t>
  </si>
  <si>
    <t>http://www.reddit.com/r/Bitcoin/comments/33zrgv/ants_and_the_blockchain/</t>
  </si>
  <si>
    <t>April 27, 2015 at 10:39AM</t>
  </si>
  <si>
    <t>How the Isle of Man aims to become the bitcoin capital of the world</t>
  </si>
  <si>
    <t>http://www.irishtimes.com/business/how-the-isle-of-man-aims-to-become-the-bitcoin-capital-of-the-world-1.2188077</t>
  </si>
  <si>
    <t>http://www.reddit.com/r/Bitcoin/comments/33zqgc/how_the_isle_of_man_aims_to_become_the_bitcoin/</t>
  </si>
  <si>
    <t>April 27, 2015 at 10:38AM</t>
  </si>
  <si>
    <t>alcarock23</t>
  </si>
  <si>
    <t>hey i really need help i dont know how to buy bitcoins</t>
  </si>
  <si>
    <t>hey really i need some help, how can i buy bitcoins?? please help me</t>
  </si>
  <si>
    <t>http://www.reddit.com/r/Bitcoin/comments/33zqc5/hey_i_really_need_help_i_dont_know_how_to_buy/</t>
  </si>
  <si>
    <t>April 27, 2015 at 11:39AM</t>
  </si>
  <si>
    <t>HQRKVI</t>
  </si>
  <si>
    <t>For once I know exactly how to explain what my miner is!!</t>
  </si>
  <si>
    <t>My friends keep playing this song ("Old English" - Young Thug) and the hook talks about uploading wallets. I assumed there was some other meaning to it that I didn't get because I don't listen to a whole lot of this type of rap, but I finally looked it up and RapGenius agrees with me. Just thought this was pretty cool since it's the most mainstream (in my demographic at least) reference that I've encountered and because when people ask about my miner, it's going to sound a lot cooler, and might actually pique their interest for once, to say, "It's the stuff Young Thugs talking about when papis uploading wallets" rather than, "It solves algorithms to verify transactions on a payments... so... basically it... alright, alright think of it this way....."</t>
  </si>
  <si>
    <t>http://www.reddit.com/r/Bitcoin/comments/33zw9j/for_once_i_know_exactly_how_to_explain_what_my/</t>
  </si>
  <si>
    <t>April 27, 2015 at 12:28PM</t>
  </si>
  <si>
    <t>thatashguy</t>
  </si>
  <si>
    <t>So, uh, how long are fresh wallets taking to sync these days?</t>
  </si>
  <si>
    <t>http://www.reddit.com/r/Bitcoin/comments/3400l3/so_uh_how_long_are_fresh_wallets_taking_to_sync/</t>
  </si>
  <si>
    <t>April 27, 2015 at 01:01PM</t>
  </si>
  <si>
    <t>Shipping without incentives and features</t>
  </si>
  <si>
    <t>http://tpbit.blogspot.ca/2015/04/shipping-without-incentives-and-features.html</t>
  </si>
  <si>
    <t>http://www.reddit.com/r/Bitcoin/comments/3403ax/shipping_without_incentives_and_features/</t>
  </si>
  <si>
    <t>bud</t>
  </si>
  <si>
    <t>Strange sketchy shit with Cryptsy</t>
  </si>
  <si>
    <t>So sometime in the past couple days (hidden for anonymity) this fucking bullshit happened:So I withdrew an amount of Dash and all of a sudden only half shows up (exactly half within 0.000001). I go to Cryptsy and it says in my transactions that I chose to only withdraw half, but I have the fucking email confirmation saying "You are about to withdraw X Dash" which said the full amount I chose to withdraw. I look and I have exactly half of what I withdrew back in my Cryptsy account. So I say, huh, that was fucking weird, but lemme withdraw the rest. So I'm waiting about 10 minutes again for the transaction to show up. And GUESS THE FUCK WHAT. Only half of that goddamn transaction withdrew and the other half still in my fucking Cryptsy account. Although very fucking annoying and stressful, it luckily did the full amount a few times later.Just a heads up guys.</t>
  </si>
  <si>
    <t>http://www.reddit.com/r/Bitcoin/comments/34039x/strange_sketchy_shit_with_cryptsy/</t>
  </si>
  <si>
    <t>April 27, 2015 at 12:58PM</t>
  </si>
  <si>
    <t>DecentralVancouver</t>
  </si>
  <si>
    <t>Why can't we donate to the guy who made AdBlock with Bitcoin? This should be a no brainer.</t>
  </si>
  <si>
    <t>I would donate but I don't have credit card and don't want to use paypal.</t>
  </si>
  <si>
    <t>http://www.reddit.com/r/Bitcoin/comments/34030t/why_cant_we_donate_to_the_guy_who_made_adblock/</t>
  </si>
  <si>
    <t>April 27, 2015 at 01:35PM</t>
  </si>
  <si>
    <t>funkjames</t>
  </si>
  <si>
    <t>speedybitcoin.co.uk - service suspended indefinately</t>
  </si>
  <si>
    <t>We are writing to let you know that it is with regret that we are suspending our service indefinitely from Monday, 4th May 2015.Unfortunately owing to continued uncertainty in the crypto-financial market sector, our banking institution has been unable to continue to provide service to us.While their decision is regrettable, it is understandable and the service and support they have provided thus far has always met or exceeded our expectations.We have always striven to be a beacon of professionalism and dependability adhering to both the letter and the spirit of the law. To continue service with anything less than complete transparency to all involved parties would be against the founding principles of our service.The FutureThe past three years have provided a wealth of knowledge and technology that we will be looking to leverage to improve the experience for both buyers and sellers, embracing the core principle of decentralization upon which crypto-currency was founded.We continue to work diligently to obtain suitable replacement banking facilities enabling us to resume our service operation. Should we be successful in our endeavour, we will notify all clients so keep an eye on your email!Your AccountOur service will remain available for you to download any historical transaction records that you may have made with us until at least the 4th June 2015. Please ensure you retrieve all information that you want to keep to avoid any potential loss.If you have any questions, please contact customer services at support@speedybitcoin.co.uk or reach us via our website here .A Final NoteThank you for supporting Speedy Bitcoin, and we look forward to being back with you soon.The Speedy Bitcoin Team!</t>
  </si>
  <si>
    <t>http://www.reddit.com/r/Bitcoin/comments/3405y6/speedybitcoincouk_service_suspended_indefinately/</t>
  </si>
  <si>
    <t>April 27, 2015 at 01:51PM</t>
  </si>
  <si>
    <t>SKMikey1</t>
  </si>
  <si>
    <t>Just sent Bitcoin across borders for the first time. From Utah to Nepal. Kinda blew my mind.</t>
  </si>
  <si>
    <t>For years, I've been corresponding with a Facebook penpal in Nepal. A young physics student who sometimes asks me about the universe, potential career paths, girls, etc. I have a bachelors in physics, so I've taken on a mentor role with him.I've only owned Bitcoin for about a month now, so when the quake happened over there, I realized I could probably send him some if only he had an address. He didn't know how he could use it, though, until a google search turned up some local vendors that accept bitcoin. He could probably exchange it for rupees through them, we guessed. If not, he can at least buy himself a lunch.He didn't understand how keys and addresses worked, but set up a wallet at blockchain.com, sent me an address, and I sent him fifteen bucks. Before I could get back into my Facebook messenger, he'd written 'I received it. Thank you.'And it all happened so fast, and easy. He knew nearly nothing about it, but was able to set up a wallet and receive Bitcoin within five minutes. I'd never sent money overseas for anything, and just did it for a penny. Instantly, securely and frictionless. As easy as handing him a twenty dollar bill.Now, he's watching the Bitcoin 101 YouTube vids to learn more about it, and even though my wife's not happy about the money I've lost this month holding onto my Bitcoins...I'm starting to realize exactly how easily this technology can and will spread. A fire jumping match to match.I've learned a lot just lurking here, and want to thank those who contribute to this forum for turning me onto Bitcoin. It's been a lot of fun to learn about and hopefully, at least by years end, Bitcoin can be back over 270 and my wife will be happy with it, too. :)</t>
  </si>
  <si>
    <t>http://www.reddit.com/r/Bitcoin/comments/34072i/just_sent_bitcoin_across_borders_for_the_first/</t>
  </si>
  <si>
    <t>April 27, 2015 at 02:18PM</t>
  </si>
  <si>
    <t>conchoso</t>
  </si>
  <si>
    <t>What is genius? While reading this I immediately thought of Bitcoin</t>
  </si>
  <si>
    <t>From: http://nautil.us/issue/23/dominoes/ingenious-david-krakauerWhat is genius?I have my own favorite explanation for what genius is. If intelligence is making hard problems easy, genius is making problems go away! Let me give you some examples.So let’s take physics. Prior to the so-called scientific revolution of the 17th century, we had extraordinary theories for how the planets pursue their orbits, the Ptolemaic system, Tychonic system, and so on. Every time someone made a new observation of a new planet, they had to add more and more complexity to their models—epicycles and deferents and so forth. Johannes Kepler came along and said, you know, I can replace all of that with the ellipse. So take that whole structure—he didn’t make that work better, he didn’t oil that; he just threw it away! And he replaced it with Kepler’s laws. It was an extraordinary simplification of the problem.Now, Kepler has his laws but he doesn’t understand where they come from. Why is there motion in the ellipse? Along comes Isaac Newton. He’s a young man, he’s living with his mum because there’s a plague in London; doesn’t have any colleagues, doesn’t have any collaborators; he just is a really angry young man. He says, you know, the general theory of gravity, the inverse square law—that the force of gravity falls off non-linearly in the distance. That’s why they’re elliptical. Solves it, boom! Replaces Kepler’s laws with a more fundamental theory of gravity.Problem with Newton’s theory is that it doesn’t work very well with very large mass or very large velocities. Albert Einstein comes along, [and] introduces space-time in his general theory of relativity. Out with Newton. Now, it doesn’t mean that those other theories don’t remain in some sense useful; but what genius does is it just changes the rules of the game. It doesn’t just make it better, or easier, or more efficient. And one of the very interesting characteristics of genius, as opposed to intelligence, is it looks a little crazy. Because an intelligent solution is almost always—and I gave some examples of stupidity—clear to most people that that is a better way of doing things. Yes, that is a better way of doing things. But when you change the rules, you make a lot of people uncomfortable, and it looks a little crazy. So in some sense, my diagnostic, my litmus test for genius as opposed to extreme intelligence is it made everything simpler, but the people, when they first saw it thought it was lunatic; because formally, it’s changing the basis set. It’s just changing the nature of the representation of the problem so completely that you get the kind of vertigo of unfamiliarity. So that for me would be genius.TL;DR: the development of Bitcoin is not just extremely intelligent, it's genius!</t>
  </si>
  <si>
    <t>http://www.reddit.com/r/Bitcoin/comments/3408z2/what_is_genius_while_reading_this_i_immediately/</t>
  </si>
  <si>
    <t>April 27, 2015 at 03:44PM</t>
  </si>
  <si>
    <t>Bitcoin’s Q1: Record VC Investment, Falling Prices, And Slow Consumer Adoption</t>
  </si>
  <si>
    <t>http://techcrunch.com/2015/04/26/bitcoins-q1-record-vc-investment-falling-prices-and-slow-consumer-adoption/</t>
  </si>
  <si>
    <t>http://www.reddit.com/r/Bitcoin/comments/340ecm/bitcoins_q1_record_vc_investment_falling_prices/</t>
  </si>
  <si>
    <t>April 27, 2015 at 03:35PM</t>
  </si>
  <si>
    <t>harda</t>
  </si>
  <si>
    <t>Bitcoin Core 0.10.1 Released</t>
  </si>
  <si>
    <t>Bitcoin Core version 0.10.1 is now available from:https://bitcoin.org/bin/bitcoin-core-0.10.1/This is a new minor version release, bringing bug fixes and translation updates. If you are using 0.10.0, it is recommended to upgrade to this version.Please report bugs using the issue tracker at github:https://github.com/bitcoin/bitcoin/issuesUpgrading and downgradingHow to UpgradeIf you are running an older version, shut it down. Wait until it has completely shut down (which might take a few minutes for older versions), then run the installer (on Windows) or just copy over /Applications/Bitcoin-Qt (on Mac) or bitcoind/bitcoin-qt (on Linux).Downgrade warningBecause release 0.10.0 and later makes use of headers-first synchronization and parallel block download (see further), the block files and databases are not backwards-compatible with pre-0.10 versions of Bitcoin Core or other software:Blocks will be stored on disk out of order (in the order they are received, really), which makes it incompatible with some tools or other programs. Reindexing using earlier versions will also not work anymore as a result of this.The block index database will now hold headers for which no block is stored on disk, which earlier versions won't support.If you want to be able to downgrade smoothly, make a backup of your entire data directory. Without this your node will need start syncing (or importing from bootstrap.dat) anew afterwards. It is possible that the data from a completely synchronised 0.10 node may be usable in older versions as-is, but this is not supported and may break as soon as the older version attempts to reindex.This does not affect wallet forward or backward compatibility.Notable changesThis is a minor release and hence there are no notable changes. For the notable changes in 0.10, refer to the release notes for the 0.10.0 release at https://github.com/bitcoin/bitcoin/blob/v0.10.0/doc/release-notes.md0.10.1 Change logDetailed release notes follow. This overview includes changes that affect external behavior, not code moves, refactors or string updates.RPC:7f502be fix crash: createmultisig and addmultisigaddresseae305f Fix missing lock in submitblockBlock (database) and transaction handling:1d2cdd2 Fix InvalidateBlock to add chainActive.Tip to setBlockIndexCandidatesc91c660 fix InvalidateBlock to repopulate setBlockIndexCandidates002c8a2 fix possible block db breakage during re-indexa1f425b Add (optional) consistency check for the block chain data structures1c62e84 Keep mempool consistent during block-reorgs57d1f46 Fix CheckBlockIndex for reindexbac6fca Set nSequenceId when a block is fully linkedP2P protocol and network code:78f64ef don't trickle for whitelisted nodesca301bf Reduce fingerprinting through timestamps in 'addr' messages.200f293 Ignore getaddr messages on Outbound connections.d5d8998 Limit message sizes before transferaeb9279 Better fingerprinting protection for non-main-chain getdatas.cf0218f Make addrman's bucket placement deterministic (countermeasure 1 against eclipse attacks, see http://cs-people.bu.edu/heilman/eclipse/)0c6f334 Always use a 50% chance to choose between tried and new entries (countermeasure 2 against eclipse attacks)214154e Do not bias outgoing connections towards fresh addresses (countermeasure 2 against eclipse attacks)aa587d4 Scale up addrman (countermeasure 6 against eclipse attacks)139cd81 Cap nAttempts penalty at 8 and switch to pow instead of a division loopValidation:d148f62 Acquire CCheckQueue's lock to avoid race conditionBuild system:8752b5c 0.10 fix for crashes on OSX 10.6Wallet:N/AGUI:2c08406 some mac specifiy cleanup (memory handling, unnecessary code)81145a6 fix OSX dock icon window reopening786cf72 fix a issue where "command line options"-action overwrite "Preference"-action (on OSX)Tests:1117378 add RPC test for InvalidateBlockMiscellaneous:c9e022b Initialization: set Boost path locale in main thread23126a0 Sanitize command strings before logging them.323de27 Initialization: setup environment before starting QT tests7494e09 Initialization: setup environment before starting testsdf45564 Initialization: set fallback locale as environment variableCreditsThanks to everyone who contributed to this release:Alex MorcosCory FieldsdexX7fsb4000Gavin AndresenGregory MaxwellIvan PustogarovJonas NickJonas SchnelliMatt CorallomrbandrewsPieter WuilleRuben de VriesSuhas DaftuarWladimir J. van der LaanAs well as everyone that helped translating on Transifex.</t>
  </si>
  <si>
    <t>http://www.reddit.com/r/Bitcoin/comments/340dt1/bitcoin_core_0101_released/</t>
  </si>
  <si>
    <t>April 27, 2015 at 04:01PM</t>
  </si>
  <si>
    <t>mydogesafari</t>
  </si>
  <si>
    <t>Cashing out my 560$ neteller account into BTC at 5% above market price. (Pro Trader Status)</t>
  </si>
  <si>
    <t>https://localbitcoins.com/ad/173365/cash-out-your-bitcoins-neteller</t>
  </si>
  <si>
    <t>http://www.reddit.com/r/Bitcoin/comments/340fev/cashing_out_my_560_neteller_account_into_btc_at_5/</t>
  </si>
  <si>
    <t>April 27, 2015 at 03:59PM</t>
  </si>
  <si>
    <t>COHthebestRTS</t>
  </si>
  <si>
    <t>Is there a site (like www.rugatu.com was) where I can get my Java problem solved and pay for the answer with bitcoin?</t>
  </si>
  <si>
    <t>I have simple Java problem to solve (I am a beginner so it is a 10minute "job") and I want to get it solved by people and pay with bitcoin for the best answer. Any tips where I can achieve something like that?</t>
  </si>
  <si>
    <t>http://www.reddit.com/r/Bitcoin/comments/340fc3/is_there_a_site_like_wwwrugatucom_was_where_i_can/</t>
  </si>
  <si>
    <t>April 27, 2015 at 03:53PM</t>
  </si>
  <si>
    <t>dbthegimp</t>
  </si>
  <si>
    <t>Fellow traveler lost wallet in Thailand. Thought he was SOL until I informed him about coins.co.th. He had a small amount of bitcoin and found he could withdraw money from a local ATM.</t>
  </si>
  <si>
    <t>Provided WiFi and access to a Thai phone that can receive SMS (anyones, but he had one) to receive confirmation codes by email and phone (required to do ATM withdrawal).Boom! Another person educated.</t>
  </si>
  <si>
    <t>http://www.reddit.com/r/Bitcoin/comments/340eym/fellow_traveler_lost_wallet_in_thailand_thought/</t>
  </si>
  <si>
    <t>April 27, 2015 at 03:52PM</t>
  </si>
  <si>
    <t>How can we be sure that the 12 word passphrase generated by Trezor is truly random?</t>
  </si>
  <si>
    <t>Is there a physical entropy source in Trezor? Genuine question.</t>
  </si>
  <si>
    <t>http://www.reddit.com/r/Bitcoin/comments/340ewt/how_can_we_be_sure_that_the_12_word_passphrase/</t>
  </si>
  <si>
    <t>April 27, 2015 at 04:20PM</t>
  </si>
  <si>
    <t>werwiewas</t>
  </si>
  <si>
    <t>Nepal - see change - donate BTC</t>
  </si>
  <si>
    <t>http://www.scfnepal.org/donate</t>
  </si>
  <si>
    <t>http://www.reddit.com/r/Bitcoin/comments/340goz/nepal_see_change_donate_btc/</t>
  </si>
  <si>
    <t>April 27, 2015 at 04:35PM</t>
  </si>
  <si>
    <t>paulharwood</t>
  </si>
  <si>
    <t>Should I send money via Bitcoin to Kathmandu?</t>
  </si>
  <si>
    <t>Hello as a novice bitcoiner and someone that really needs to send money to his uncle in Kathmandu because of the recent devastation, is Bitcoin really a good option? What are the risks?</t>
  </si>
  <si>
    <t>http://www.reddit.com/r/Bitcoin/comments/340hl8/should_i_send_money_via_bitcoin_to_kathmandu/</t>
  </si>
  <si>
    <t>April 27, 2015 at 04:32PM</t>
  </si>
  <si>
    <t>Tsinghua University Launches “Digital Assets Research Initiative”</t>
  </si>
  <si>
    <t>On Saturday, April 25 Tsinghua University PBC School of Finance and Huobi, China's leading bitcoin exchange, held an official signing ceremony for the launch of a joint Digital Assets Research Initiative. PBC School of Finance Dean Liao Li, PBC School of of Finance Vice President and Deputy Party Secretary Zhao Cen, Huobi founder and CEO Li Lin, and other leaders attended the ceremony. Li Lin and Liao Li each gave a speech, and Vice President Zhao Cen signed an agreement formalizing the university's long-term cooperation with Huobi.The work of the Digital Assets Research Initiative will be jointly conducted by finance and technology experts from Tsignhua University PBC School of Finance and Huobi. It will be hosted at the Tsinghua PBC School's Internet Finance Research Lab and Huobi will be the official sponsor of the program. The focus will be on understanding how digital innovation is transforming finance and economics for individuals, businesses, governments, and the international system; predicting the future direction and impact of these trends; and promoting a healthy and prosperous development path. The Digital Assets Research Initiative of Tsinghua PBC School and Huobi will provide quality information and insight to finance and technology industry professionals, investors, entrepreneurs, regulators, and the general public. It will be a valuable resource to help China be at the forefront of innovation in this important area.Tsinghua University joins MIT and technology giants IBM and Samsung as one of the world's major institutions conducting research and development of blockchain technology, decentralized systems, and digital assets.Tsinghua University PBC School of Finance is the most prestigious academic institution for finance in China and plays a pivotal role in steering the development of financial trends in the country. Huobi is China's leading bitcoin company. With financial backing from Silicon Valley investment firm Sequoia Capital, Huobi provides the most secure and transparent bitcoin exchange and services to individual and institutional clients, and is deeply committed to promoting the healthy growth and development of bitcoin in China and around the world.http://iof.hexun.com/2015-04-26/175309467.html</t>
  </si>
  <si>
    <t>http://www.reddit.com/r/Bitcoin/comments/340hex/tsinghua_university_launches_digital_assets/</t>
  </si>
  <si>
    <t>April 27, 2015 at 05:09PM</t>
  </si>
  <si>
    <t>justusranvier</t>
  </si>
  <si>
    <t>How OkCupid scammed me for 0.1687626 BTC</t>
  </si>
  <si>
    <t>PSA: it's not just brand new garage startups which will steal your bitcoins.OkCupid is a company I've always found interesting interesting compared to their competition because of their big data approach to the problem space. Because of that interest I've maintained an account there for quite a while but never used it actively.Earlier this year, (January 9th) I decided to change that and took the time to update and reactivate the account. This time I purchased a subscription, more to reward them for accepting Bitcoin than for the particular features they offer in exchange for a subscription.This was mistake #1.Within a week of using the site more actively, a conversation in which I was participating suddenly took a turn for the worse. The other person asked me a question, which I answered, and apparently she did not approve of the answer. Her reply was a lengthy diatribe consisting entirely of insults and some very specific threats. Naturally, I reported that conversation for abusive behaviour and I took a break from the site for a few days because frankly I was not expecting that and was a bit shaken from the experience.I assumed that my report would be received and reviewed, and the person involved would perhaps receive a warning about inappropriate behaviour. I did not take any steps to preserve evidence independently, such as taking screenshots of the conversation for future reference.This was mistake #2.A week or so later, I tried to log in and received the following error:https://pbs.twimg.com/media/CDJ6x2BWEAAHfSI.png:largeAt this point, I suspected that I was blocked for browsing through a VPN, since I had seen that kind of behavior before with Expedia and some other sites. Not having time to troubleshoot the matter then, I dropped it and periodically revisited it over the next few months.After several failed attempts to log in, and a few failed attempts to use the "lost password" features, I decided to contact support through their feedback page regarding my inability to log in.The response I received was as follows:Hello- We received a complaint from another user about overtly harassing messages sent from your account. We have reviewed your account history and found behavior that is abusive and violates the OKCupid terms of service. Your account has been blacklisted.The rest of the post looked like some kind of database dump regarding the state of my account, which included an admin log listing the two admins responsible for the blacklisting.I replied to the support email requesting two things:The status of my report of abusive behaviour against the previously-mentioned userA refund of my subscriptionI received no reply to that request.I followed up later with a new message initiated through the feedback page reiterating the request for a refund, and asking how to initiate the private arbitration procedure mentioned in OkCupid's terms of service. (OkCupid, like most big data companies, requires users to waive their access to the civil court system as part of the ToS)I have also not received a response to that message.What I would really love to do right now is post a screenshot of the conversation in question and then publicly challenge OkCupid admins "Lmoneyfromspace" and "AriadneCrete" to explain how they applied their definitions of "harassment" and "abusive" to the conversation and concluded that it was actually my behaviour met that criteria. I can't do that because of mistake #2, so instead this will have to become a post about how to protect yourself from unaccountable big data companies that act as judge, jury, and executioner, and also maintain exclusive control over access to the relevant evidence.Always keep an independent copy of your interactions on a site like OkCupid, even if you have to take screenshots to do it. Especially if there's any possibility of a dispute in the future. Especially if you think you're in the right (that's when you get caught off-guard).Terms of service which specify private arbitration are a lie. Companies who require that in their ToS have no intention of providing any recourse to users, or ever submitting their decisions to independent and impartial review. They can simply ignore all attempts at communication and, unless users keep independent copies of the evidence, they can make it nearly impossible to obtain evidence of their wrongdoing.If you think about it, the situation we tolerate with online companies is extremely bizarre.Imagine if there was a small, easy-to-miss sign on the wall next to a grocery store that said "by entering this store you agree to waive your right to civil or criminal recourse for anything this store happens to do to you, and also we reserve the right to confiscate any groceries you purchased at our sole discretion"Nobody would accept them subsequently stealing your groceries after you paid, and then insisting you had no right to report them for robbery, and no court would uphold those terms as a valid contract, so why do online companies get away with doing the same thing?</t>
  </si>
  <si>
    <t>http://www.reddit.com/r/Bitcoin/comments/340jox/how_okcupid_scammed_me_for_01687626_btc/</t>
  </si>
  <si>
    <t>April 27, 2015 at 05:00PM</t>
  </si>
  <si>
    <t>Mentor Monday, April 27, 2015: Ask all your bitcoin questions!</t>
  </si>
  <si>
    <t>http://www.reddit.com/r/Bitcoin/comments/340j38/mentor_monday_april_27_2015_ask_all_your_bitcoin/</t>
  </si>
  <si>
    <t>April 27, 2015 at 04:54PM</t>
  </si>
  <si>
    <t>The decreasing value of Bitcoin has reduced the number of cyber crimes related to the digital currency, IBM has revealed.</t>
  </si>
  <si>
    <t>https://www.lakebtc.com/p/7343?locale=en</t>
  </si>
  <si>
    <t>http://www.reddit.com/r/Bitcoin/comments/340iqr/the_decreasing_value_of_bitcoin_has_reduced_the/</t>
  </si>
  <si>
    <t>April 27, 2015 at 05:13PM</t>
  </si>
  <si>
    <t>247exchange</t>
  </si>
  <si>
    <t>Bitcoin in minutes: over 400 000 locations worldwide for instant buying and selling cryptocurrencies added by 247exchange.com and MoneyPolo™</t>
  </si>
  <si>
    <t>https://www.247exchange.com/news/view?id=57</t>
  </si>
  <si>
    <t>http://www.reddit.com/r/Bitcoin/comments/340jzm/bitcoin_in_minutes_over_400_000_locations/</t>
  </si>
  <si>
    <t>April 27, 2015 at 05:11PM</t>
  </si>
  <si>
    <t>techCIO</t>
  </si>
  <si>
    <t>Can security start-ups save Bitcoin from early demise? | Information Age</t>
  </si>
  <si>
    <t>http://www.information-age.com/technology/security/123459387/can-security-start-ups-save-bitcoin-early-demise</t>
  </si>
  <si>
    <t>http://www.reddit.com/r/Bitcoin/comments/340jw5/can_security_startups_save_bitcoin_from_early/</t>
  </si>
  <si>
    <t>April 27, 2015 at 05:40PM</t>
  </si>
  <si>
    <t>gavin246</t>
  </si>
  <si>
    <t>Cryptopay - Good first impressions for UK buyers</t>
  </si>
  <si>
    <t>Finally found a site that accepts UK bank transfers and looks at decently trustworthy. Cheaper than all but the high volume sellers on localbitcoins at time of writing.Price for 1BTC is £149.39 (£144.36 market rate) at time of writing. Wouldn't recommend it for users in other countries with coinbase/kraken available but for UK seems like a great deal for us in the UK. I hear speedybitcoin is good too but I'd still waiting for an invite there.Referral link below (gets both of us a free £5 when you deposit £100)https://cryptopay.me/p/577eacda</t>
  </si>
  <si>
    <t>http://www.reddit.com/r/Bitcoin/comments/340lre/cryptopay_good_first_impressions_for_uk_buyers/</t>
  </si>
  <si>
    <t>April 27, 2015 at 05:34PM</t>
  </si>
  <si>
    <t>An old one, but really useful video about Bitcoin for beginners!</t>
  </si>
  <si>
    <t>https://www.youtube.com/watch?v=Um63OQz3bjo</t>
  </si>
  <si>
    <t>http://www.reddit.com/r/Bitcoin/comments/340lcp/an_old_one_but_really_useful_video_about_bitcoin/</t>
  </si>
  <si>
    <t>April 27, 2015 at 06:27PM</t>
  </si>
  <si>
    <t>Can someone proofread German #BitcoinSurvey? 0.025 bitcoin</t>
  </si>
  <si>
    <t>I've had four responses to the German version of BitcoinSurvey which a friend did for me. Half of those responses said it needs to be revised. The survey is at http://bitcoinsinireland.polldaddy.com/s/bitcoins-in-ireland-worldwide-survey-2015-deCan anyone on reddit help? I can pm a link with the English reference text.I've had someone provide a Finnish translation as well from here too, but have a Spanish version I also need proofread by a bitcoiner.Please let me know if you can help, or if you can help localise it into different languages, I can pay 0.025 bitcoin per language.</t>
  </si>
  <si>
    <t>http://www.reddit.com/r/Bitcoin/comments/340p5a/can_someone_proofread_german_bitcoinsurvey_0025/</t>
  </si>
  <si>
    <t>April 27, 2015 at 06:17PM</t>
  </si>
  <si>
    <t>rkos</t>
  </si>
  <si>
    <t>Finnish drug policy organization starts accepting bitcoin!</t>
  </si>
  <si>
    <t>http://hppry.fi/yhteystiedot/</t>
  </si>
  <si>
    <t>http://www.reddit.com/r/Bitcoin/comments/340oaq/finnish_drug_policy_organization_starts_accepting/</t>
  </si>
  <si>
    <t>April 27, 2015 at 06:44PM</t>
  </si>
  <si>
    <t>President of Bitcoin-Supporting State Liberland Heading Out on Diplomatic Mission</t>
  </si>
  <si>
    <t>https://www.cryptocoinsnews.com/president-bitcoin-supporting-state-liberland-heading-diplomatic-mission/</t>
  </si>
  <si>
    <t>http://www.reddit.com/r/Bitcoin/comments/340qjo/president_of_bitcoinsupporting_state_liberland/</t>
  </si>
  <si>
    <t>April 27, 2015 at 06:57PM</t>
  </si>
  <si>
    <t>Real money doesn't need a community to campaign for it</t>
  </si>
  <si>
    <t>I'm not saying that bitcoin isn't real money, I'm saying the bitcoin community isn't a real community.Truth.Have a good week!</t>
  </si>
  <si>
    <t>http://www.reddit.com/r/Bitcoin/comments/340rmw/real_money_doesnt_need_a_community_to_campaign/</t>
  </si>
  <si>
    <t>April 27, 2015 at 06:48PM</t>
  </si>
  <si>
    <t>fantomsource</t>
  </si>
  <si>
    <t>How the government steals and makes war</t>
  </si>
  <si>
    <t>https://www.youtube.com/watch?v=gBgrf_Yf5Jw</t>
  </si>
  <si>
    <t>http://www.reddit.com/r/Bitcoin/comments/340qv1/how_the_government_steals_and_makes_war/</t>
  </si>
  <si>
    <t>April 27, 2015 at 06:46PM</t>
  </si>
  <si>
    <t>Cybercriminals cash in bitcoins for Mules</t>
  </si>
  <si>
    <t>http://www.cbronline.com/news/cybersecurity/data/cybercriminals-cash-in-bitcoins-for-mules-4562534</t>
  </si>
  <si>
    <t>http://www.reddit.com/r/Bitcoin/comments/340qp3/cybercriminals_cash_in_bitcoins_for_mules/</t>
  </si>
  <si>
    <t>April 27, 2015 at 07:24PM</t>
  </si>
  <si>
    <t>Blockonomics - 'Easy to Use Bitcoin Financial Tracker' beta launched</t>
  </si>
  <si>
    <t>www.blockonomics.co good initiative by tech guys from IIT and IIIT</t>
  </si>
  <si>
    <t>http://www.reddit.com/r/Bitcoin/comments/340tw4/blockonomics_easy_to_use_bitcoin_financial/</t>
  </si>
  <si>
    <t>April 27, 2015 at 07:15PM</t>
  </si>
  <si>
    <t>D.C. Bitcoin Shop raised $2.3 million to...mine more bitcoins</t>
  </si>
  <si>
    <t>http://www.bizjournals.com/washington/blog/techflash/2015/04/this-d-c-bitcoin-company-raised-2-3-million-to.html</t>
  </si>
  <si>
    <t>http://www.reddit.com/r/Bitcoin/comments/340t6r/dc_bitcoin_shop_raised_23_million_tomine_more/</t>
  </si>
  <si>
    <t>April 27, 2015 at 07:09PM</t>
  </si>
  <si>
    <t>http://www.reddit.com/r/Bitcoin/comments/340smd/bitcoin_sites_blockage_crowdfunding_camaign/</t>
  </si>
  <si>
    <t>April 27, 2015 at 07:01PM</t>
  </si>
  <si>
    <t>windsok</t>
  </si>
  <si>
    <t>If more than 80% of trades are in Yuan, why do we hear so little news about Bitcoin in China?</t>
  </si>
  <si>
    <t>http://www.reddit.com/r/Bitcoin/comments/340rwb/if_more_than_80_of_trades_are_in_yuan_why_do_we/</t>
  </si>
  <si>
    <t>April 27, 2015 at 07:54PM</t>
  </si>
  <si>
    <t>New Roolo Feature: Dynamic pricing formula</t>
  </si>
  <si>
    <t>https://blog.roolo.io/posts/automatic-bitcoin-price</t>
  </si>
  <si>
    <t>http://www.reddit.com/r/Bitcoin/comments/340wra/new_roolo_feature_dynamic_pricing_formula/</t>
  </si>
  <si>
    <t>April 27, 2015 at 07:48PM</t>
  </si>
  <si>
    <t>BitDorritos</t>
  </si>
  <si>
    <t>Bitcoin was better off without all these VC's and government stooges.</t>
  </si>
  <si>
    <t>The VC era in Bitcoin has been nothing short of a disaster. All VC's have created is crappy exchange firms that are hideously over-regulated.Every week we hear of a former government/Wallstreet stooge coming on board some VC funded startup. Do any of these people have an actual track record?I think it's time bitcoiners stop cheerleading anything bitcoin related just for the sake of a price bump, because guess what? The price under the VC era has done nothing but gone down.</t>
  </si>
  <si>
    <t>http://www.reddit.com/r/Bitcoin/comments/340w7b/bitcoin_was_better_off_without_all_these_vcs_and/</t>
  </si>
  <si>
    <t>April 27, 2015 at 08:19PM</t>
  </si>
  <si>
    <t>So You Think Bitcoin is Anonymous?</t>
  </si>
  <si>
    <t>https://bitcoinnewsmagazine.com/so-you-think-bitcoin-is-anonymous/</t>
  </si>
  <si>
    <t>http://www.reddit.com/r/Bitcoin/comments/340zb1/so_you_think_bitcoin_is_anonymous/</t>
  </si>
  <si>
    <t>April 27, 2015 at 08:08PM</t>
  </si>
  <si>
    <t>What do blockchains do? They provide immutable value persistence.</t>
  </si>
  <si>
    <t>https://www.youtube.com/watch?v=lg6mhZw_UnU&amp;feature=youtu.be</t>
  </si>
  <si>
    <t>http://www.reddit.com/r/Bitcoin/comments/340y7x/what_do_blockchains_do_they_provide_immutable/</t>
  </si>
  <si>
    <t>April 27, 2015 at 08:07PM</t>
  </si>
  <si>
    <t>billyboy402</t>
  </si>
  <si>
    <t>BTC-E going crazy</t>
  </si>
  <si>
    <t>http://i.imgur.com/BSTddwD.jpg</t>
  </si>
  <si>
    <t>http://www.reddit.com/r/Bitcoin/comments/340y3n/btce_going_crazy/</t>
  </si>
  <si>
    <t>April 27, 2015 at 08:50PM</t>
  </si>
  <si>
    <t>boristheboris</t>
  </si>
  <si>
    <t>http://blog.coinkite.com/post/116127008376/</t>
  </si>
  <si>
    <t>http://www.reddit.com/r/Bitcoin/comments/3412pm/ledger_coinkite_smartcards_with_multisignature/</t>
  </si>
  <si>
    <t>April 27, 2015 at 08:49PM</t>
  </si>
  <si>
    <t>Bitcoin fungibility vs gold fungibility</t>
  </si>
  <si>
    <t>Fungibility basically means that one portion of a currency is equal to another portion of the same size. For example one gold coin is as good as another, but of course there can be tiny differences in the composition of gold between coins (some may have more copper or whatever). A few weeks ago there was a bunch of hype about blacklists for certain bits that could be traced to criminal activity like the silk road or other illegal activities so they would be less desirable and that these blacklists apparently threatened bitcoins fungibility. I'm here to point out that the same problem exists for gold. The example I thought of was that in world War 2 when the nazis took jews to the death camps and after they were gassed the soldiers would comb the bodies for gold (stuff like wedding rings, gold fillings, jewelry, eyeglasses etc) and melt them into gold bars for funding the war. Does this history effect the fungibility of those gold bars in a similar way? Why or why not? If yes, then bitcoin is still better than gold and if no then why are people freaking out about where the bits come from. NAZI GOLD is a heck of a lot worse than bits from drug trading. Rant over</t>
  </si>
  <si>
    <t>http://www.reddit.com/r/Bitcoin/comments/3412lf/bitcoin_fungibility_vs_gold_fungibility/</t>
  </si>
  <si>
    <t>April 27, 2015 at 06:42PM</t>
  </si>
  <si>
    <t>Bitcoin ‘May Not Rely on Trust, but Our Members Must Foster Trust to Be Successful’</t>
  </si>
  <si>
    <t>http://cointelegraph.com/news/114084/bitcoin-may-not-rely-on-trust-but-our-members-must-foster-trust-to-be-successful</t>
  </si>
  <si>
    <t>http://www.reddit.com/r/Bitcoin/comments/340qe7/bitcoin_may_not_rely_on_trust_but_our_members/</t>
  </si>
  <si>
    <t>April 27, 2015 at 08:44PM</t>
  </si>
  <si>
    <t>Bitcoin gets integrated in Russia in a perverted way</t>
  </si>
  <si>
    <t>http://forklog.com/bitcoin-gets-integrated-in-russia-in-a-perverted-way/</t>
  </si>
  <si>
    <t>http://www.reddit.com/r/Bitcoin/comments/34120i/bitcoin_gets_integrated_in_russia_in_a_perverted/</t>
  </si>
  <si>
    <t>April 27, 2015 at 08:42PM</t>
  </si>
  <si>
    <t>changethingswill</t>
  </si>
  <si>
    <t>Bitcoin podcast recommendations.</t>
  </si>
  <si>
    <t>I'd like to hear some recommendations for bitcoin podcast.</t>
  </si>
  <si>
    <t>http://www.reddit.com/r/Bitcoin/comments/3411rp/bitcoin_podcast_recommendations/</t>
  </si>
  <si>
    <t>April 27, 2015 at 08:25PM</t>
  </si>
  <si>
    <t>How to access the Darknet in under 2 minutes</t>
  </si>
  <si>
    <t>http://99bitcoins.com/accessing-dark-net-under-minutes-beginners-guide/</t>
  </si>
  <si>
    <t>http://www.reddit.com/r/Bitcoin/comments/340zx2/how_to_access_the_darknet_in_under_2_minutes/</t>
  </si>
  <si>
    <t>April 27, 2015 at 06:45PM</t>
  </si>
  <si>
    <t>Bitcoin: A Target Without an Army to Defend It (Op-Ed)</t>
  </si>
  <si>
    <t>http://cointelegraph.com/news/114085/bitcoin-a-target-without-an-army-to-defend-it</t>
  </si>
  <si>
    <t>http://www.reddit.com/r/Bitcoin/comments/340qnp/bitcoin_a_target_without_an_army_to_defend_it_oped/</t>
  </si>
  <si>
    <t>April 27, 2015 at 09:05PM</t>
  </si>
  <si>
    <t>FinTech powerlist: These are the most influential people in FinTech</t>
  </si>
  <si>
    <t>http://www.cityam.com/212199/fintech-powerlist-these-are-most-influential-people-fintech</t>
  </si>
  <si>
    <t>http://www.reddit.com/r/Bitcoin/comments/3414he/fintech_powerlist_these_are_the_most_influential/</t>
  </si>
  <si>
    <t>April 27, 2015 at 09:03PM</t>
  </si>
  <si>
    <t>Ulbricht's Defense Calls For Delayed Sentencing After Feds Reveal Six Alleged Silk Road Drug Overdose Deaths</t>
  </si>
  <si>
    <t>http://www.forbes.com/sites/katevinton/2015/04/27/ulbrichts-defense-calls-for-delayed-sentencing-after-feds-reveal-six-alleged-silk-road-drug-overdose-deaths/</t>
  </si>
  <si>
    <t>http://www.reddit.com/r/Bitcoin/comments/34146j/ulbrichts_defense_calls_for_delayed_sentencing/</t>
  </si>
  <si>
    <t>April 27, 2015 at 08:55PM</t>
  </si>
  <si>
    <t>Walkingtalkinghawkin</t>
  </si>
  <si>
    <t>Does /r/bitcoin want to sponsor a Bitcoin Truck? Only 7K USD or 31.87 Bitcoin!</t>
  </si>
  <si>
    <t>https://twitter.com/ryanellisracing/status/592456620216553472</t>
  </si>
  <si>
    <t>http://www.reddit.com/r/Bitcoin/comments/34139k/does_rbitcoin_want_to_sponsor_a_bitcoin_truck/</t>
  </si>
  <si>
    <t>April 27, 2015 at 09:45PM</t>
  </si>
  <si>
    <t>i_wolf</t>
  </si>
  <si>
    <t>Can we say that volatility is gradually going down?</t>
  </si>
  <si>
    <t>http://bitcoincharts.com/charts/chart.png?width=1920&amp;m=bitstampUSD&amp;SubmitButton=Draw&amp;r=&amp;i=12-hour&amp;c=0&amp;s=&amp;e=&amp;Prev=&amp;Next=&amp;t=C&amp;b=&amp;a1=&amp;m1=10&amp;a2=&amp;m2=25&amp;x=1&amp;i1=CVolatility&amp;i2=&amp;i3=&amp;i4=&amp;v=1&amp;cv=0&amp;ps=0&amp;l=1&amp;p=0&amp;</t>
  </si>
  <si>
    <t>http://www.reddit.com/r/Bitcoin/comments/34198l/can_we_say_that_volatility_is_gradually_going_down/</t>
  </si>
  <si>
    <t>April 27, 2015 at 09:36PM</t>
  </si>
  <si>
    <t>GBTC Today?</t>
  </si>
  <si>
    <t>What do think would happen to the current price if this were to happen ?</t>
  </si>
  <si>
    <t>http://www.reddit.com/r/Bitcoin/comments/341834/gbtc_today/</t>
  </si>
  <si>
    <t>April 27, 2015 at 09:30PM</t>
  </si>
  <si>
    <t>TradeBlock Now Powering Genesis Trading</t>
  </si>
  <si>
    <t>https://tradeblock.com/blog/tradeblock-now-powering-genesis-trading</t>
  </si>
  <si>
    <t>http://www.reddit.com/r/Bitcoin/comments/3417ab/tradeblock_now_powering_genesis_trading/</t>
  </si>
  <si>
    <t>April 27, 2015 at 09:17PM</t>
  </si>
  <si>
    <t>rondalark</t>
  </si>
  <si>
    <t>BTC-e</t>
  </si>
  <si>
    <t>What the hell is going on on BTC-e?</t>
  </si>
  <si>
    <t>http://www.reddit.com/r/Bitcoin/comments/3415ur/btce/</t>
  </si>
  <si>
    <t>April 27, 2015 at 10:07PM</t>
  </si>
  <si>
    <t>24 hours left to buy a museum piece for BTC (for less then 25 USD)!</t>
  </si>
  <si>
    <t>http://cointemporary.com/?Event_Listeners_HarmVanDenDorpel</t>
  </si>
  <si>
    <t>http://www.reddit.com/r/Bitcoin/comments/341byb/24_hours_left_to_buy_a_museum_piece_for_btc_for/</t>
  </si>
  <si>
    <t>April 27, 2015 at 10:00PM</t>
  </si>
  <si>
    <t>Speedy Bitcoin Announces Suspension of Services</t>
  </si>
  <si>
    <t>http://www.newsbtc.com/2015/04/27/speedy-bitcoin-announces-suspension-of-services/</t>
  </si>
  <si>
    <t>http://www.reddit.com/r/Bitcoin/comments/341b2o/speedy_bitcoin_announces_suspension_of_services/</t>
  </si>
  <si>
    <t>April 27, 2015 at 09:57PM</t>
  </si>
  <si>
    <t>thepiwo</t>
  </si>
  <si>
    <t>Block order 202213 - 202214 - 202215</t>
  </si>
  <si>
    <t>I found a little weirdness in the Blocktimes, could somebody explain to me, why Block 202215 ist earlier than 202214 and this ohne earlier than 202213https://btc.blockr.io/block/info/202213Thanks</t>
  </si>
  <si>
    <t>http://www.reddit.com/r/Bitcoin/comments/341apb/block_order_202213_202214_202215/</t>
  </si>
  <si>
    <t>April 27, 2015 at 09:56PM</t>
  </si>
  <si>
    <t>lightswarm124</t>
  </si>
  <si>
    <t>How viable is it to have Reddit run on a distributed blockchain network?</t>
  </si>
  <si>
    <t>http://www.reddit.com/r/Bitcoin/comments/341aol/how_viable_is_it_to_have_reddit_run_on_a/</t>
  </si>
  <si>
    <t>April 27, 2015 at 09:55PM</t>
  </si>
  <si>
    <t>gullyben</t>
  </si>
  <si>
    <t>My girlfriend needs to pay her UK student loans from the US - how can I save her money on the international transfer using bitcoin?</t>
  </si>
  <si>
    <t>Would be great if we could set something up where a certain amount would automatically be converted to bitcoin from her US bank account and automatically withdrawn to her UK bank account every month. Would be nice to avoid the Coinbase fees - does Circle work in the UK? Any other services we could use?Thanks guys!</t>
  </si>
  <si>
    <t>http://www.reddit.com/r/Bitcoin/comments/341air/my_girlfriend_needs_to_pay_her_uk_student_loans/</t>
  </si>
  <si>
    <t>April 27, 2015 at 09:52PM</t>
  </si>
  <si>
    <t>BitsofMike</t>
  </si>
  <si>
    <t>Bitcoin Market Wrap Up 4/19-4/26: Market Slides, DASH &amp;amp; ZiftrCOIN Squeeze Through | Inside Bitcoins | Bitcoin news | Price</t>
  </si>
  <si>
    <t>http://insidebitcoins.com/news/bitcoin-market-wrap-up-419-426-market-slides-dash-ziftrcoin-squeeze-through/32049</t>
  </si>
  <si>
    <t>http://www.reddit.com/r/Bitcoin/comments/341a26/bitcoin_market_wrap_up_419426_market_slides_dash/</t>
  </si>
  <si>
    <t>April 27, 2015 at 10:25PM</t>
  </si>
  <si>
    <t>Just sold coins via LBC in Pokhara, Nepal.</t>
  </si>
  <si>
    <t>While I was on a meeting with a buyer in a cafe, had another request for bitcoins for 8000 Ruppees and one guy look over my shoulder and amazed that I'm selling bitcoins in Pokhara. It was my first trade.I had Russian rubles in form of Yandex.Money, I tranfered them to btc-e, bought coins, then sold them in Nepal for ruppees.Nice.</t>
  </si>
  <si>
    <t>http://www.reddit.com/r/Bitcoin/comments/341edl/just_sold_coins_via_lbc_in_pokhara_nepal/</t>
  </si>
  <si>
    <t>April 27, 2015 at 11:13PM</t>
  </si>
  <si>
    <t>goodmorningbitcoins</t>
  </si>
  <si>
    <t>A few of the differences between a Bitcoin / Bitcoin Wallet and FIAT / a Bank Account. Add your points in the comments!</t>
  </si>
  <si>
    <t>http://enjoybitcoins.com/bitcoin-resources/the-difference-between-bitcoin-wallet-and-bank-account/</t>
  </si>
  <si>
    <t>http://www.reddit.com/r/Bitcoin/comments/341kw5/a_few_of_the_differences_between_a_bitcoin/</t>
  </si>
  <si>
    <t>April 27, 2015 at 11:45PM</t>
  </si>
  <si>
    <t>Tip RedCross and send them an email and ask for bitcoin integration on their "DONATE FUNDS" site.</t>
  </si>
  <si>
    <t>I have received an email today from ChangeTip.com regarding Redcross donations.When you tip Redcross, please also contact them viahttp://www.redcross.org/contact-us/general-inquiryand ask them to officially state Bitcoin Donations on their website.You can tip them via TwitterExample: @ChangeTip send $10 to @RedCross for #NepalEarthquake disaster recovery</t>
  </si>
  <si>
    <t>http://www.reddit.com/r/Bitcoin/comments/341p6l/tip_redcross_and_send_them_an_email_and_ask_for/</t>
  </si>
  <si>
    <t>April 28, 2015 at 12:02AM</t>
  </si>
  <si>
    <t>ba4s</t>
  </si>
  <si>
    <t>Circle Seeking $40 Million in New Funding, Report Says</t>
  </si>
  <si>
    <t>http://www.coindesk.com/bitcoin-startup-circle-seeking-40-million-in-new-funding-report-says/</t>
  </si>
  <si>
    <t>http://www.reddit.com/r/Bitcoin/comments/341rl3/circle_seeking_40_million_in_new_funding_report/</t>
  </si>
  <si>
    <t>April 28, 2015 at 12:34AM</t>
  </si>
  <si>
    <t>sns87</t>
  </si>
  <si>
    <t>simple site explaining Bitcoin and BitShares</t>
  </si>
  <si>
    <t>a very simple site explaining Bitcoin and BitShares to interested new users.www.monetarytrends.com</t>
  </si>
  <si>
    <t>http://www.reddit.com/r/Bitcoin/comments/341w57/simple_site_explaining_bitcoin_and_bitshares/</t>
  </si>
  <si>
    <t>April 28, 2015 at 12:50AM</t>
  </si>
  <si>
    <t>NomadStrategy</t>
  </si>
  <si>
    <t>Wheres the cheapest place to buy bitcoin for non-USA citizens?</t>
  </si>
  <si>
    <t>I am looking at circle now and the price is quite bad.1 BTC on circle = $225.26 subtotal.Processing = $6.53Additional fees from your card issuer = variable??Total: $231.79BTC price: $222.30so about $10/bitcoin vig with this option. Any better ones?</t>
  </si>
  <si>
    <t>http://www.reddit.com/r/Bitcoin/comments/341yf4/wheres_the_cheapest_place_to_buy_bitcoin_for/</t>
  </si>
  <si>
    <t>April 28, 2015 at 12:44AM</t>
  </si>
  <si>
    <t>All Lost BTC Returned - Thank You to BitMain, BitGo, and /u/vytah</t>
  </si>
  <si>
    <t>This is in reference to this post.I offer my sincere gratitude to BitMain for your great honor. While I was waiting for the block to be mined two days ago, I envisioned losing it all, or best case trying to negotiate for a partial return. You returned every last satoshi of the transaction fee. May your benevolence be recognized throughout the Bitcoin community and your country. I wish you good fortune and every success!I also offer my sincere gratitude to BitGo for quickly investigating the issue and agreeing to cover any funds not returned by the mining pool. I was personally contacted by BitGo's CTO Ben Davenport within just a few hours of the incident on a Saturday. I very much appreciate this level of support during such a stressful situation. Because of this, I would not hesitate to recommend BitGo to anyone looking for a secure online Bitcoin wallet. They are top notch.I also offer my sincere gratitude to Jeremy Gardner for hooking up his connections at BitMain in a thread with BitGo and me. This was very helpful!Last, but definitely not least, I also offer my sincere gratitude to /u/vytah, who immediately began his own investigation to find the bug in the recovery tool, and nailed the root cause fairly quickly. Individuals like you make this world a better place. I'd like to thank you with something more tangible if you have a Bitcoin address. Let me know.I also want to thank the /r/Bitcoin community as a whole for their support. It was a very stressful time and you provided some much needed support, both technical and emotional. Without you, this outcome could have been very different. Thank you!</t>
  </si>
  <si>
    <t>http://www.reddit.com/r/Bitcoin/comments/341xkr/all_lost_btc_returned_thank_you_to_bitmain_bitgo/</t>
  </si>
  <si>
    <t>April 28, 2015 at 01:36AM</t>
  </si>
  <si>
    <t>geckosk</t>
  </si>
  <si>
    <t>Fuck. Now I want Apple Watch..</t>
  </si>
  <si>
    <t>https://samuellaska.github.io/cryptowatch/</t>
  </si>
  <si>
    <t>http://www.reddit.com/r/Bitcoin/comments/3424vu/fuck_now_i_want_apple_watch/</t>
  </si>
  <si>
    <t>J_H_Lartigue</t>
  </si>
  <si>
    <t>Hannibal Buress hosts "Deep Webbys" in Funny or Die sketch, asks for Bitcoins</t>
  </si>
  <si>
    <t>http://www.funnyordie.com/videos/c140ab5541/the-deep-webbys-with-hannibal-buress</t>
  </si>
  <si>
    <t>http://www.reddit.com/r/Bitcoin/comments/3424vd/hannibal_buress_hosts_deep_webbys_in_funny_or_die/</t>
  </si>
  <si>
    <t>April 28, 2015 at 01:35AM</t>
  </si>
  <si>
    <t>NitrogenSports</t>
  </si>
  <si>
    <t>Could Machines Put Central Bankers Out of a Job? Former Fed board governor weighs in on tech innovation in the banking sector</t>
  </si>
  <si>
    <t>http://blogs.wsj.com/economics/2015/04/27/could-machines-put-central-bankers-out-of-a-job/?mod=WSJBlog</t>
  </si>
  <si>
    <t>http://www.reddit.com/r/Bitcoin/comments/3424rq/could_machines_put_central_bankers_out_of_a_job/</t>
  </si>
  <si>
    <t>April 28, 2015 at 01:28AM</t>
  </si>
  <si>
    <t>Why doesn't anyone organize some positive PR moves for bitcoin? The Earthquakes in Nepal are a perfect opportunity.</t>
  </si>
  <si>
    <t>So, the news LOVES hammering on bitcoin whenever they can. We get all kinds of coverage off of Silk Road, the downswings in the market, etc. But we never do anything BIG enough to get some good attention.The Earthquakes in Nepal were devastating. Thousands dead, and in need of support.If only there was some way to tranfer funds quickly and easily...Oh yeah. We do.Listen, we've got over 150,000 people on here. If people were to donate a fucking dollar we'd get some coverage for a massive donation.But how do we do it?I'm not sure what the local bitcoin market is there, and I don't know if we can give it directly to any source reliably. This is where some of the bigger players come in.My idea would be to more or less create a bounty. We could do this a couple of ways:1) Put it all in one address, and the first major organization to accept it gets the pot as a donation. This can be publically verifiable on the blockchain, so no person can take the money and run. There should be some solutions to getting this done as a community.2) Make them present their goals and how the money will be used. Time is critical, so it's something we could get together quickly. We could put up a couple of YouTube's of their plans and outlining how they're going to accomplish it, and then we take a community vote for those who donated.3) I'm open to any ideas here.This is absolutely a win-win. The central part of this is to give people another way to donate quickly across the globe. If infrastructre for this is set up, organizations could have money minutes after the event, meaning they can jump into action immediately. That's so crucial. On top of everything, hopefully we could get some people who believe in being charitable into bitcoin, and bring some positive news to the environment.Several years ago, I made a small documentary about Reddit generating $500,000 for DonorsChoose.org because somebody just made a post for it. Why can't this be the next big story of Reddit/bitcoiners rallying together to do something positive?</t>
  </si>
  <si>
    <t>http://www.reddit.com/r/Bitcoin/comments/3423nw/why_doesnt_anyone_organize_some_positive_pr_moves/</t>
  </si>
  <si>
    <t>April 28, 2015 at 02:08AM</t>
  </si>
  <si>
    <t>rhunbre</t>
  </si>
  <si>
    <t>Is IBM About to Make Banks Obsolete?</t>
  </si>
  <si>
    <t>http://www.fool.com/investing/general/2015/04/27/is-ibm-about-to-make-banks-obsolete.aspx</t>
  </si>
  <si>
    <t>http://www.reddit.com/r/Bitcoin/comments/3429mg/is_ibm_about_to_make_banks_obsolete/</t>
  </si>
  <si>
    <t>April 28, 2015 at 01:58AM</t>
  </si>
  <si>
    <t>[Tutorial] How to use Ledger Nano with Coinkite multisignature vault</t>
  </si>
  <si>
    <t>https://www.youtube.com/watch?v=8IQJF-CDL24</t>
  </si>
  <si>
    <t>http://www.reddit.com/r/Bitcoin/comments/34280f/tutorial_how_to_use_ledger_nano_with_coinkite/</t>
  </si>
  <si>
    <t>April 28, 2015 at 02:18AM</t>
  </si>
  <si>
    <t>joacomoreno</t>
  </si>
  <si>
    <t>Introducing "Remittance Bargains" in Mondome. Find where to earn money by sending bitcoins.</t>
  </si>
  <si>
    <t>https://www.mondome.com/bargains</t>
  </si>
  <si>
    <t>http://www.reddit.com/r/Bitcoin/comments/342az6/introducing_remittance_bargains_in_mondome_find/</t>
  </si>
  <si>
    <t>April 28, 2015 at 03:01AM</t>
  </si>
  <si>
    <t>bitexla</t>
  </si>
  <si>
    <t>We have add 23 new locations where you can buy bitcoin with Pesos in Argentina! WOOHO!</t>
  </si>
  <si>
    <t>https://blog.bitex.la/sucursales-bitex</t>
  </si>
  <si>
    <t>http://www.reddit.com/r/Bitcoin/comments/342h2c/we_have_add_23_new_locations_where_you_can_buy/</t>
  </si>
  <si>
    <t>April 28, 2015 at 02:55AM</t>
  </si>
  <si>
    <t>BitQuick.co becomes new trusted partner for Blockchain.info. Check them out if you want to buy bitcoins for cash or if you want to sell bitcoin instantly!</t>
  </si>
  <si>
    <t>https://twitter.com/BitQuickco/status/592774957563813890</t>
  </si>
  <si>
    <t>http://www.reddit.com/r/Bitcoin/comments/342g9c/bitquickco_becomes_new_trusted_partner_for/</t>
  </si>
  <si>
    <t>April 28, 2015 at 02:49AM</t>
  </si>
  <si>
    <t>I found this WIRED subscription ad ironic</t>
  </si>
  <si>
    <t>https://imgur.com/QKUVhpf</t>
  </si>
  <si>
    <t>http://www.reddit.com/r/Bitcoin/comments/342fbk/i_found_this_wired_subscription_ad_ironic/</t>
  </si>
  <si>
    <t>April 28, 2015 at 03:16AM</t>
  </si>
  <si>
    <t>Weak spot of traditional "fiat" payment API: Sending funds.</t>
  </si>
  <si>
    <t>Fiat financial systems already get developed in the Internet for decades, and there is already lots of convenient solutions to "accept fiat money" on your web-site.I don't know about United States, but in Russia when it comes to "sending" money in an automated way, there's ridiculous fees around this!E.g. QIWI takes 3% fee just for providing you their API which lets your billing system be integrated with them, to provide your customer any "pay outs" / "sending funds back to customer". I mean any time you want your web-site send funds to customer, that's very hard process for a programmer, which can be the obstacle for running businesses dependant on easy solutions / who can't sacrifice their revenue for paying fee to another payment intermediary.As a programmer I am trying to break my head for 2nd week, by trying to understand QIWI's API.Last days all I wanted to do is taxi service - by accepting QIWI from customer (which is not hard to implement &amp; which is free) on my web-site, but after that I wanted this system to forward these transactions to taxi cab drivers... But that seems like not that easy.Cool coincidence: while I was thinking about my taxi project for Russian cities, few minutes ago, on of my programming client called me and he asked whether I know any easy way to pay out salary to his emloyees for jobs done.I offered him a deal - I will implement wages to his employees using Bitcoin for free (of course I warned him about volatility). And he agreed. He has around 1500 employees.</t>
  </si>
  <si>
    <t>http://www.reddit.com/r/Bitcoin/comments/342j6c/weak_spot_of_traditional_fiat_payment_api_sending/</t>
  </si>
  <si>
    <t>April 28, 2015 at 03:14AM</t>
  </si>
  <si>
    <t>streetSines</t>
  </si>
  <si>
    <t>Swarm Targets Blockchain Governance in Platform Pivot</t>
  </si>
  <si>
    <t>http://www.coindesk.com/swarm-targets-blockchain-governance-platform-pivot/</t>
  </si>
  <si>
    <t>http://www.reddit.com/r/Bitcoin/comments/342itp/swarm_targets_blockchain_governance_in_platform/</t>
  </si>
  <si>
    <t>April 28, 2015 at 03:46AM</t>
  </si>
  <si>
    <t>OrangeGlobe</t>
  </si>
  <si>
    <t>SWARM EXPERIMENT: Can we predict bitcoin prices?</t>
  </si>
  <si>
    <t>A new tool called UNUM allows groups of online users to form a "HUMAN SWARM" that can make predictions in under 60 seconds.I'm trying to find a dozen people who follow bitcoin prices so we can form a swarm, and predict the price 30 days out.I was part of a group that did this for the SUPER BOWL and we predicted the number of yards that Marshawn Lynch would run to within 3%. Same with Tom Brady's QBR.You can see a replay of that swarm at work here: see replayIf you want to participate in a BITCOIN swarm, just sign up here: sign up and write "bitcoin" in the message body.I'm guessing we can predict the price with a high degree of accuracy.Thanks!</t>
  </si>
  <si>
    <t>http://www.reddit.com/r/Bitcoin/comments/342nbn/swarm_experiment_can_we_predict_bitcoin_prices/</t>
  </si>
  <si>
    <t>April 28, 2015 at 03:41AM</t>
  </si>
  <si>
    <t>Money &amp;amp; Tech: {Former Mt. Gox Users Are Now Able to File Claims) Watch Full Video at MoneyandTech.com</t>
  </si>
  <si>
    <t>https://youtu.be/I0ZmaWt5x5U</t>
  </si>
  <si>
    <t>http://www.reddit.com/r/Bitcoin/comments/342mov/money_tech_former_mt_gox_users_are_now_able_to/</t>
  </si>
  <si>
    <t>April 28, 2015 at 03:40AM</t>
  </si>
  <si>
    <t>Best place for a Pac vs Mayweather Bitcoin bet?</t>
  </si>
  <si>
    <t>Anyone recommend a BTC accepting online casino which gives the best trade-off between anonymous sign up and not absconding with everyone's coins?</t>
  </si>
  <si>
    <t>http://www.reddit.com/r/Bitcoin/comments/342mix/best_place_for_a_pac_vs_mayweather_bitcoin_bet/</t>
  </si>
  <si>
    <t>April 28, 2015 at 03:39AM</t>
  </si>
  <si>
    <t>The “War on Cash” in 10 Spine-Chilling Quotes [Bitcoin related]</t>
  </si>
  <si>
    <t>http://www.nakedcapitalism.com/2015/04/war-cash-10-spine-chilling-quotes.html</t>
  </si>
  <si>
    <t>http://www.reddit.com/r/Bitcoin/comments/342mcc/the_war_on_cash_in_10_spinechilling_quotes/</t>
  </si>
  <si>
    <t>OtroPoema</t>
  </si>
  <si>
    <t>Simple google spreadsheet formula to track your bitcoin value</t>
  </si>
  <si>
    <t>I did some digging around to see how my personal assets google spreadsheet could pull in the latest bitcoin price, without getting into google's javascript-based extensions. Blockchain offers a 24hour weighted plaintext query call based on the major exchanges. Can be used like so in google spreadsheets, where 100 is your amount of coins: =100*IMPORTDATA("https://blockchain.info/q/24hrprice")Too bad there is no google spreadsheet function to pull in json results so I could use CoinDesk's realtime price call: http://api.coindesk.com/v1/bpi/currentprice/USD.json.</t>
  </si>
  <si>
    <t>http://www.reddit.com/r/Bitcoin/comments/342mc3/simple_google_spreadsheet_formula_to_track_your/</t>
  </si>
  <si>
    <t>April 28, 2015 at 03:34AM</t>
  </si>
  <si>
    <t>Can Bitcoin wallets use this?</t>
  </si>
  <si>
    <t>https://beta.snowshoestamp.com/</t>
  </si>
  <si>
    <t>http://www.reddit.com/r/Bitcoin/comments/342lp6/can_bitcoin_wallets_use_this/</t>
  </si>
  <si>
    <t>April 28, 2015 at 03:30AM</t>
  </si>
  <si>
    <t>Augur open sources codebase</t>
  </si>
  <si>
    <t>We've now gotten all augur contracts on the live Ethereum testnet. All function calls have been tested (albeit naively, with more testing ongoing) and confirmed working. Our code is now open source, lots of documentation &amp; a UI will be coming soon.https://github.com/AugurProject/Augur-coreAs for how this benefits the btc community (a common question) --- people will be allowed to use bitcoin (via sidechains) to wager on Augur, which creates a huge use case for bitcoin. (any sort of predictive market can be created on Augur, about anything, without counterparty risk). If we couldn't use Bitcoin on Augur, I wouldn't be helping build it :)</t>
  </si>
  <si>
    <t>http://www.reddit.com/r/Bitcoin/comments/342l32/augur_open_sources_codebase/</t>
  </si>
  <si>
    <t>April 28, 2015 at 04:12AM</t>
  </si>
  <si>
    <t>You know, with all this VC investment you'd think they would develop a bitcoin marketing campaign or a commercial or SOMETHING. Many say it's not time but I say otherwise. Bitcoin needs a jolt.</t>
  </si>
  <si>
    <t>http://www.reddit.com/r/Bitcoin/comments/342qwi/you_know_with_all_this_vc_investment_youd_think/</t>
  </si>
  <si>
    <t>What companies are using the blockchain to create venture capital contracts? What companies are using bitcoin and doing networked accounting?</t>
  </si>
  <si>
    <t>https://www.zapchain.com/a/w909bSRqoq</t>
  </si>
  <si>
    <t>http://www.reddit.com/r/Bitcoin/comments/342qux/what_companies_are_using_the_blockchain_to_create/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</si>
</sst>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392" Type="http://schemas.openxmlformats.org/officeDocument/2006/relationships/hyperlink" Target="http://blog.factom.org/post/115092490799/factom-asset-allocation-strategy-plan" TargetMode="External"/><Relationship Id="rId391" Type="http://schemas.openxmlformats.org/officeDocument/2006/relationships/hyperlink" Target="http://www.reddit.com/r/Bitcoin/comments/32rwxi/hi_rbitcoin_what_are_some_obvious_gaps_in_the/" TargetMode="External"/><Relationship Id="rId390" Type="http://schemas.openxmlformats.org/officeDocument/2006/relationships/hyperlink" Target="http://www.reddit.com/r/Bitcoin/comments/32rumy/is_the_coinbase_app_still_owned_and_operated_by/" TargetMode="External"/><Relationship Id="rId2180" Type="http://schemas.openxmlformats.org/officeDocument/2006/relationships/hyperlink" Target="http://www.reddit.com/r/Bitcoin/comments/33ksj6/so_now_that_mt_gox_accepts_claims_is_there_any/" TargetMode="External"/><Relationship Id="rId2181" Type="http://schemas.openxmlformats.org/officeDocument/2006/relationships/hyperlink" Target="http://bitcoinconf.eu/en/news/tim-mitja-zagaris-co-founder-of-cashila-will-speak-at-bitcoin-conference-prague" TargetMode="External"/><Relationship Id="rId2182" Type="http://schemas.openxmlformats.org/officeDocument/2006/relationships/hyperlink" Target="http://www.reddit.com/r/Bitcoin/comments/33ksgu/tim_mitja_zagaris_cofounder_of_cashila_will_speak/" TargetMode="External"/><Relationship Id="rId2183" Type="http://schemas.openxmlformats.org/officeDocument/2006/relationships/hyperlink" Target="http://www.reddit.com/r/Bitcoin/comments/33ksa5/lost_bitcoins/" TargetMode="External"/><Relationship Id="rId385" Type="http://schemas.openxmlformats.org/officeDocument/2006/relationships/hyperlink" Target="http://fxwire.pro/Digital-Currency-Council-associates-with-500-Startups-Accelerator-25711" TargetMode="External"/><Relationship Id="rId2184" Type="http://schemas.openxmlformats.org/officeDocument/2006/relationships/hyperlink" Target="http://www.reddit.com/r/Bitcoin/comments/33ktu8/bitcoin_technical_analisys/" TargetMode="External"/><Relationship Id="rId384" Type="http://schemas.openxmlformats.org/officeDocument/2006/relationships/hyperlink" Target="http://www.reddit.com/r/Bitcoin/comments/32robs/gethashing_has_launched_batch_2_after/" TargetMode="External"/><Relationship Id="rId2185" Type="http://schemas.openxmlformats.org/officeDocument/2006/relationships/hyperlink" Target="http://pqcrypto.eu.org/press.html" TargetMode="External"/><Relationship Id="rId383" Type="http://schemas.openxmlformats.org/officeDocument/2006/relationships/hyperlink" Target="https://www.gethashing.com/" TargetMode="External"/><Relationship Id="rId2186" Type="http://schemas.openxmlformats.org/officeDocument/2006/relationships/hyperlink" Target="http://www.reddit.com/r/Bitcoin/comments/33ktol/tu_eindhoven_leads_multimillion_euro_project_to/" TargetMode="External"/><Relationship Id="rId382" Type="http://schemas.openxmlformats.org/officeDocument/2006/relationships/hyperlink" Target="http://www.reddit.com/r/Bitcoin/comments/32royz/brawker_to_open_source_failing_marketplace/" TargetMode="External"/><Relationship Id="rId2187" Type="http://schemas.openxmlformats.org/officeDocument/2006/relationships/hyperlink" Target="http://fortune.com/2015/04/22/cloud-computing/" TargetMode="External"/><Relationship Id="rId389" Type="http://schemas.openxmlformats.org/officeDocument/2006/relationships/hyperlink" Target="http://www.reddit.com/r/Bitcoin/comments/32rvd9/is_earntomorrowcom_a_scam/" TargetMode="External"/><Relationship Id="rId2188" Type="http://schemas.openxmlformats.org/officeDocument/2006/relationships/hyperlink" Target="http://www.reddit.com/r/Bitcoin/comments/33kvi2/the_cloud_is_dead_long_live_the_cloud/" TargetMode="External"/><Relationship Id="rId388" Type="http://schemas.openxmlformats.org/officeDocument/2006/relationships/hyperlink" Target="http://www.reddit.com/r/Bitcoin/comments/32rrmm/australians_0_commission_fee_to_sell_bitcoins/" TargetMode="External"/><Relationship Id="rId2189" Type="http://schemas.openxmlformats.org/officeDocument/2006/relationships/hyperlink" Target="http://www.miningpool.co.uk/interview-with-igot-founder-rick-day-regulation-has-absolutely-hindered-bitcoin-in-the-us/" TargetMode="External"/><Relationship Id="rId387" Type="http://schemas.openxmlformats.org/officeDocument/2006/relationships/hyperlink" Target="https://buyabitcoin.com.au/blog/sell-a-bitcoin/" TargetMode="External"/><Relationship Id="rId386" Type="http://schemas.openxmlformats.org/officeDocument/2006/relationships/hyperlink" Target="http://www.reddit.com/r/Bitcoin/comments/32rm9h/digital_currency_council_associates_with_500/" TargetMode="External"/><Relationship Id="rId381" Type="http://schemas.openxmlformats.org/officeDocument/2006/relationships/hyperlink" Target="http://bravenewcoin.com/news/brawker-to-open-source-failing-marketplace/" TargetMode="External"/><Relationship Id="rId380" Type="http://schemas.openxmlformats.org/officeDocument/2006/relationships/hyperlink" Target="http://www.reddit.com/r/Bitcoin/comments/32rp1k/comparing_bitcoin_with_designer_fashion_theory/" TargetMode="External"/><Relationship Id="rId379" Type="http://schemas.openxmlformats.org/officeDocument/2006/relationships/hyperlink" Target="http://www.reddit.com/r/Bitcoin/comments/32rp5s/the_uncomfortable_questions_regarding_the/" TargetMode="External"/><Relationship Id="rId2170" Type="http://schemas.openxmlformats.org/officeDocument/2006/relationships/hyperlink" Target="http://www.reddit.com/r/Bitcoin/comments/33kn6g/easily_get_free_bitcoins_from_wwwcoinscoth_just/" TargetMode="External"/><Relationship Id="rId2171" Type="http://schemas.openxmlformats.org/officeDocument/2006/relationships/hyperlink" Target="http://www.reddit.com/r/Bitcoin/comments/33kprh/bter_returns/" TargetMode="External"/><Relationship Id="rId2172" Type="http://schemas.openxmlformats.org/officeDocument/2006/relationships/hyperlink" Target="http://www.reddit.com/r/Bitcoin/comments/33kpoh/bitcoin_trading_with_justforex_broker/" TargetMode="External"/><Relationship Id="rId374" Type="http://schemas.openxmlformats.org/officeDocument/2006/relationships/hyperlink" Target="http://www.reddit.com/r/Bitcoin/comments/32rgi5/singapores_largest_bank_is_doing_a_hackathon/" TargetMode="External"/><Relationship Id="rId2173" Type="http://schemas.openxmlformats.org/officeDocument/2006/relationships/hyperlink" Target="http://www.reddit.com/r/Bitcoin/comments/33kphq/game_over_visamastercardswiftwu_okcoin_just_made/" TargetMode="External"/><Relationship Id="rId373" Type="http://schemas.openxmlformats.org/officeDocument/2006/relationships/hyperlink" Target="https://www.youtube.com/watch?v=CCpVP6U5e5o" TargetMode="External"/><Relationship Id="rId2174" Type="http://schemas.openxmlformats.org/officeDocument/2006/relationships/hyperlink" Target="http://www.reddit.com/r/Bitcoin/comments/33kqzm/participants_of_exhibition_area_of_bitcoin/" TargetMode="External"/><Relationship Id="rId372" Type="http://schemas.openxmlformats.org/officeDocument/2006/relationships/hyperlink" Target="http://www.reddit.com/r/Bitcoin/comments/32rgjl/til_bitcoin_is_the_only_modern_financial_asset/" TargetMode="External"/><Relationship Id="rId2175" Type="http://schemas.openxmlformats.org/officeDocument/2006/relationships/hyperlink" Target="https://www.youtube.com/watch?v=gD4llSr-Ik8?lol" TargetMode="External"/><Relationship Id="rId371" Type="http://schemas.openxmlformats.org/officeDocument/2006/relationships/hyperlink" Target="http://www.reddit.com/r/Bitcoin/comments/32rbtx/to_beat_an_enemy_you_must_think_how_your_enemy/" TargetMode="External"/><Relationship Id="rId2176" Type="http://schemas.openxmlformats.org/officeDocument/2006/relationships/hyperlink" Target="http://www.reddit.com/r/Bitcoin/comments/33krcc/ad_about_bitcoin_the_story_of_genesis/" TargetMode="External"/><Relationship Id="rId378" Type="http://schemas.openxmlformats.org/officeDocument/2006/relationships/hyperlink" Target="http://www.reddit.com/r/Bitcoin/comments/32rptd/why_is_bitcoin_dropping_at_the_moment/" TargetMode="External"/><Relationship Id="rId2177" Type="http://schemas.openxmlformats.org/officeDocument/2006/relationships/hyperlink" Target="http://www.reddit.com/r/Bitcoin/comments/33kswc/shower_thought_about_decentralized_credit_creation/" TargetMode="External"/><Relationship Id="rId377" Type="http://schemas.openxmlformats.org/officeDocument/2006/relationships/hyperlink" Target="http://www.reddit.com/r/Bitcoin/comments/32rkga/coin_bit_dog_thanks_to_rbitcoin/" TargetMode="External"/><Relationship Id="rId2178" Type="http://schemas.openxmlformats.org/officeDocument/2006/relationships/hyperlink" Target="http://cointelegraph.uk/news/114044/gift-off-uk-adds-fifty-new-gift-cards-to-their-collection-expands-operations-further" TargetMode="External"/><Relationship Id="rId376" Type="http://schemas.openxmlformats.org/officeDocument/2006/relationships/hyperlink" Target="http://www.reddit.com/r/Bitcoin/comments/32rlg4/hypothetically_if_the_world_would_come_to_an/" TargetMode="External"/><Relationship Id="rId2179" Type="http://schemas.openxmlformats.org/officeDocument/2006/relationships/hyperlink" Target="http://www.reddit.com/r/Bitcoin/comments/33ksv9/gift_off_uk_adds_fifty_new_gift_cards_to_their/" TargetMode="External"/><Relationship Id="rId375" Type="http://schemas.openxmlformats.org/officeDocument/2006/relationships/hyperlink" Target="http://www.afr.com/news/special-reports/bitcoin-and-the-challenge-for-investment-banks-20150416-1mjyho" TargetMode="External"/><Relationship Id="rId2190" Type="http://schemas.openxmlformats.org/officeDocument/2006/relationships/hyperlink" Target="http://www.reddit.com/r/Bitcoin/comments/33kve3/igot_founder_rick_day_regulation_has_absolutely/" TargetMode="External"/><Relationship Id="rId2191" Type="http://schemas.openxmlformats.org/officeDocument/2006/relationships/hyperlink" Target="http://www.coindesk.com/eu-securities-watchdog-calls-for-information-on-blockchain-tech/" TargetMode="External"/><Relationship Id="rId2192" Type="http://schemas.openxmlformats.org/officeDocument/2006/relationships/hyperlink" Target="http://www.reddit.com/r/Bitcoin/comments/33kv7b/eu_securities_watchdog_calls_for_information_on/" TargetMode="External"/><Relationship Id="rId2193" Type="http://schemas.openxmlformats.org/officeDocument/2006/relationships/hyperlink" Target="https://www.lakebtc.com/p/7341?locale=en" TargetMode="External"/><Relationship Id="rId2194" Type="http://schemas.openxmlformats.org/officeDocument/2006/relationships/hyperlink" Target="http://www.reddit.com/r/Bitcoin/comments/33kv59/ransomware_bitcoins_by_a_malicious_software_is/" TargetMode="External"/><Relationship Id="rId396" Type="http://schemas.openxmlformats.org/officeDocument/2006/relationships/hyperlink" Target="http://www.reddit.com/r/Bitcoin/comments/32rzyp/finally_feeling_the_awesome_power_of_magic/" TargetMode="External"/><Relationship Id="rId2195" Type="http://schemas.openxmlformats.org/officeDocument/2006/relationships/hyperlink" Target="http://imgur.com/E7KKCNY" TargetMode="External"/><Relationship Id="rId395" Type="http://schemas.openxmlformats.org/officeDocument/2006/relationships/hyperlink" Target="http://www.reddit.com/r/Bitcoin/comments/32s0ha/ecb_draghi_cowers_before_a_confettiwielding/" TargetMode="External"/><Relationship Id="rId2196" Type="http://schemas.openxmlformats.org/officeDocument/2006/relationships/hyperlink" Target="http://www.reddit.com/r/Bitcoin/comments/33kur2/whats_going_on_with_gbtc_bids_disappeared/" TargetMode="External"/><Relationship Id="rId394" Type="http://schemas.openxmlformats.org/officeDocument/2006/relationships/hyperlink" Target="http://www.zerohedge.com/sites/default/files/images/user5/imageroot/2015/04/draghi%20attacked%20woman_0.jpg" TargetMode="External"/><Relationship Id="rId2197" Type="http://schemas.openxmlformats.org/officeDocument/2006/relationships/hyperlink" Target="http://www.impatientoptimists.org/Posts/2015/03/Two-Challenges-to-Help-Two-Billion-Reach-Financial-Security/?utm_campaign=merchant&amp;utm_source=twitter&amp;utm_content=static%20card&amp;utm_audience=global%20south" TargetMode="External"/><Relationship Id="rId393" Type="http://schemas.openxmlformats.org/officeDocument/2006/relationships/hyperlink" Target="http://www.reddit.com/r/Bitcoin/comments/32ry2v/factom_will_be_dumping_85100_of_the_btc_raised_in/" TargetMode="External"/><Relationship Id="rId2198" Type="http://schemas.openxmlformats.org/officeDocument/2006/relationships/hyperlink" Target="http://www.reddit.com/r/Bitcoin/comments/33kua6/gates_foundation_wants_to_promote_mobile_payment/" TargetMode="External"/><Relationship Id="rId2199" Type="http://schemas.openxmlformats.org/officeDocument/2006/relationships/hyperlink" Target="http://www.reddit.com/r/Bitcoin/comments/33ky3a/hypothetical_how_would_you_pitch_bitcoin_to_a/" TargetMode="External"/><Relationship Id="rId399" Type="http://schemas.openxmlformats.org/officeDocument/2006/relationships/hyperlink" Target="http://www.reddit.com/r/Bitcoin/comments/32s3zu/south_sea_company_debt_finally_getting_paid_off/" TargetMode="External"/><Relationship Id="rId398" Type="http://schemas.openxmlformats.org/officeDocument/2006/relationships/hyperlink" Target="https://www.gov.uk/government/news/chancellor-osborne-to-repay-part-of-our-first-world-war-debt" TargetMode="External"/><Relationship Id="rId397" Type="http://schemas.openxmlformats.org/officeDocument/2006/relationships/hyperlink" Target="http://www.reddit.com/r/Bitcoin/comments/32s1vt/my_balance_is_beingwonky/" TargetMode="External"/><Relationship Id="rId1730" Type="http://schemas.openxmlformats.org/officeDocument/2006/relationships/hyperlink" Target="https://twitter.com/EliptiBox/status/590578197575688196" TargetMode="External"/><Relationship Id="rId1731" Type="http://schemas.openxmlformats.org/officeDocument/2006/relationships/hyperlink" Target="http://www.reddit.com/r/Bitcoin/comments/33e9v5/exciting_moment_bitcoin_startup/" TargetMode="External"/><Relationship Id="rId1732" Type="http://schemas.openxmlformats.org/officeDocument/2006/relationships/hyperlink" Target="https://www.suredbits.com" TargetMode="External"/><Relationship Id="rId1733" Type="http://schemas.openxmlformats.org/officeDocument/2006/relationships/hyperlink" Target="http://www.reddit.com/r/Bitcoin/comments/33e99u/introducing_suredbits_a_peertopeer_bitcoin/" TargetMode="External"/><Relationship Id="rId1734" Type="http://schemas.openxmlformats.org/officeDocument/2006/relationships/hyperlink" Target="http://www.reddit.com/r/Bitcoin/comments/33ed8v/httpsprepaidbitcoin_josh_agron_stole_my_money/" TargetMode="External"/><Relationship Id="rId1735" Type="http://schemas.openxmlformats.org/officeDocument/2006/relationships/hyperlink" Target="http://www.reddit.com/r/Bitcoin/comments/33ectt/need_promotion_let_me_review_your_products_for/" TargetMode="External"/><Relationship Id="rId1736" Type="http://schemas.openxmlformats.org/officeDocument/2006/relationships/hyperlink" Target="http://www.reddit.com/r/Bitcoin/comments/33ec7x/stealthbit_malware_account_on_the_move/" TargetMode="External"/><Relationship Id="rId1737" Type="http://schemas.openxmlformats.org/officeDocument/2006/relationships/hyperlink" Target="https://bitcoinmagazine.com/20089/rocker-brings-bitcoin-mixed-martial-arts-campaign/" TargetMode="External"/><Relationship Id="rId1738" Type="http://schemas.openxmlformats.org/officeDocument/2006/relationships/hyperlink" Target="http://www.reddit.com/r/Bitcoin/comments/33ec09/rocker_brings_bitcoin_to_mixed_martial_arts/" TargetMode="External"/><Relationship Id="rId1739" Type="http://schemas.openxmlformats.org/officeDocument/2006/relationships/hyperlink" Target="http://www.reddit.com/r/Bitcoin/comments/33ebqd/eli5_bits_and_satoshi/" TargetMode="External"/><Relationship Id="rId1720" Type="http://schemas.openxmlformats.org/officeDocument/2006/relationships/hyperlink" Target="http://www.reddit.com/r/Bitcoin/comments/33e8q0/is_bitcoin_good_for_personal_transactions/" TargetMode="External"/><Relationship Id="rId1721" Type="http://schemas.openxmlformats.org/officeDocument/2006/relationships/hyperlink" Target="http://www.reddit.com/r/Bitcoin/comments/33e6yz/workshop_on_bitcoin_internals_and_programming/" TargetMode="External"/><Relationship Id="rId1722" Type="http://schemas.openxmlformats.org/officeDocument/2006/relationships/hyperlink" Target="http://imgur.com/lJo2D1s" TargetMode="External"/><Relationship Id="rId1723" Type="http://schemas.openxmlformats.org/officeDocument/2006/relationships/hyperlink" Target="http://www.reddit.com/r/Bitcoin/comments/33e5mk/something_is_happening/" TargetMode="External"/><Relationship Id="rId1724" Type="http://schemas.openxmlformats.org/officeDocument/2006/relationships/hyperlink" Target="http://us9.campaign-archive1.com/?u=d47a411df2fddc2e57b65ccc2&amp;id=4aaa8c9b34" TargetMode="External"/><Relationship Id="rId1725" Type="http://schemas.openxmlformats.org/officeDocument/2006/relationships/hyperlink" Target="http://www.reddit.com/r/Bitcoin/comments/33e5es/bitcoin_card_white_label_api/" TargetMode="External"/><Relationship Id="rId1726" Type="http://schemas.openxmlformats.org/officeDocument/2006/relationships/hyperlink" Target="http://techcrunch.com/2015/04/21/robocoin-adds-a-way-to-send-cash-overseas/" TargetMode="External"/><Relationship Id="rId1727" Type="http://schemas.openxmlformats.org/officeDocument/2006/relationships/hyperlink" Target="http://www.reddit.com/r/Bitcoin/comments/33e5d2/robocoin_the_bitcoin_atm_adds_a_way_to_send_cash/" TargetMode="External"/><Relationship Id="rId1728" Type="http://schemas.openxmlformats.org/officeDocument/2006/relationships/hyperlink" Target="http://www.coindesk.com/argentina-largest-social-network-taringa-bitcoin/" TargetMode="External"/><Relationship Id="rId1729" Type="http://schemas.openxmlformats.org/officeDocument/2006/relationships/hyperlink" Target="http://www.reddit.com/r/Bitcoin/comments/33eb64/argentinas_largest_local_social_network_taringa/" TargetMode="External"/><Relationship Id="rId1752" Type="http://schemas.openxmlformats.org/officeDocument/2006/relationships/hyperlink" Target="http://www.reddit.com/r/Bitcoin/comments/33ej0y/everydayearth_using_foldapp_at_the_starbucks/" TargetMode="External"/><Relationship Id="rId1753" Type="http://schemas.openxmlformats.org/officeDocument/2006/relationships/hyperlink" Target="https://letstalkbitcoin.com/blog/post/epicenter-bitcoin-75-paul-brody-internet-of-things-and-the-democracy-of-devices" TargetMode="External"/><Relationship Id="rId1754" Type="http://schemas.openxmlformats.org/officeDocument/2006/relationships/hyperlink" Target="http://www.reddit.com/r/Bitcoin/comments/33elvf/exibms_paul_brody_on_how_the_blockchain_will_make/" TargetMode="External"/><Relationship Id="rId1755" Type="http://schemas.openxmlformats.org/officeDocument/2006/relationships/hyperlink" Target="http://www.sammobile.com/2015/04/21/thinking-of-rooting-your-galaxy-s6-or-s6-edge-dont-or-youll-lose-this-important-feature/" TargetMode="External"/><Relationship Id="rId1756" Type="http://schemas.openxmlformats.org/officeDocument/2006/relationships/hyperlink" Target="http://www.reddit.com/r/Bitcoin/comments/33eldj/rooting_the_galaxy_s6_will_disable_samsung_pay/" TargetMode="External"/><Relationship Id="rId1757" Type="http://schemas.openxmlformats.org/officeDocument/2006/relationships/hyperlink" Target="http://www.zerohedge.com/news/2015-04-21/step-step-guide-how-crash-entire-market" TargetMode="External"/><Relationship Id="rId1758" Type="http://schemas.openxmlformats.org/officeDocument/2006/relationships/hyperlink" Target="http://www.reddit.com/r/Bitcoin/comments/33ep5p/a_study_on_how_to_maintain_downward_pressure_and/" TargetMode="External"/><Relationship Id="rId1759" Type="http://schemas.openxmlformats.org/officeDocument/2006/relationships/hyperlink" Target="http://imgur.com/WLMctZI" TargetMode="External"/><Relationship Id="rId1750" Type="http://schemas.openxmlformats.org/officeDocument/2006/relationships/hyperlink" Target="http://www.reddit.com/r/Bitcoin/comments/33eg09/short_seller_margin_called_13335_btc_on_okcoin/" TargetMode="External"/><Relationship Id="rId1751" Type="http://schemas.openxmlformats.org/officeDocument/2006/relationships/hyperlink" Target="https://www.youtube.com/watch?t=73&amp;v=fyt2fm62zSk" TargetMode="External"/><Relationship Id="rId1741" Type="http://schemas.openxmlformats.org/officeDocument/2006/relationships/hyperlink" Target="http://www.reddit.com/r/Bitcoin/comments/33efmo/shorter_margin_called_13335_btc_on_okcoin_futures/" TargetMode="External"/><Relationship Id="rId1742" Type="http://schemas.openxmlformats.org/officeDocument/2006/relationships/hyperlink" Target="http://www.reddit.com/r/Bitcoin/comments/33eehw/safest_way_to_store_large_amounts_of_bitcoin/" TargetMode="External"/><Relationship Id="rId1743" Type="http://schemas.openxmlformats.org/officeDocument/2006/relationships/hyperlink" Target="http://i.imgur.com/5hDiaOA.jpg" TargetMode="External"/><Relationship Id="rId1744" Type="http://schemas.openxmlformats.org/officeDocument/2006/relationships/hyperlink" Target="http://www.reddit.com/r/Bitcoin/comments/33ehl6/probably_my_favorite_way_to_spend_bitcoin/" TargetMode="External"/><Relationship Id="rId1745" Type="http://schemas.openxmlformats.org/officeDocument/2006/relationships/hyperlink" Target="http://www.reddit.com/r/Bitcoin/comments/33eghd/trezor_bitcoin_wallets/" TargetMode="External"/><Relationship Id="rId1746" Type="http://schemas.openxmlformats.org/officeDocument/2006/relationships/hyperlink" Target="https://hacks.mozilla.org/2015/04/easier-in-app-payments-with-fxpay/" TargetMode="External"/><Relationship Id="rId1747" Type="http://schemas.openxmlformats.org/officeDocument/2006/relationships/hyperlink" Target="http://www.reddit.com/r/Bitcoin/comments/33egbb/easier_inapp_payments_with_fxpay/" TargetMode="External"/><Relationship Id="rId1748" Type="http://schemas.openxmlformats.org/officeDocument/2006/relationships/hyperlink" Target="http://www.reddit.com/r/Bitcoin/comments/33eg5n/stolen_bitcoin_on_the_move_help_appreciated/" TargetMode="External"/><Relationship Id="rId1749" Type="http://schemas.openxmlformats.org/officeDocument/2006/relationships/hyperlink" Target="http://www.reddit.com/r/BitcoinMarkets/comments/33eepx/okcoin_futures_largest_contract_holder_margin/" TargetMode="External"/><Relationship Id="rId1740" Type="http://schemas.openxmlformats.org/officeDocument/2006/relationships/hyperlink" Target="http://www.reddit.com/r/BitcoinMarkets/comments/33eepx/okcoin_futures_largest_contract_holder_margin/" TargetMode="External"/><Relationship Id="rId1710" Type="http://schemas.openxmlformats.org/officeDocument/2006/relationships/hyperlink" Target="http://www.reddit.com/r/Bitcoin/comments/33du5d/bitcoin_companies_offering_affiliate_programs/" TargetMode="External"/><Relationship Id="rId1711" Type="http://schemas.openxmlformats.org/officeDocument/2006/relationships/hyperlink" Target="http://www.reddit.com/r/Bitcoin/comments/33dz2k/what_online_bitcoin_wallets_have_a_tor_onion/" TargetMode="External"/><Relationship Id="rId1712" Type="http://schemas.openxmlformats.org/officeDocument/2006/relationships/hyperlink" Target="http://imgur.com/a/9uTVC" TargetMode="External"/><Relationship Id="rId1713" Type="http://schemas.openxmlformats.org/officeDocument/2006/relationships/hyperlink" Target="http://www.reddit.com/r/Bitcoin/comments/33dxkp/fractal_bitcoin_price/" TargetMode="External"/><Relationship Id="rId1714" Type="http://schemas.openxmlformats.org/officeDocument/2006/relationships/hyperlink" Target="http://www.ukashexchange.net/reloadit-to-bitcoin-exchange/" TargetMode="External"/><Relationship Id="rId1715" Type="http://schemas.openxmlformats.org/officeDocument/2006/relationships/hyperlink" Target="http://www.reddit.com/r/Bitcoin/comments/33e3wc/reloadit_to_bitcoin_best_secure_way_of_money/" TargetMode="External"/><Relationship Id="rId1716" Type="http://schemas.openxmlformats.org/officeDocument/2006/relationships/hyperlink" Target="http://www.reddit.com/r/Bitcoin/comments/33e381/well_is_bitcoin_unvolatile_enough_for_you/" TargetMode="External"/><Relationship Id="rId1717" Type="http://schemas.openxmlformats.org/officeDocument/2006/relationships/hyperlink" Target="http://www.reddit.com/r/Bitcoin/comments/33e1pq/save_blockchain_state_while_running_full_node/" TargetMode="External"/><Relationship Id="rId1718" Type="http://schemas.openxmlformats.org/officeDocument/2006/relationships/hyperlink" Target="http://www.reddit.com/r/Bitcoin/comments/33e13p/bitcoin_debit_cards/" TargetMode="External"/><Relationship Id="rId1719" Type="http://schemas.openxmlformats.org/officeDocument/2006/relationships/hyperlink" Target="http://www.reddit.com/r/Bitcoin/comments/33dz2k/what_online_bitcoin_wallets_have_a_tor_onion/" TargetMode="External"/><Relationship Id="rId1700" Type="http://schemas.openxmlformats.org/officeDocument/2006/relationships/hyperlink" Target="http://www.reddit.com/r/Bitcoin/comments/33do1i/bitcoin_in_the_uk_survey_closes_tonight_at_9pm/" TargetMode="External"/><Relationship Id="rId1701" Type="http://schemas.openxmlformats.org/officeDocument/2006/relationships/hyperlink" Target="http://m.nasdaq.com/article/bitcoin-isnt-the-problem-when-people-use-it-to-make-illegal-purchases-cm467472" TargetMode="External"/><Relationship Id="rId1702" Type="http://schemas.openxmlformats.org/officeDocument/2006/relationships/hyperlink" Target="http://www.reddit.com/r/Bitcoin/comments/33dnxe/bitcoin_isnt_the_problem_when_people_use_it_to/" TargetMode="External"/><Relationship Id="rId1703" Type="http://schemas.openxmlformats.org/officeDocument/2006/relationships/hyperlink" Target="https://bitcointalk.org/index.php?topic=1033773.new" TargetMode="External"/><Relationship Id="rId1704" Type="http://schemas.openxmlformats.org/officeDocument/2006/relationships/hyperlink" Target="http://www.reddit.com/r/Bitcoin/comments/33dm9o/bc_decentralized_cryptocurrency_exchange/" TargetMode="External"/><Relationship Id="rId1705" Type="http://schemas.openxmlformats.org/officeDocument/2006/relationships/hyperlink" Target="https://bitcointalk.org/index.php?topic=1033773.msg11153629" TargetMode="External"/><Relationship Id="rId1706" Type="http://schemas.openxmlformats.org/officeDocument/2006/relationships/hyperlink" Target="http://www.reddit.com/r/Bitcoin/comments/33dtmv/preannouncement_for_bc_exchange_a_decentralized/" TargetMode="External"/><Relationship Id="rId1707" Type="http://schemas.openxmlformats.org/officeDocument/2006/relationships/hyperlink" Target="http://www.reddit.com/r/Bitcoin/comments/33cspc/xapo_and_taringa_launch_largest_bitcoin/cqjv5gt" TargetMode="External"/><Relationship Id="rId1708" Type="http://schemas.openxmlformats.org/officeDocument/2006/relationships/hyperlink" Target="http://www.reddit.com/r/Bitcoin/comments/33dqlb/taringa_doesnt_have_75_million_users_it_has_75/" TargetMode="External"/><Relationship Id="rId1709" Type="http://schemas.openxmlformats.org/officeDocument/2006/relationships/hyperlink" Target="http://www.reddit.com/r/Bitcoin/comments/33dpg7/how_long_would_it_take_to_look_through_1_of_all/" TargetMode="External"/><Relationship Id="rId40" Type="http://schemas.openxmlformats.org/officeDocument/2006/relationships/hyperlink" Target="http://www.coindesk.com/bitcoin-brawker-shut-down/" TargetMode="External"/><Relationship Id="rId42" Type="http://schemas.openxmlformats.org/officeDocument/2006/relationships/hyperlink" Target="http://www.reddit.com/r/Bitcoin/comments/32m0yw/how_to_distance_myself_from_coinbase_tracking/" TargetMode="External"/><Relationship Id="rId41" Type="http://schemas.openxmlformats.org/officeDocument/2006/relationships/hyperlink" Target="http://www.reddit.com/r/Bitcoin/comments/32m1xc/bitcoin_marketplace_brawker_to_shut_down/" TargetMode="External"/><Relationship Id="rId44" Type="http://schemas.openxmlformats.org/officeDocument/2006/relationships/hyperlink" Target="http://www.reddit.com/r/Bitcoin/comments/32m60o/money_tech_rand_paul_begins_accepting_campaign/" TargetMode="External"/><Relationship Id="rId43" Type="http://schemas.openxmlformats.org/officeDocument/2006/relationships/hyperlink" Target="https://youtu.be/mONYKPeT6cM" TargetMode="External"/><Relationship Id="rId46" Type="http://schemas.openxmlformats.org/officeDocument/2006/relationships/hyperlink" Target="http://sputniknews.com/news/20150414/1020897597.html" TargetMode="External"/><Relationship Id="rId45" Type="http://schemas.openxmlformats.org/officeDocument/2006/relationships/hyperlink" Target="http://www.reddit.com/r/Bitcoin/comments/32m8o8/fear_i_lose_value_of_my_last_earned_coins_before/" TargetMode="External"/><Relationship Id="rId48" Type="http://schemas.openxmlformats.org/officeDocument/2006/relationships/hyperlink" Target="http://www.reddit.com/r/Bitcoin/comments/32m9um/circle/" TargetMode="External"/><Relationship Id="rId47" Type="http://schemas.openxmlformats.org/officeDocument/2006/relationships/hyperlink" Target="http://www.reddit.com/r/Bitcoin/comments/32m7az/us_cops_pay_bitcoin_ransom_to_liberate_files_held/" TargetMode="External"/><Relationship Id="rId49" Type="http://schemas.openxmlformats.org/officeDocument/2006/relationships/hyperlink" Target="https://letstalkbitcoin.com/blog/post/lets-talk-bitcoin-204-tectonic-reflections" TargetMode="External"/><Relationship Id="rId31" Type="http://schemas.openxmlformats.org/officeDocument/2006/relationships/hyperlink" Target="http://www.reddit.com/r/Bitcoin/comments/32lzps/sometimes_its_good_to_remind_people_that_bitcoin/" TargetMode="External"/><Relationship Id="rId30" Type="http://schemas.openxmlformats.org/officeDocument/2006/relationships/hyperlink" Target="http://i.imgur.com/gnb6a7w.png" TargetMode="External"/><Relationship Id="rId33" Type="http://schemas.openxmlformats.org/officeDocument/2006/relationships/hyperlink" Target="http://imgur.com/8l90sVO" TargetMode="External"/><Relationship Id="rId32" Type="http://schemas.openxmlformats.org/officeDocument/2006/relationships/hyperlink" Target="http://www.reddit.com/r/Bitcoin/comments/32lyzl/what_are_the_best_offchain_wallets_with_instant/" TargetMode="External"/><Relationship Id="rId35" Type="http://schemas.openxmlformats.org/officeDocument/2006/relationships/hyperlink" Target="https://www.youtube.com/watch?v=v0SmwVPorJ8&amp;t=3m55s" TargetMode="External"/><Relationship Id="rId34" Type="http://schemas.openxmlformats.org/officeDocument/2006/relationships/hyperlink" Target="http://www.reddit.com/r/Bitcoin/comments/32lyv3/price_drop_got_you_down_enjoy_some_sushi/" TargetMode="External"/><Relationship Id="rId37" Type="http://schemas.openxmlformats.org/officeDocument/2006/relationships/hyperlink" Target="https://bitcoinmagazinenews.wordpress.com/2015/04/14/coyote-wallstreet-ceo-patrick-pk-mcdonnell-dies-in-tragic-nyc-car-crash-other-fatalities/" TargetMode="External"/><Relationship Id="rId36" Type="http://schemas.openxmlformats.org/officeDocument/2006/relationships/hyperlink" Target="http://www.reddit.com/r/Bitcoin/comments/32m4ly/bitcoin_briefly_displayed_and_mentioned_during_an/" TargetMode="External"/><Relationship Id="rId39" Type="http://schemas.openxmlformats.org/officeDocument/2006/relationships/hyperlink" Target="http://www.reddit.com/r/Bitcoin/comments/32m21a/testnet3_has_been_down_all_day/" TargetMode="External"/><Relationship Id="rId38" Type="http://schemas.openxmlformats.org/officeDocument/2006/relationships/hyperlink" Target="http://www.reddit.com/r/Bitcoin/comments/32m2rx/coyote_wallstreet_ceo_patrick_pk_mcdonnell_dies/" TargetMode="External"/><Relationship Id="rId2203" Type="http://schemas.openxmlformats.org/officeDocument/2006/relationships/hyperlink" Target="http://www.reddit.com/r/Bitcoin/comments/33l01i/the_three_best_reasons_to_own_bitcoin_now/" TargetMode="External"/><Relationship Id="rId2204" Type="http://schemas.openxmlformats.org/officeDocument/2006/relationships/hyperlink" Target="http://www.marketwatch.com/story/btcs-announces-23-million-financing-with-management-participation-2015-04-22" TargetMode="External"/><Relationship Id="rId20" Type="http://schemas.openxmlformats.org/officeDocument/2006/relationships/hyperlink" Target="http://www.reddit.com/r/Bitcoin/comments/32lupn/neucoin_announces_presale_of_100_million_coins/" TargetMode="External"/><Relationship Id="rId2205" Type="http://schemas.openxmlformats.org/officeDocument/2006/relationships/hyperlink" Target="http://www.reddit.com/r/Bitcoin/comments/33kzbu/btcs_announces_23_million_financing_with/" TargetMode="External"/><Relationship Id="rId2206" Type="http://schemas.openxmlformats.org/officeDocument/2006/relationships/hyperlink" Target="http://99bitcoins.com/how-bitcoin-used-asia/" TargetMode="External"/><Relationship Id="rId22" Type="http://schemas.openxmlformats.org/officeDocument/2006/relationships/hyperlink" Target="http://www.reddit.com/r/Bitcoin/comments/32lxf1/very_noonish_question/" TargetMode="External"/><Relationship Id="rId2207" Type="http://schemas.openxmlformats.org/officeDocument/2006/relationships/hyperlink" Target="http://www.reddit.com/r/Bitcoin/comments/33kzad/how_bitcoin_is_used_across_asia/" TargetMode="External"/><Relationship Id="rId21" Type="http://schemas.openxmlformats.org/officeDocument/2006/relationships/hyperlink" Target="http://www.reddit.com/r/Bitcoin/comments/32lt5h/age_of_cryptocurrency_authors_will_be_signing/" TargetMode="External"/><Relationship Id="rId2208" Type="http://schemas.openxmlformats.org/officeDocument/2006/relationships/hyperlink" Target="https://ciaranoleary.cartodb.com/viz/d2be3bd4-e925-11e4-805d-0e49835281d6/public_map" TargetMode="External"/><Relationship Id="rId24" Type="http://schemas.openxmlformats.org/officeDocument/2006/relationships/hyperlink" Target="https://medium.com/zapchain-magazine/will-we-ever-see-bitcoin-at-1-000-again-54a43a154812" TargetMode="External"/><Relationship Id="rId2209" Type="http://schemas.openxmlformats.org/officeDocument/2006/relationships/hyperlink" Target="http://www.reddit.com/r/Bitcoin/comments/33kz96/yesterday_you_saw_the_blockchain_here_is_a_map_of/" TargetMode="External"/><Relationship Id="rId23" Type="http://schemas.openxmlformats.org/officeDocument/2006/relationships/hyperlink" Target="http://www.reddit.com/r/Bitcoin/comments/32lwu7/i_just_want_to_remind_everyone_that_you_can_buy/" TargetMode="External"/><Relationship Id="rId26" Type="http://schemas.openxmlformats.org/officeDocument/2006/relationships/hyperlink" Target="http://www.couriermail.com.au/news/breaking-news/pedophiles-trading-in-bitcoins/story-fnihsg6t-1227303119319?nk=74d906a23f5d5bcd7a56717ecb449547" TargetMode="External"/><Relationship Id="rId25" Type="http://schemas.openxmlformats.org/officeDocument/2006/relationships/hyperlink" Target="http://www.reddit.com/r/Bitcoin/comments/32lwq2/if_it_does_not_bitcoin_will_have_failed_will_we/" TargetMode="External"/><Relationship Id="rId28" Type="http://schemas.openxmlformats.org/officeDocument/2006/relationships/hyperlink" Target="http://www.coindesk.com/coinone-launches-south-koreas-bitcoin-multi-sig-wallet/" TargetMode="External"/><Relationship Id="rId27" Type="http://schemas.openxmlformats.org/officeDocument/2006/relationships/hyperlink" Target="http://www.reddit.com/r/Bitcoin/comments/32lwht/courier_mail_links_bitcoin_to_pedophiles/" TargetMode="External"/><Relationship Id="rId29" Type="http://schemas.openxmlformats.org/officeDocument/2006/relationships/hyperlink" Target="http://www.reddit.com/r/Bitcoin/comments/32m0sh/south_koreas_first_multisig_bitcoin_wallet/" TargetMode="External"/><Relationship Id="rId2200" Type="http://schemas.openxmlformats.org/officeDocument/2006/relationships/hyperlink" Target="https://www.reddit.com/r/BitcoinTechnology/comments/33e7od/question_about_programming_for_btc_in_c_with/" TargetMode="External"/><Relationship Id="rId2201" Type="http://schemas.openxmlformats.org/officeDocument/2006/relationships/hyperlink" Target="http://www.reddit.com/r/Bitcoin/comments/33kxt5/any_bitcoin_programmers_able_to_shed_light_on_an/" TargetMode="External"/><Relationship Id="rId2202" Type="http://schemas.openxmlformats.org/officeDocument/2006/relationships/hyperlink" Target="https://yacuna.com/blog/the-three-best-reasons-to-own-bitcoin-now/?utm_source=reddit&amp;utm_medium=bitcoin&amp;utm_campaign=23%2F04%2F15%20%2Fr%2Fbitcoin%203reasons" TargetMode="External"/><Relationship Id="rId11" Type="http://schemas.openxmlformats.org/officeDocument/2006/relationships/hyperlink" Target="http://www.reddit.com/r/Bitcoin/comments/32lnnw/smart_contracts_for_freelancers/" TargetMode="External"/><Relationship Id="rId10" Type="http://schemas.openxmlformats.org/officeDocument/2006/relationships/hyperlink" Target="http://ablogaboutnothinginparticular.com/?p=3765" TargetMode="External"/><Relationship Id="rId13" Type="http://schemas.openxmlformats.org/officeDocument/2006/relationships/hyperlink" Target="http://www.reddit.com/r/Bitcoin/comments/32lt31/chinese_investors_selling_btc_andor_buying_bitcny/" TargetMode="External"/><Relationship Id="rId12" Type="http://schemas.openxmlformats.org/officeDocument/2006/relationships/hyperlink" Target="http://www.reddit.com/r/Bitcoin/comments/32lt5h/age_of_cryptocurrency_authors_will_be_signing/" TargetMode="External"/><Relationship Id="rId15" Type="http://schemas.openxmlformats.org/officeDocument/2006/relationships/hyperlink" Target="http://blog.brawker.com/post/116408675050/brawker-shuts-down" TargetMode="External"/><Relationship Id="rId14" Type="http://schemas.openxmlformats.org/officeDocument/2006/relationships/hyperlink" Target="http://www.reddit.com/r/Bitcoin/comments/32lwfb/reality_check_response_to_under_220_front_page/" TargetMode="External"/><Relationship Id="rId17" Type="http://schemas.openxmlformats.org/officeDocument/2006/relationships/hyperlink" Target="https://twitter.com/coinculture/status/588072121210920962" TargetMode="External"/><Relationship Id="rId16" Type="http://schemas.openxmlformats.org/officeDocument/2006/relationships/hyperlink" Target="http://www.reddit.com/r/Bitcoin/comments/32lv91/brawker_shuts_down/" TargetMode="External"/><Relationship Id="rId19" Type="http://schemas.openxmlformats.org/officeDocument/2006/relationships/hyperlink" Target="http://cointelegraph.com/news/113956/neucoin-announces-pre-sale-of-100-million-neu" TargetMode="External"/><Relationship Id="rId18" Type="http://schemas.openxmlformats.org/officeDocument/2006/relationships/hyperlink" Target="http://www.reddit.com/r/Bitcoin/comments/32luwx/meetups_done_right/" TargetMode="External"/><Relationship Id="rId84" Type="http://schemas.openxmlformats.org/officeDocument/2006/relationships/hyperlink" Target="http://www.reddit.com/r/Bitcoin/comments/32mxbf/what_am_i_doing_wrong/" TargetMode="External"/><Relationship Id="rId1774" Type="http://schemas.openxmlformats.org/officeDocument/2006/relationships/hyperlink" Target="http://i.imgur.com/ee7zE19.gifv" TargetMode="External"/><Relationship Id="rId83" Type="http://schemas.openxmlformats.org/officeDocument/2006/relationships/hyperlink" Target="http://www.reddit.com/r/Bitcoin/comments/32mt9i/after_weeks_of_searching_ive_finally_found_the/" TargetMode="External"/><Relationship Id="rId1775" Type="http://schemas.openxmlformats.org/officeDocument/2006/relationships/hyperlink" Target="http://www.reddit.com/r/Bitcoin/comments/33f0vm/looking_at_the_btc_chart_today_feeling_like/" TargetMode="External"/><Relationship Id="rId86" Type="http://schemas.openxmlformats.org/officeDocument/2006/relationships/hyperlink" Target="https://twitter.com/hostigation/status/588114458792349696" TargetMode="External"/><Relationship Id="rId1776" Type="http://schemas.openxmlformats.org/officeDocument/2006/relationships/hyperlink" Target="http://bravenewcoin.com/news/openbazzar-portobello-released/" TargetMode="External"/><Relationship Id="rId85" Type="http://schemas.openxmlformats.org/officeDocument/2006/relationships/hyperlink" Target="http://www.reddit.com/r/Bitcoin/comments/32n22d/how_can_i_help_develop_bitcoin_core/" TargetMode="External"/><Relationship Id="rId1777" Type="http://schemas.openxmlformats.org/officeDocument/2006/relationships/hyperlink" Target="http://www.reddit.com/r/Bitcoin/comments/33f0sd/openbazzar_portobello_released/" TargetMode="External"/><Relationship Id="rId88" Type="http://schemas.openxmlformats.org/officeDocument/2006/relationships/hyperlink" Target="http://www.reddit.com/r/Bitcoin/comments/32n5nj/bitcoin_embedded_in_music/" TargetMode="External"/><Relationship Id="rId1778" Type="http://schemas.openxmlformats.org/officeDocument/2006/relationships/hyperlink" Target="http://www.cnbc.com/id/102604472" TargetMode="External"/><Relationship Id="rId87" Type="http://schemas.openxmlformats.org/officeDocument/2006/relationships/hyperlink" Target="http://www.reddit.com/r/Bitcoin/comments/32n0io/hostigation_now_offering_10_account_credit_for/" TargetMode="External"/><Relationship Id="rId1779" Type="http://schemas.openxmlformats.org/officeDocument/2006/relationships/hyperlink" Target="http://www.reddit.com/r/Bitcoin/comments/33ezc0/robot_with_100_bitcoin_buys_drugs_and_gets/" TargetMode="External"/><Relationship Id="rId89" Type="http://schemas.openxmlformats.org/officeDocument/2006/relationships/hyperlink" Target="http://www.reddit.com/r/Bitcoin/comments/32n3rq/req_img_w_circle_ceo_quote/" TargetMode="External"/><Relationship Id="rId80" Type="http://schemas.openxmlformats.org/officeDocument/2006/relationships/hyperlink" Target="http://www.impatientoptimists.org/Posts/2015/03/Two-Challenges-to-Help-Two-Billion-Reach-Financial-Security" TargetMode="External"/><Relationship Id="rId82" Type="http://schemas.openxmlformats.org/officeDocument/2006/relationships/hyperlink" Target="http://imgur.com/a/XinZM" TargetMode="External"/><Relationship Id="rId81" Type="http://schemas.openxmlformats.org/officeDocument/2006/relationships/hyperlink" Target="http://www.reddit.com/r/Bitcoin/comments/32mu74/bill_gates_blog_two_challenges_to_help_two/" TargetMode="External"/><Relationship Id="rId1770" Type="http://schemas.openxmlformats.org/officeDocument/2006/relationships/hyperlink" Target="http://www.reddit.com/r/Bitcoin/comments/33exxg/gawminerscom_site_offline/" TargetMode="External"/><Relationship Id="rId1771" Type="http://schemas.openxmlformats.org/officeDocument/2006/relationships/hyperlink" Target="http://www.reddit.com/r/Bitcoin/comments/33excx/port_8333_open_but_iptables_still_restricts/" TargetMode="External"/><Relationship Id="rId1772" Type="http://schemas.openxmlformats.org/officeDocument/2006/relationships/hyperlink" Target="http://upstart.bizjournals.com/entrepreneurs/hot-shots/2015/04/21/extradition-horizon-the-fbi-may-finally-get-their.html" TargetMode="External"/><Relationship Id="rId1773" Type="http://schemas.openxmlformats.org/officeDocument/2006/relationships/hyperlink" Target="http://www.reddit.com/r/Bitcoin/comments/33f0wu/the_fbi_may_finally_get_their_hands_on_kim_dotcom/" TargetMode="External"/><Relationship Id="rId73" Type="http://schemas.openxmlformats.org/officeDocument/2006/relationships/hyperlink" Target="http://bravenewcoin.com/news/kaspersky-defeats-bitcoin-ransomware/" TargetMode="External"/><Relationship Id="rId1763" Type="http://schemas.openxmlformats.org/officeDocument/2006/relationships/hyperlink" Target="http://www.reddit.com/r/Bitcoin/comments/33etqy/live_intro_to_bitcore_installation_command_line/" TargetMode="External"/><Relationship Id="rId72" Type="http://schemas.openxmlformats.org/officeDocument/2006/relationships/hyperlink" Target="http://www.reddit.com/r/Bitcoin/comments/32mrqy/how_is_there_not_a_price_ticker_on_rbitcoin_yet/" TargetMode="External"/><Relationship Id="rId1764" Type="http://schemas.openxmlformats.org/officeDocument/2006/relationships/hyperlink" Target="http://www.reddit.com/r/Bitcoin/comments/33etep/what_are_you_doing_to_prepare_for_the_great/" TargetMode="External"/><Relationship Id="rId75" Type="http://schemas.openxmlformats.org/officeDocument/2006/relationships/hyperlink" Target="http://www.itnews.com.au/News/402458,aussie-banks-dump-bitcoin-traders.aspx" TargetMode="External"/><Relationship Id="rId1765" Type="http://schemas.openxmlformats.org/officeDocument/2006/relationships/hyperlink" Target="http://www.reddit.com/r/Bitcoin/comments/33evij/perm_btc_wallet_reuse_for_merchants/" TargetMode="External"/><Relationship Id="rId74" Type="http://schemas.openxmlformats.org/officeDocument/2006/relationships/hyperlink" Target="http://www.reddit.com/r/Bitcoin/comments/32mr5w/kaspersky_defeats_bitcoin_ransomware/" TargetMode="External"/><Relationship Id="rId1766" Type="http://schemas.openxmlformats.org/officeDocument/2006/relationships/hyperlink" Target="http://www.reddit.com/r/Bitcoin/comments/33evc3/the_simplest_way_for_every_day_people_to/" TargetMode="External"/><Relationship Id="rId77" Type="http://schemas.openxmlformats.org/officeDocument/2006/relationships/hyperlink" Target="http://www.reddit.com/r/Bitcoin/comments/32mppp/if_someone_was_to_give_you_1000_bitcoin_suddenly/" TargetMode="External"/><Relationship Id="rId1767" Type="http://schemas.openxmlformats.org/officeDocument/2006/relationships/hyperlink" Target="http://gizmodo.com/dhs-secretary-begs-silicon-valley-to-stop-the-encryptio-1699273657" TargetMode="External"/><Relationship Id="rId76" Type="http://schemas.openxmlformats.org/officeDocument/2006/relationships/hyperlink" Target="http://www.reddit.com/r/Bitcoin/comments/32mr5a/aussie_banks_dump_bitcoin_traders/" TargetMode="External"/><Relationship Id="rId1768" Type="http://schemas.openxmlformats.org/officeDocument/2006/relationships/hyperlink" Target="http://www.reddit.com/r/Bitcoin/comments/33eu4h/homeland_security_secretary_begs_silicon_valley/" TargetMode="External"/><Relationship Id="rId79" Type="http://schemas.openxmlformats.org/officeDocument/2006/relationships/hyperlink" Target="http://www.reddit.com/r/Bitcoin/comments/32mvqe/a_tax_lawyers_insights_on_how_bitcoin_is_taxed/" TargetMode="External"/><Relationship Id="rId1769" Type="http://schemas.openxmlformats.org/officeDocument/2006/relationships/hyperlink" Target="http://gawminers.com/?reqp=1&amp;reqr=" TargetMode="External"/><Relationship Id="rId78" Type="http://schemas.openxmlformats.org/officeDocument/2006/relationships/hyperlink" Target="https://coincenter.org/2015/04/how-is-bitcoin-taxed/" TargetMode="External"/><Relationship Id="rId71" Type="http://schemas.openxmlformats.org/officeDocument/2006/relationships/hyperlink" Target="http://www.reddit.com/r/Bitcoin/comments/32ms0f/neucoin_what_the_hell_is_it_it_seems_dubious_what/" TargetMode="External"/><Relationship Id="rId70" Type="http://schemas.openxmlformats.org/officeDocument/2006/relationships/hyperlink" Target="http://www.reddit.com/r/Bitcoin/comments/32mjvc/redeem_air_miles_for_bitcoin/" TargetMode="External"/><Relationship Id="rId1760" Type="http://schemas.openxmlformats.org/officeDocument/2006/relationships/hyperlink" Target="http://www.reddit.com/r/Bitcoin/comments/33eoa9/wtf_just_happened/" TargetMode="External"/><Relationship Id="rId1761" Type="http://schemas.openxmlformats.org/officeDocument/2006/relationships/hyperlink" Target="http://www.reddit.com/r/Bitcoin/comments/33eric/circle_broke/" TargetMode="External"/><Relationship Id="rId1762" Type="http://schemas.openxmlformats.org/officeDocument/2006/relationships/hyperlink" Target="https://www.youtube.com/watch?v=WdX7OlZywQg&amp;feature=youtu.be" TargetMode="External"/><Relationship Id="rId62" Type="http://schemas.openxmlformats.org/officeDocument/2006/relationships/hyperlink" Target="http://www.reddit.com/r/Bitcoin/comments/32milw/almost_a_year_ago_a_bitcoin_fundation_member/" TargetMode="External"/><Relationship Id="rId1796" Type="http://schemas.openxmlformats.org/officeDocument/2006/relationships/hyperlink" Target="http://romit.io/" TargetMode="External"/><Relationship Id="rId61" Type="http://schemas.openxmlformats.org/officeDocument/2006/relationships/hyperlink" Target="http://www.reddit.com/r/Bitcoin/comments/32mdn7/published_in_bitcoin_trading_alert_important/" TargetMode="External"/><Relationship Id="rId1797" Type="http://schemas.openxmlformats.org/officeDocument/2006/relationships/hyperlink" Target="http://www.reddit.com/r/Bitcoin/comments/33fo5u/robocoin_evolves_into_romit_exciting_cheap/" TargetMode="External"/><Relationship Id="rId64" Type="http://schemas.openxmlformats.org/officeDocument/2006/relationships/hyperlink" Target="http://www.reddit.com/r/Bitcoin/comments/32mkk2/can_i_use_shapeshiftio_as_an_alternative_to_coin/" TargetMode="External"/><Relationship Id="rId1798" Type="http://schemas.openxmlformats.org/officeDocument/2006/relationships/hyperlink" Target="http://www.cybtc.org/article-79-1.html" TargetMode="External"/><Relationship Id="rId63" Type="http://schemas.openxmlformats.org/officeDocument/2006/relationships/hyperlink" Target="http://www.reddit.com/r/Bitcoin/comments/32mlih/i_have_never_met_someone_who_owns_bitcoins/" TargetMode="External"/><Relationship Id="rId1799" Type="http://schemas.openxmlformats.org/officeDocument/2006/relationships/hyperlink" Target="http://www.reddit.com/r/Bitcoin/comments/33fjd2/lk_group_limited_will_start_bitcoin_miner_14nm/" TargetMode="External"/><Relationship Id="rId66" Type="http://schemas.openxmlformats.org/officeDocument/2006/relationships/hyperlink" Target="http://www.reddit.com/r/Bitcoin/comments/32mjvc/redeem_air_miles_for_bitcoin/" TargetMode="External"/><Relationship Id="rId65" Type="http://schemas.openxmlformats.org/officeDocument/2006/relationships/hyperlink" Target="http://www.reddit.com/r/Bitcoin/comments/32mk0n/how_many_bitcoin_addresses_have_a_balance_in_them/" TargetMode="External"/><Relationship Id="rId68" Type="http://schemas.openxmlformats.org/officeDocument/2006/relationships/hyperlink" Target="http://www.reddit.com/r/Bitcoin/comments/32mkk2/can_i_use_shapeshiftio_as_an_alternative_to_coin/" TargetMode="External"/><Relationship Id="rId67" Type="http://schemas.openxmlformats.org/officeDocument/2006/relationships/hyperlink" Target="http://www.reddit.com/r/Bitcoin/comments/32mlih/i_have_never_met_someone_who_owns_bitcoins/" TargetMode="External"/><Relationship Id="rId60" Type="http://schemas.openxmlformats.org/officeDocument/2006/relationships/hyperlink" Target="http://www.fxstreet.com/analysis/bitcoin-trading-alert/2015/04/14/" TargetMode="External"/><Relationship Id="rId69" Type="http://schemas.openxmlformats.org/officeDocument/2006/relationships/hyperlink" Target="http://www.reddit.com/r/Bitcoin/comments/32mk0n/how_many_bitcoin_addresses_have_a_balance_in_them/" TargetMode="External"/><Relationship Id="rId1790" Type="http://schemas.openxmlformats.org/officeDocument/2006/relationships/hyperlink" Target="http://www.reddit.com/r/Bitcoin/comments/33fa04/robocoin_twitter_no_longer_exists_and_is/" TargetMode="External"/><Relationship Id="rId1791" Type="http://schemas.openxmlformats.org/officeDocument/2006/relationships/hyperlink" Target="http://www.reddit.com/r/Bitcoin/comments/33f9t8/has_anybody_thought_about_using_bitcoin_as_a/" TargetMode="External"/><Relationship Id="rId1792" Type="http://schemas.openxmlformats.org/officeDocument/2006/relationships/hyperlink" Target="https://soundcloud.com/pantera-capital/siriusxms-bay-area-ventures-interview" TargetMode="External"/><Relationship Id="rId1793" Type="http://schemas.openxmlformats.org/officeDocument/2006/relationships/hyperlink" Target="http://www.reddit.com/r/Bitcoin/comments/33f8jt/pantera_ceo_dan_morehead_and_xapo_ceo_wences/" TargetMode="External"/><Relationship Id="rId1794" Type="http://schemas.openxmlformats.org/officeDocument/2006/relationships/hyperlink" Target="https://medium.com/@stevelongoria/mobile-bitcoin-app-idea-for-paying-content-creators-510469286e91" TargetMode="External"/><Relationship Id="rId1795" Type="http://schemas.openxmlformats.org/officeDocument/2006/relationships/hyperlink" Target="http://www.reddit.com/r/Bitcoin/comments/33fofn/mobile_bitcoin_app_idea_for_paying_content/" TargetMode="External"/><Relationship Id="rId51" Type="http://schemas.openxmlformats.org/officeDocument/2006/relationships/hyperlink" Target="http://www.reddit.com/r/Bitcoin/comments/32mcf0/why_zapchain_might_respark_the_bitcoin_community/" TargetMode="External"/><Relationship Id="rId1785" Type="http://schemas.openxmlformats.org/officeDocument/2006/relationships/hyperlink" Target="http://www.reddit.com/r/Bitcoin/comments/33f48s/bitcoin_spikes_8_in_minutes_on_margin_call/" TargetMode="External"/><Relationship Id="rId50" Type="http://schemas.openxmlformats.org/officeDocument/2006/relationships/hyperlink" Target="http://www.reddit.com/r/Bitcoin/comments/32mcg3/olivier_janssens_talks_about_what_he_found_inside/" TargetMode="External"/><Relationship Id="rId1786" Type="http://schemas.openxmlformats.org/officeDocument/2006/relationships/hyperlink" Target="http://www.reddit.com/r/Bitcoin/comments/33fa7a/whats_new_since_last_year/" TargetMode="External"/><Relationship Id="rId53" Type="http://schemas.openxmlformats.org/officeDocument/2006/relationships/hyperlink" Target="http://www.coindesk.com/new-tool-helps-victims-fight-bitcoin-ransomware/" TargetMode="External"/><Relationship Id="rId1787" Type="http://schemas.openxmlformats.org/officeDocument/2006/relationships/hyperlink" Target="https://bitcoinwisdom.com/" TargetMode="External"/><Relationship Id="rId52" Type="http://schemas.openxmlformats.org/officeDocument/2006/relationships/hyperlink" Target="http://www.reddit.com/r/Bitcoin/comments/32mbra/priceadjusted_hashrate/" TargetMode="External"/><Relationship Id="rId1788" Type="http://schemas.openxmlformats.org/officeDocument/2006/relationships/hyperlink" Target="http://www.reddit.com/r/Bitcoin/comments/33fa38/please_tell_me_im_just_blind_and_that_there_is_a/" TargetMode="External"/><Relationship Id="rId55" Type="http://schemas.openxmlformats.org/officeDocument/2006/relationships/hyperlink" Target="http://www.reddit.com/r/Bitcoin/comments/32mg6o/thanks_to_bitcoin_digital_art_becomes_collectable/" TargetMode="External"/><Relationship Id="rId1789" Type="http://schemas.openxmlformats.org/officeDocument/2006/relationships/hyperlink" Target="https://twitter.com/robocoin" TargetMode="External"/><Relationship Id="rId54" Type="http://schemas.openxmlformats.org/officeDocument/2006/relationships/hyperlink" Target="http://www.reddit.com/r/Bitcoin/comments/32mbp0/new_tool_helps_victims_fight_bitcoin_ransomware/" TargetMode="External"/><Relationship Id="rId57" Type="http://schemas.openxmlformats.org/officeDocument/2006/relationships/hyperlink" Target="http://bravenewcoin.com/news/infosys-explores-blockchain-technology/" TargetMode="External"/><Relationship Id="rId56" Type="http://schemas.openxmlformats.org/officeDocument/2006/relationships/hyperlink" Target="http://www.reddit.com/r/Bitcoin/comments/32mftj/what_other_crypto_currencies_are_you_invested_in/" TargetMode="External"/><Relationship Id="rId59" Type="http://schemas.openxmlformats.org/officeDocument/2006/relationships/hyperlink" Target="http://www.reddit.com/r/Bitcoin/comments/32me1c/multisig_with_no_third_partiestrusted_entities/" TargetMode="External"/><Relationship Id="rId58" Type="http://schemas.openxmlformats.org/officeDocument/2006/relationships/hyperlink" Target="http://www.reddit.com/r/Bitcoin/comments/32mfaq/infosys_explores_blockchain_technology/" TargetMode="External"/><Relationship Id="rId1780" Type="http://schemas.openxmlformats.org/officeDocument/2006/relationships/hyperlink" Target="http://www.reddit.com/r/Bitcoin/comments/33eyuq/bter_just_restored_their_dividend_for_btq/" TargetMode="External"/><Relationship Id="rId1781" Type="http://schemas.openxmlformats.org/officeDocument/2006/relationships/hyperlink" Target="http://www.reddit.com/r/Bitcoin/comments/33f28o/and_this_will_be_the_last_time_i_use_circle_to/" TargetMode="External"/><Relationship Id="rId1782" Type="http://schemas.openxmlformats.org/officeDocument/2006/relationships/hyperlink" Target="http://unrealitymag.com/comics/link-finds-an-unusual-treasure-comic/" TargetMode="External"/><Relationship Id="rId1783" Type="http://schemas.openxmlformats.org/officeDocument/2006/relationships/hyperlink" Target="http://www.reddit.com/r/Bitcoin/comments/33f4zr/slightly_negative_buts_till_funny/" TargetMode="External"/><Relationship Id="rId1784" Type="http://schemas.openxmlformats.org/officeDocument/2006/relationships/hyperlink" Target="http://www.forexnews.com/blog/2015/04/21/bitcoin-spikes-8-in-minutes-on-margin-call/" TargetMode="External"/><Relationship Id="rId2269" Type="http://schemas.openxmlformats.org/officeDocument/2006/relationships/hyperlink" Target="http://www.reddit.com/r/Bitcoin/comments/33m6eg/lets_take_a_moment_to_thank_satoshi_nakamoto/" TargetMode="External"/><Relationship Id="rId349" Type="http://schemas.openxmlformats.org/officeDocument/2006/relationships/hyperlink" Target="http://www.reddit.com/r/Bitcoin/comments/32r6z7/til_bitcoin_is_the_only_modern_financial_asset/" TargetMode="External"/><Relationship Id="rId348" Type="http://schemas.openxmlformats.org/officeDocument/2006/relationships/hyperlink" Target="http://www.reddit.com/r/Bitcoin/comments/32r8d9/help_with_legal_requirementscontract_design_for/" TargetMode="External"/><Relationship Id="rId347" Type="http://schemas.openxmlformats.org/officeDocument/2006/relationships/hyperlink" Target="http://www.reddit.com/r/Bitcoin/comments/32r4b2/whats_the_blockchain_and_why_does_bitcoin_depend/" TargetMode="External"/><Relationship Id="rId346" Type="http://schemas.openxmlformats.org/officeDocument/2006/relationships/hyperlink" Target="http://www.gizmodo.in/news/Whats-the-Blockchain-and-Why-Does-Bitcoin-Depend-On-It/articleshow/46938848.cms" TargetMode="External"/><Relationship Id="rId2260" Type="http://schemas.openxmlformats.org/officeDocument/2006/relationships/hyperlink" Target="https://plus.google.com/+TrentMcConaghy/posts/PCrvJmyptSn" TargetMode="External"/><Relationship Id="rId341" Type="http://schemas.openxmlformats.org/officeDocument/2006/relationships/hyperlink" Target="https://www.youtube.com/watch?v=Sw4qhNBEYWo" TargetMode="External"/><Relationship Id="rId2261" Type="http://schemas.openxmlformats.org/officeDocument/2006/relationships/hyperlink" Target="http://www.reddit.com/r/Bitcoin/comments/33m1ud/purchasing_the_first_digital_edition_with/" TargetMode="External"/><Relationship Id="rId340" Type="http://schemas.openxmlformats.org/officeDocument/2006/relationships/hyperlink" Target="http://www.reddit.com/r/Bitcoin/comments/32r63c/what_new_technology_were_you_initially_most/" TargetMode="External"/><Relationship Id="rId2262" Type="http://schemas.openxmlformats.org/officeDocument/2006/relationships/hyperlink" Target="http://www.reddit.com/r/Bitcoin/comments/33m0yn/merchant_adoption_its_not_where_we_spend_btc_but/" TargetMode="External"/><Relationship Id="rId2263" Type="http://schemas.openxmlformats.org/officeDocument/2006/relationships/hyperlink" Target="http://www.esma.europa.eu/consultation/Investment-using-virtual-currency-or-distributed-ledger-technology" TargetMode="External"/><Relationship Id="rId2264" Type="http://schemas.openxmlformats.org/officeDocument/2006/relationships/hyperlink" Target="http://www.reddit.com/r/Bitcoin/comments/33m0vn/investment_using_virtual_currency_or_distributed/" TargetMode="External"/><Relationship Id="rId345" Type="http://schemas.openxmlformats.org/officeDocument/2006/relationships/hyperlink" Target="http://www.reddit.com/r/Bitcoin/comments/32r4fb/new_economy_movement_focuses_on_equal/" TargetMode="External"/><Relationship Id="rId2265" Type="http://schemas.openxmlformats.org/officeDocument/2006/relationships/hyperlink" Target="http://www.reddit.com/r/Bitcoin/comments/33m44k/rand_paul_wants_your_bitcoin_to_be_unregulated/" TargetMode="External"/><Relationship Id="rId344" Type="http://schemas.openxmlformats.org/officeDocument/2006/relationships/hyperlink" Target="http://insidebitcoins.com/news/new-economy-movement-focuses-on-equal-opportunities/31703" TargetMode="External"/><Relationship Id="rId2266" Type="http://schemas.openxmlformats.org/officeDocument/2006/relationships/hyperlink" Target="http://www.reddit.com/r/Bitcoin/comments/33m3q9/buying_bitcoins_with_paypal/" TargetMode="External"/><Relationship Id="rId343" Type="http://schemas.openxmlformats.org/officeDocument/2006/relationships/hyperlink" Target="http://www.reddit.com/r/Bitcoin/comments/32r4w7/eli5_could_you_leverage_amazon_web_services_to/" TargetMode="External"/><Relationship Id="rId2267" Type="http://schemas.openxmlformats.org/officeDocument/2006/relationships/hyperlink" Target="http://www.reddit.com/r/Bitcoin/comments/33m3dk/coinutcom_is_looking_for_more_liquidity/" TargetMode="External"/><Relationship Id="rId342" Type="http://schemas.openxmlformats.org/officeDocument/2006/relationships/hyperlink" Target="http://www.reddit.com/r/Bitcoin/comments/32r5yg/hiring_freelancers_with_bithours_demo/" TargetMode="External"/><Relationship Id="rId2268" Type="http://schemas.openxmlformats.org/officeDocument/2006/relationships/hyperlink" Target="http://www.reddit.com/r/Bitcoin/comments/33m33g/ive_boughtsentsold_about_2000_worth_of_bitcoin/" TargetMode="External"/><Relationship Id="rId2258" Type="http://schemas.openxmlformats.org/officeDocument/2006/relationships/hyperlink" Target="https://freebitcoin.party" TargetMode="External"/><Relationship Id="rId2259" Type="http://schemas.openxmlformats.org/officeDocument/2006/relationships/hyperlink" Target="http://www.reddit.com/r/Bitcoin/comments/33m1wz/i_created_a_site_for_the_best_free_faucets_and/" TargetMode="External"/><Relationship Id="rId338" Type="http://schemas.openxmlformats.org/officeDocument/2006/relationships/hyperlink" Target="http://www.reddit.com/r/Bitcoin/comments/32r260/just_buy_it/" TargetMode="External"/><Relationship Id="rId337" Type="http://schemas.openxmlformats.org/officeDocument/2006/relationships/hyperlink" Target="http://i.imgur.com/JgeALlX.png" TargetMode="External"/><Relationship Id="rId336" Type="http://schemas.openxmlformats.org/officeDocument/2006/relationships/hyperlink" Target="http://www.reddit.com/r/Bitcoin/comments/32r2xg/poor_first_time_experience_with_xapo_and_bitcoin/" TargetMode="External"/><Relationship Id="rId335" Type="http://schemas.openxmlformats.org/officeDocument/2006/relationships/hyperlink" Target="http://www.reddit.com/r/Bitcoin/comments/32r3jn/gambling_and_bitcoin/" TargetMode="External"/><Relationship Id="rId339" Type="http://schemas.openxmlformats.org/officeDocument/2006/relationships/hyperlink" Target="http://io9.com/what-new-technology-were-you-initially-most-reluctant-t-1697945091" TargetMode="External"/><Relationship Id="rId330" Type="http://schemas.openxmlformats.org/officeDocument/2006/relationships/hyperlink" Target="https://www.godaddy.com/domains/searchresults.aspx?ci=83269&amp;domainToCheck=shitcoin.com" TargetMode="External"/><Relationship Id="rId2250" Type="http://schemas.openxmlformats.org/officeDocument/2006/relationships/hyperlink" Target="http://insidebitcoins.com/news/lowering-bitcoin-entry-level-barrier-with-netki-and-holytransaction/31914" TargetMode="External"/><Relationship Id="rId2251" Type="http://schemas.openxmlformats.org/officeDocument/2006/relationships/hyperlink" Target="http://www.reddit.com/r/Bitcoin/comments/33m2qt/lowering_bitcoin_entry_level_barrier_with_netki/" TargetMode="External"/><Relationship Id="rId2252" Type="http://schemas.openxmlformats.org/officeDocument/2006/relationships/hyperlink" Target="http://bit-post.com/market/bitcoin-flash-games-supporting-bitcoin-by-the-games-industry-5737" TargetMode="External"/><Relationship Id="rId2253" Type="http://schemas.openxmlformats.org/officeDocument/2006/relationships/hyperlink" Target="http://www.reddit.com/r/Bitcoin/comments/33m2ca/bitcoin_flash_games/" TargetMode="External"/><Relationship Id="rId334" Type="http://schemas.openxmlformats.org/officeDocument/2006/relationships/hyperlink" Target="https://buyabitcoin.com.au/blog/gambling-and-bitcoin/" TargetMode="External"/><Relationship Id="rId2254" Type="http://schemas.openxmlformats.org/officeDocument/2006/relationships/hyperlink" Target="https://bitcoinmagazine.com/20136/5-revelations-bitcoin-ing-2015-mobile-banking-survey/" TargetMode="External"/><Relationship Id="rId333" Type="http://schemas.openxmlformats.org/officeDocument/2006/relationships/hyperlink" Target="http://www.reddit.com/r/Bitcoin/comments/32qyg6/buttercoin_ceo_reveals_tactical_mistake_that_lead/" TargetMode="External"/><Relationship Id="rId2255" Type="http://schemas.openxmlformats.org/officeDocument/2006/relationships/hyperlink" Target="http://www.reddit.com/r/Bitcoin/comments/33m2c3/5_revelations_about_bitcoin_from_the_ing_2015/" TargetMode="External"/><Relationship Id="rId332" Type="http://schemas.openxmlformats.org/officeDocument/2006/relationships/hyperlink" Target="http://www.coindesk.com/buttercoin-ceo-mistake-bitcoin-business/" TargetMode="External"/><Relationship Id="rId2256" Type="http://schemas.openxmlformats.org/officeDocument/2006/relationships/hyperlink" Target="http://www.thehindubusinessline.com/opinion/its-growing-bitcoin-by-bitcoin/article7134704.ece" TargetMode="External"/><Relationship Id="rId331" Type="http://schemas.openxmlformats.org/officeDocument/2006/relationships/hyperlink" Target="http://www.reddit.com/r/Bitcoin/comments/32qyqy/lol_shitcoincom_is_hauling_a_premium_price_of_4k/" TargetMode="External"/><Relationship Id="rId2257" Type="http://schemas.openxmlformats.org/officeDocument/2006/relationships/hyperlink" Target="http://www.reddit.com/r/Bitcoin/comments/33m1za/its_growing_bitcoin_by_bitcoin/" TargetMode="External"/><Relationship Id="rId370" Type="http://schemas.openxmlformats.org/officeDocument/2006/relationships/hyperlink" Target="http://www.reddit.com/r/Bitcoin/comments/32rdbr/bitspark_its_the_cheapest_way_to_send_money/" TargetMode="External"/><Relationship Id="rId369" Type="http://schemas.openxmlformats.org/officeDocument/2006/relationships/hyperlink" Target="http://bravenewcoin.com/news/bitspark-its-the-cheapest-way-to-send-money/" TargetMode="External"/><Relationship Id="rId368" Type="http://schemas.openxmlformats.org/officeDocument/2006/relationships/hyperlink" Target="http://www.reddit.com/r/Bitcoin/comments/32r9a8/bitcoin_meetup_oakland_at_clef_hq_april_16_2015/" TargetMode="External"/><Relationship Id="rId2280" Type="http://schemas.openxmlformats.org/officeDocument/2006/relationships/hyperlink" Target="http://www.investopedia.com/articles/forex/042315/beware-these-five-bitcoin-scams.asp" TargetMode="External"/><Relationship Id="rId2281" Type="http://schemas.openxmlformats.org/officeDocument/2006/relationships/hyperlink" Target="http://www.reddit.com/r/Bitcoin/comments/33mh9k/beware_of_these_five_bitcoin_scams/" TargetMode="External"/><Relationship Id="rId2282" Type="http://schemas.openxmlformats.org/officeDocument/2006/relationships/hyperlink" Target="http://www.reddit.com/r/Bitcoin/comments/33mjgt/sites_that_you_can_pay_people_to_test_your_sites/" TargetMode="External"/><Relationship Id="rId363" Type="http://schemas.openxmlformats.org/officeDocument/2006/relationships/hyperlink" Target="https://instagram.com/p/1WhlP1sTYz/" TargetMode="External"/><Relationship Id="rId2283" Type="http://schemas.openxmlformats.org/officeDocument/2006/relationships/hyperlink" Target="http://cointelegraph.com/news/114054/this-chip-turns-a-dumb-phone-into-a-bitcoin-wallet" TargetMode="External"/><Relationship Id="rId362" Type="http://schemas.openxmlformats.org/officeDocument/2006/relationships/hyperlink" Target="http://www.reddit.com/r/Bitcoin/comments/32r45n/bitcoin_blockchain_and_the_technology_revolution/" TargetMode="External"/><Relationship Id="rId2284" Type="http://schemas.openxmlformats.org/officeDocument/2006/relationships/hyperlink" Target="http://www.reddit.com/r/Bitcoin/comments/33mngl/this_chip_turns_a_dumb_phone_into_a_bitcoin_wallet/" TargetMode="External"/><Relationship Id="rId361" Type="http://schemas.openxmlformats.org/officeDocument/2006/relationships/hyperlink" Target="http://www.institutionalinvestor.com/blogarticle/3444720/bitcoin-blockchain-and-the-technology-revolution/banking-and-capital-markets-trading-and-technology.html" TargetMode="External"/><Relationship Id="rId2285" Type="http://schemas.openxmlformats.org/officeDocument/2006/relationships/hyperlink" Target="http://www.reddit.com/r/Bitcoin/comments/33mn92/do_you_foresee_another_scandal_comparable_to_gox/" TargetMode="External"/><Relationship Id="rId360" Type="http://schemas.openxmlformats.org/officeDocument/2006/relationships/hyperlink" Target="http://www.reddit.com/r/Bitcoin/comments/32r4b2/whats_the_blockchain_and_why_does_bitcoin_depend/" TargetMode="External"/><Relationship Id="rId2286" Type="http://schemas.openxmlformats.org/officeDocument/2006/relationships/hyperlink" Target="http://www.reddit.com/r/Bitcoin/comments/33mmqq/is_it_possible_to_buy_from_the_apple_store_us/" TargetMode="External"/><Relationship Id="rId367" Type="http://schemas.openxmlformats.org/officeDocument/2006/relationships/hyperlink" Target="https://meetup.com/East-Bay-Bitcoin-Meetup/events/221117746/" TargetMode="External"/><Relationship Id="rId2287" Type="http://schemas.openxmlformats.org/officeDocument/2006/relationships/hyperlink" Target="http://imgur.com/kN8QIfE" TargetMode="External"/><Relationship Id="rId366" Type="http://schemas.openxmlformats.org/officeDocument/2006/relationships/hyperlink" Target="http://www.reddit.com/r/Bitcoin/comments/32raej/some_guy_stanford_changed_the_name_of_pos_proof/" TargetMode="External"/><Relationship Id="rId2288" Type="http://schemas.openxmlformats.org/officeDocument/2006/relationships/hyperlink" Target="http://www.reddit.com/r/Bitcoin/comments/33mlb8/has_anyone_ever_used_bfl_for_cloud_mining_they/" TargetMode="External"/><Relationship Id="rId365" Type="http://schemas.openxmlformats.org/officeDocument/2006/relationships/hyperlink" Target="http://www.technologyreview.com/news/536641/a-new-competitor-for-bitcoin-aims-to-be-faster-and-safer/" TargetMode="External"/><Relationship Id="rId2289" Type="http://schemas.openxmlformats.org/officeDocument/2006/relationships/hyperlink" Target="http://www.reddit.com/r/Bitcoin/comments/33mkuw/is_coinbase_a_scam/" TargetMode="External"/><Relationship Id="rId364" Type="http://schemas.openxmlformats.org/officeDocument/2006/relationships/hyperlink" Target="http://www.reddit.com/r/Bitcoin/comments/32rb32/this_guy_would_still_be_alive_if_he_accepted/" TargetMode="External"/><Relationship Id="rId95" Type="http://schemas.openxmlformats.org/officeDocument/2006/relationships/hyperlink" Target="http://www.reddit.com/r/Bitcoin/comments/32nayi/good_power_supplies_to_run_2_ant_miners_s1/" TargetMode="External"/><Relationship Id="rId94" Type="http://schemas.openxmlformats.org/officeDocument/2006/relationships/hyperlink" Target="http://www.reddit.com/r/Bitcoin/comments/32nbvf/block_time_probability_calculator/" TargetMode="External"/><Relationship Id="rId97" Type="http://schemas.openxmlformats.org/officeDocument/2006/relationships/hyperlink" Target="https://medium.com/@Nakamotos/the-first-bitcoin-store-d2b792d5cb45" TargetMode="External"/><Relationship Id="rId96" Type="http://schemas.openxmlformats.org/officeDocument/2006/relationships/hyperlink" Target="http://www.reddit.com/r/Bitcoin/comments/32nakq/cloudhashing_gives_final_middlefinger/" TargetMode="External"/><Relationship Id="rId99" Type="http://schemas.openxmlformats.org/officeDocument/2006/relationships/hyperlink" Target="http://www.bitpop.org/" TargetMode="External"/><Relationship Id="rId98" Type="http://schemas.openxmlformats.org/officeDocument/2006/relationships/hyperlink" Target="http://www.reddit.com/r/Bitcoin/comments/32n998/how_to_start_your_own_bitcoin_store/" TargetMode="External"/><Relationship Id="rId91" Type="http://schemas.openxmlformats.org/officeDocument/2006/relationships/hyperlink" Target="http://www.reddit.com/r/Bitcoin/comments/32n2ox/just_wondering_is_it_feasible_to_change_bitcoin/" TargetMode="External"/><Relationship Id="rId90" Type="http://schemas.openxmlformats.org/officeDocument/2006/relationships/hyperlink" Target="http://www.reddit.com/r/Bitcoin/comments/32n3mx/yall_ready_for_the_price_spike_after_tax_day/" TargetMode="External"/><Relationship Id="rId93" Type="http://schemas.openxmlformats.org/officeDocument/2006/relationships/hyperlink" Target="http://www.reddit.com/r/Bitcoin/comments/32n6p3/bitbeat_blockchains_without_coins_stir_tensions/" TargetMode="External"/><Relationship Id="rId92" Type="http://schemas.openxmlformats.org/officeDocument/2006/relationships/hyperlink" Target="http://blogs.wsj.com/moneybeat/2015/04/14/bitbeat-blockchains-without-coins-stir-tensions-in-bitcoin-community/" TargetMode="External"/><Relationship Id="rId359" Type="http://schemas.openxmlformats.org/officeDocument/2006/relationships/hyperlink" Target="http://www.gizmodo.in/news/Whats-the-Blockchain-and-Why-Does-Bitcoin-Depend-On-It/articleshow/46938848.cms" TargetMode="External"/><Relationship Id="rId358" Type="http://schemas.openxmlformats.org/officeDocument/2006/relationships/hyperlink" Target="http://www.reddit.com/r/Bitcoin/comments/32r4fb/new_economy_movement_focuses_on_equal/" TargetMode="External"/><Relationship Id="rId357" Type="http://schemas.openxmlformats.org/officeDocument/2006/relationships/hyperlink" Target="http://insidebitcoins.com/news/new-economy-movement-focuses-on-equal-opportunities/31703" TargetMode="External"/><Relationship Id="rId2270" Type="http://schemas.openxmlformats.org/officeDocument/2006/relationships/hyperlink" Target="http://cointelegraph.com/news/114053/factoms-latest-partnership-takes-on-us-healthcare" TargetMode="External"/><Relationship Id="rId2271" Type="http://schemas.openxmlformats.org/officeDocument/2006/relationships/hyperlink" Target="http://www.reddit.com/r/Bitcoin/comments/33m5sn/the_factom_protocol_aims_to_extend_bitcoin_20/" TargetMode="External"/><Relationship Id="rId352" Type="http://schemas.openxmlformats.org/officeDocument/2006/relationships/hyperlink" Target="http://io9.com/what-new-technology-were-you-initially-most-reluctant-t-1697945091" TargetMode="External"/><Relationship Id="rId2272" Type="http://schemas.openxmlformats.org/officeDocument/2006/relationships/hyperlink" Target="https://github.com/OpenBazaar/OpenBazaar/releases" TargetMode="External"/><Relationship Id="rId351" Type="http://schemas.openxmlformats.org/officeDocument/2006/relationships/hyperlink" Target="http://www.reddit.com/r/Bitcoin/comments/32r6h9/coingamingio_integrates_microgaming_quickfire/" TargetMode="External"/><Relationship Id="rId2273" Type="http://schemas.openxmlformats.org/officeDocument/2006/relationships/hyperlink" Target="http://www.reddit.com/r/Bitcoin/comments/33mall/and_we_are_at_v04_openbazaar/" TargetMode="External"/><Relationship Id="rId350" Type="http://schemas.openxmlformats.org/officeDocument/2006/relationships/hyperlink" Target="http://www.sbcnews.co.uk/technology/2015/04/15/coingaming-io-integrates-microgaming-quickfire-mobile-games/" TargetMode="External"/><Relationship Id="rId2274" Type="http://schemas.openxmlformats.org/officeDocument/2006/relationships/hyperlink" Target="http://www.reddit.com/r/Bitcoin/comments/33m9sb/1_of_n_wallets/" TargetMode="External"/><Relationship Id="rId2275" Type="http://schemas.openxmlformats.org/officeDocument/2006/relationships/hyperlink" Target="https://www.e-coin.io/" TargetMode="External"/><Relationship Id="rId356" Type="http://schemas.openxmlformats.org/officeDocument/2006/relationships/hyperlink" Target="http://www.reddit.com/r/Bitcoin/comments/32r4w7/eli5_could_you_leverage_amazon_web_services_to/" TargetMode="External"/><Relationship Id="rId2276" Type="http://schemas.openxmlformats.org/officeDocument/2006/relationships/hyperlink" Target="http://www.reddit.com/r/Bitcoin/comments/33m963/ecoinio_anyone_ever_used_their_bitcoin_debit_card/" TargetMode="External"/><Relationship Id="rId355" Type="http://schemas.openxmlformats.org/officeDocument/2006/relationships/hyperlink" Target="http://www.reddit.com/r/Bitcoin/comments/32r5yg/hiring_freelancers_with_bithours_demo/" TargetMode="External"/><Relationship Id="rId2277" Type="http://schemas.openxmlformats.org/officeDocument/2006/relationships/hyperlink" Target="http://www.reddit.com/r/Bitcoin/comments/33m8xf/simple_suggestion_for_coinbase/" TargetMode="External"/><Relationship Id="rId354" Type="http://schemas.openxmlformats.org/officeDocument/2006/relationships/hyperlink" Target="https://www.youtube.com/watch?v=Sw4qhNBEYWo" TargetMode="External"/><Relationship Id="rId2278" Type="http://schemas.openxmlformats.org/officeDocument/2006/relationships/hyperlink" Target="http://www.reddit.com/r/Bitcoin/comments/33m8cl/this_is_why_i_just_bout_20_bitcoins/" TargetMode="External"/><Relationship Id="rId353" Type="http://schemas.openxmlformats.org/officeDocument/2006/relationships/hyperlink" Target="http://www.reddit.com/r/Bitcoin/comments/32r63c/what_new_technology_were_you_initially_most/" TargetMode="External"/><Relationship Id="rId2279" Type="http://schemas.openxmlformats.org/officeDocument/2006/relationships/hyperlink" Target="http://www.reddit.com/r/Bitcoin/comments/33m80w/when_bitcoin_is_not_like_cash/" TargetMode="External"/><Relationship Id="rId2225" Type="http://schemas.openxmlformats.org/officeDocument/2006/relationships/hyperlink" Target="http://ventureburn.com/2015/04/bankymoons-building-worlds-first-smart-grids-using-bitcoin/" TargetMode="External"/><Relationship Id="rId2226" Type="http://schemas.openxmlformats.org/officeDocument/2006/relationships/hyperlink" Target="http://www.reddit.com/r/Bitcoin/comments/33l8di/ventureburn_bankymoon_lets_you_pay_your_utility/" TargetMode="External"/><Relationship Id="rId2227" Type="http://schemas.openxmlformats.org/officeDocument/2006/relationships/hyperlink" Target="http://www.businesswire.com/news/home/20150423005267/en/Genesis-Trading-Partners-BitGo-Streamline-Bitcoin-Wallet" TargetMode="External"/><Relationship Id="rId2228" Type="http://schemas.openxmlformats.org/officeDocument/2006/relationships/hyperlink" Target="http://www.reddit.com/r/Bitcoin/comments/33leua/genesis_trading_partners_with_bitgo_to_streamline/" TargetMode="External"/><Relationship Id="rId2229" Type="http://schemas.openxmlformats.org/officeDocument/2006/relationships/hyperlink" Target="https://www.tradingview.com/chart/XJAIL8H9/" TargetMode="External"/><Relationship Id="rId305" Type="http://schemas.openxmlformats.org/officeDocument/2006/relationships/hyperlink" Target="http://www.reddit.com/r/Bitcoin/comments/32qdyz/a_bitcoin_startup_best_exit_opportunity_for/" TargetMode="External"/><Relationship Id="rId304" Type="http://schemas.openxmlformats.org/officeDocument/2006/relationships/hyperlink" Target="http://www.mergersandinquisitions.com/bitcoin-startup/" TargetMode="External"/><Relationship Id="rId303" Type="http://schemas.openxmlformats.org/officeDocument/2006/relationships/hyperlink" Target="http://www.reddit.com/r/Bitcoin/comments/32qg5d/sunnyvale_job_fair_this_weekend_offers_new_job/" TargetMode="External"/><Relationship Id="rId302" Type="http://schemas.openxmlformats.org/officeDocument/2006/relationships/hyperlink" Target="https://bitcoinmagazine.com/20019/sunnyvale-job-fair-weekend-offers-new-job-prospects-new-startups-bithack/" TargetMode="External"/><Relationship Id="rId309" Type="http://schemas.openxmlformats.org/officeDocument/2006/relationships/hyperlink" Target="http://www.reddit.com/r/Bitcoin/comments/32qi2i/i_just_bought_30_dollars_worth_of_bitcoin_at/" TargetMode="External"/><Relationship Id="rId308" Type="http://schemas.openxmlformats.org/officeDocument/2006/relationships/hyperlink" Target="http://www.reddit.com/r/Bitcoin/comments/32qii5/q_new_bitcoin_user_here/" TargetMode="External"/><Relationship Id="rId307" Type="http://schemas.openxmlformats.org/officeDocument/2006/relationships/hyperlink" Target="http://www.reddit.com/r/Bitcoin/comments/32qjd2/whats_the_blockchain_and_why_does_bitcoin_depend/" TargetMode="External"/><Relationship Id="rId306" Type="http://schemas.openxmlformats.org/officeDocument/2006/relationships/hyperlink" Target="http://gizmodo.com/whats-the-blockchain-and-why-does-bitcoin-depend-on-it-1698025216" TargetMode="External"/><Relationship Id="rId2220" Type="http://schemas.openxmlformats.org/officeDocument/2006/relationships/hyperlink" Target="http://www.reddit.com/r/Bitcoin/comments/33l9fd/is_there_an_easy_way_to_pay_someone_in_bitcoin/" TargetMode="External"/><Relationship Id="rId301" Type="http://schemas.openxmlformats.org/officeDocument/2006/relationships/hyperlink" Target="http://www.reddit.com/r/Bitcoin/comments/32qgly/interest_in_collectible_trading_cards_for_bitcoin/" TargetMode="External"/><Relationship Id="rId2221" Type="http://schemas.openxmlformats.org/officeDocument/2006/relationships/hyperlink" Target="https://www.netki.com/" TargetMode="External"/><Relationship Id="rId300" Type="http://schemas.openxmlformats.org/officeDocument/2006/relationships/hyperlink" Target="http://www.reddit.com/r/Bitcoin/comments/32qc9m/i_wish_there_was_an_api_where_you_input_cc_info/" TargetMode="External"/><Relationship Id="rId2222" Type="http://schemas.openxmlformats.org/officeDocument/2006/relationships/hyperlink" Target="http://www.reddit.com/r/Bitcoin/comments/33l9cn/netki_allows_the_use_of_a_name_instead_of_a_btc/" TargetMode="External"/><Relationship Id="rId2223" Type="http://schemas.openxmlformats.org/officeDocument/2006/relationships/hyperlink" Target="http://www.coindesk.com/spanish-bitcoin-community-celebrate-bitcoins-vat-exemption/" TargetMode="External"/><Relationship Id="rId2224" Type="http://schemas.openxmlformats.org/officeDocument/2006/relationships/hyperlink" Target="http://www.reddit.com/r/Bitcoin/comments/33l8id/spanish_bitcoin_community_celebrates_bitcoins_vat/" TargetMode="External"/><Relationship Id="rId2214" Type="http://schemas.openxmlformats.org/officeDocument/2006/relationships/hyperlink" Target="http://www.reddit.com/r/Bitcoin/comments/33l2p6/does_anyone_else_feel_like_they_have_achieved/" TargetMode="External"/><Relationship Id="rId2215" Type="http://schemas.openxmlformats.org/officeDocument/2006/relationships/hyperlink" Target="http://www.reddit.com/r/Bitcoin/comments/33l54z/bitcoin_wallet_as_a_bank_account_are_we_there_yet/" TargetMode="External"/><Relationship Id="rId2216" Type="http://schemas.openxmlformats.org/officeDocument/2006/relationships/hyperlink" Target="http://www.reddit.com/r/Bitcoin/comments/33l4ro/the_first_reddit_outtake_from_digital_gold_newly/" TargetMode="External"/><Relationship Id="rId2217" Type="http://schemas.openxmlformats.org/officeDocument/2006/relationships/hyperlink" Target="http://www.reddit.com/r/Bitcoin/comments/33l7bl/i_heard_about_a_project_to_improve_bitcoins/" TargetMode="External"/><Relationship Id="rId2218" Type="http://schemas.openxmlformats.org/officeDocument/2006/relationships/hyperlink" Target="http://dappcentral.com/dappstore/publish.html" TargetMode="External"/><Relationship Id="rId2219" Type="http://schemas.openxmlformats.org/officeDocument/2006/relationships/hyperlink" Target="http://www.reddit.com/r/Bitcoin/comments/33l6qk/dappstore_now_offering_rewards_for_displaying_the/" TargetMode="External"/><Relationship Id="rId2210" Type="http://schemas.openxmlformats.org/officeDocument/2006/relationships/hyperlink" Target="http://townhall.com/news/politics-elections/2015/04/22/deals-in-dark-helped-bitcoin-take-off-says-chief-scientist-n1988749" TargetMode="External"/><Relationship Id="rId2211" Type="http://schemas.openxmlformats.org/officeDocument/2006/relationships/hyperlink" Target="http://www.reddit.com/r/Bitcoin/comments/33kz6u/deals_in_dark_helped_bitcoin_take_off_says_chief/" TargetMode="External"/><Relationship Id="rId2212" Type="http://schemas.openxmlformats.org/officeDocument/2006/relationships/hyperlink" Target="http://dcinno.streetwise.co/2015/04/22/dc-tech-tesla-home-batteries-bitcoin-shop-raise-green-tech/" TargetMode="External"/><Relationship Id="rId2213" Type="http://schemas.openxmlformats.org/officeDocument/2006/relationships/hyperlink" Target="http://www.reddit.com/r/Bitcoin/comments/33kz4d/dc_inno_beat_422_tesla_home_batteries_earth_day/" TargetMode="External"/><Relationship Id="rId2247" Type="http://schemas.openxmlformats.org/officeDocument/2006/relationships/hyperlink" Target="https://twitter.com/ummjackson/status/591272772652830720" TargetMode="External"/><Relationship Id="rId2248" Type="http://schemas.openxmlformats.org/officeDocument/2006/relationships/hyperlink" Target="http://www.reddit.com/r/Bitcoin/comments/33lwye/creator_of_dogecoin_i_see_no_longterm_future_for/" TargetMode="External"/><Relationship Id="rId2249" Type="http://schemas.openxmlformats.org/officeDocument/2006/relationships/hyperlink" Target="http://www.reddit.com/r/Bitcoin/comments/33m07i/lets_talk_about_bitcoin_transaction_machines/" TargetMode="External"/><Relationship Id="rId327" Type="http://schemas.openxmlformats.org/officeDocument/2006/relationships/hyperlink" Target="http://www.reddit.com/r/Bitcoin/comments/32qxew/american_govt_targets_banks_accounts_as_federal/" TargetMode="External"/><Relationship Id="rId326" Type="http://schemas.openxmlformats.org/officeDocument/2006/relationships/hyperlink" Target="http://www.westernjournalism.com/governments-next-tax-target-your-bank-account/" TargetMode="External"/><Relationship Id="rId325" Type="http://schemas.openxmlformats.org/officeDocument/2006/relationships/hyperlink" Target="http://www.reddit.com/r/Bitcoin/comments/32qxg1/liberland_will_its_official_currency_be_bitcoin/" TargetMode="External"/><Relationship Id="rId324" Type="http://schemas.openxmlformats.org/officeDocument/2006/relationships/hyperlink" Target="https://www.youtube.com/watch?v=TrRccMnuiEA" TargetMode="External"/><Relationship Id="rId329" Type="http://schemas.openxmlformats.org/officeDocument/2006/relationships/hyperlink" Target="http://www.reddit.com/r/Bitcoin/comments/32qzjt/gemini_exchangewhere_are_you/" TargetMode="External"/><Relationship Id="rId328" Type="http://schemas.openxmlformats.org/officeDocument/2006/relationships/hyperlink" Target="http://www.reddit.com/r/Bitcoin/comments/32qx9z/60_of_bitcoins_to_help_my_brother_out/" TargetMode="External"/><Relationship Id="rId2240" Type="http://schemas.openxmlformats.org/officeDocument/2006/relationships/hyperlink" Target="http://www.reddit.com/r/Bitcoin/comments/33lkwu/it_is_not_a_number_of_people_its_a_strenght_of/" TargetMode="External"/><Relationship Id="rId2241" Type="http://schemas.openxmlformats.org/officeDocument/2006/relationships/hyperlink" Target="http://www.reddit.com/r/Bitcoin/comments/33lr1c/new_non_profit_how_can_we_get_them_to_accept/" TargetMode="External"/><Relationship Id="rId2242" Type="http://schemas.openxmlformats.org/officeDocument/2006/relationships/hyperlink" Target="http://www.newsbtc.com/2015/04/23/mit-digital-currency-initiative-welcomes-bitcoin-foundation-members/" TargetMode="External"/><Relationship Id="rId323" Type="http://schemas.openxmlformats.org/officeDocument/2006/relationships/hyperlink" Target="http://www.reddit.com/r/Bitcoin/comments/32qy8d/why_i_love_bitcoin/" TargetMode="External"/><Relationship Id="rId2243" Type="http://schemas.openxmlformats.org/officeDocument/2006/relationships/hyperlink" Target="http://www.reddit.com/r/Bitcoin/comments/33lqq7/mit_digital_currency_initiative_welcomes_bitcoin/" TargetMode="External"/><Relationship Id="rId322" Type="http://schemas.openxmlformats.org/officeDocument/2006/relationships/hyperlink" Target="http://www.reddit.com/r/Bitcoin/comments/32qulp/more_dirty_dealing_at_the_dea_113000_stolen_in/" TargetMode="External"/><Relationship Id="rId2244" Type="http://schemas.openxmlformats.org/officeDocument/2006/relationships/hyperlink" Target="http://www.reddit.com/r/Bitcoin/comments/33lq64/european_securities_market_autority_investment/" TargetMode="External"/><Relationship Id="rId321" Type="http://schemas.openxmlformats.org/officeDocument/2006/relationships/hyperlink" Target="http://www.thefiscaltimes.com/2015/04/15/More-Dirty-Dealing-DEA-113000-Stolen-Credit-Card-Scam" TargetMode="External"/><Relationship Id="rId2245" Type="http://schemas.openxmlformats.org/officeDocument/2006/relationships/hyperlink" Target="http://247cryptonews.com/bitcoin-conference-is-going-to-make-a-mash-on-europe/" TargetMode="External"/><Relationship Id="rId320" Type="http://schemas.openxmlformats.org/officeDocument/2006/relationships/hyperlink" Target="http://www.reddit.com/r/Bitcoin/comments/32qt0w/paying_1_in_bitcoin_value_for_every_simple/" TargetMode="External"/><Relationship Id="rId2246" Type="http://schemas.openxmlformats.org/officeDocument/2006/relationships/hyperlink" Target="http://www.reddit.com/r/Bitcoin/comments/33ltsj/bitcoin_conference_is_going_to_make_a_mash_on/" TargetMode="External"/><Relationship Id="rId2236" Type="http://schemas.openxmlformats.org/officeDocument/2006/relationships/hyperlink" Target="http://www.theopenledger.com/political-contributions-of-bitcoin-players-revealed/" TargetMode="External"/><Relationship Id="rId2237" Type="http://schemas.openxmlformats.org/officeDocument/2006/relationships/hyperlink" Target="http://www.reddit.com/r/Bitcoin/comments/33loci/a_snapshot_of_the_political_contributions_of/" TargetMode="External"/><Relationship Id="rId2238" Type="http://schemas.openxmlformats.org/officeDocument/2006/relationships/hyperlink" Target="https://bitcointalk.org/index.php?topic=1035696.msg11171518" TargetMode="External"/><Relationship Id="rId2239" Type="http://schemas.openxmlformats.org/officeDocument/2006/relationships/hyperlink" Target="http://www.reddit.com/r/Bitcoin/comments/33ll5q/skype_callback_service_bitcoin_services/" TargetMode="External"/><Relationship Id="rId316" Type="http://schemas.openxmlformats.org/officeDocument/2006/relationships/hyperlink" Target="http://www.reddit.com/r/Bitcoin/comments/32qpue/money_techs_interview_w_will_obrien_ceo_cofounder/" TargetMode="External"/><Relationship Id="rId315" Type="http://schemas.openxmlformats.org/officeDocument/2006/relationships/hyperlink" Target="http://moneyandtech.com/will-obrien-on-bitgo-multi-sig-bitcoin-theft-insurance/" TargetMode="External"/><Relationship Id="rId314" Type="http://schemas.openxmlformats.org/officeDocument/2006/relationships/hyperlink" Target="http://www.reddit.com/r/Bitcoin/comments/32qmaj/rand_paul_accepts_bitcoin_donations/" TargetMode="External"/><Relationship Id="rId313" Type="http://schemas.openxmlformats.org/officeDocument/2006/relationships/hyperlink" Target="https://secure.randpaul.com/" TargetMode="External"/><Relationship Id="rId319" Type="http://schemas.openxmlformats.org/officeDocument/2006/relationships/hyperlink" Target="http://www.reddit.com/r/Bitcoin/comments/32qp9s/satirical_bitcoin_news_site/" TargetMode="External"/><Relationship Id="rId318" Type="http://schemas.openxmlformats.org/officeDocument/2006/relationships/hyperlink" Target="http://www.reddit.com/r/Bitcoin/comments/32qpj3/democracy_now_now_accepts_bitcoin_among_other/" TargetMode="External"/><Relationship Id="rId317" Type="http://schemas.openxmlformats.org/officeDocument/2006/relationships/hyperlink" Target="https://democracynow.org/donate" TargetMode="External"/><Relationship Id="rId2230" Type="http://schemas.openxmlformats.org/officeDocument/2006/relationships/hyperlink" Target="http://www.reddit.com/r/Bitcoin/comments/33lh3m/on_the_verge_of_breaking_out_of_a_1_year_channel/" TargetMode="External"/><Relationship Id="rId2231" Type="http://schemas.openxmlformats.org/officeDocument/2006/relationships/hyperlink" Target="http://www.reddit.com/r/Bitcoin/comments/33ljgi/kitchen_safe_timed_lockboxes_accepts_bitcoin/" TargetMode="External"/><Relationship Id="rId312" Type="http://schemas.openxmlformats.org/officeDocument/2006/relationships/hyperlink" Target="http://www.reddit.com/r/Bitcoin/comments/32qme3/can_anyone_eli5_how_the_vacuum_tubes_inside_the/" TargetMode="External"/><Relationship Id="rId2232" Type="http://schemas.openxmlformats.org/officeDocument/2006/relationships/hyperlink" Target="http://www.getdotbit.com" TargetMode="External"/><Relationship Id="rId311" Type="http://schemas.openxmlformats.org/officeDocument/2006/relationships/hyperlink" Target="http://www.reddit.com/r/Bitcoin/comments/32qhsd/i_found_this_weird_blog_and_i_thought_huh_bitcoin/" TargetMode="External"/><Relationship Id="rId2233" Type="http://schemas.openxmlformats.org/officeDocument/2006/relationships/hyperlink" Target="http://www.reddit.com/r/Bitcoin/comments/33ljdt/getdotbitcom_launch_spreading_decentralized_dns/" TargetMode="External"/><Relationship Id="rId310" Type="http://schemas.openxmlformats.org/officeDocument/2006/relationships/hyperlink" Target="https://singletonpress.wordpress.com/2015/01/04/bitcoin-for-the-entrepreneur-and-dinar-community/" TargetMode="External"/><Relationship Id="rId2234" Type="http://schemas.openxmlformats.org/officeDocument/2006/relationships/hyperlink" Target="http://www.reddit.com/r/Bitcoin/comments/33ljgi/kitchen_safe_timed_lockboxes_accepts_bitcoin/" TargetMode="External"/><Relationship Id="rId2235" Type="http://schemas.openxmlformats.org/officeDocument/2006/relationships/hyperlink" Target="http://www.reddit.com/r/Bitcoin/comments/33lp48/i_have_a_few_quick_questions_for_my_school_project/" TargetMode="External"/><Relationship Id="rId297" Type="http://schemas.openxmlformats.org/officeDocument/2006/relationships/hyperlink" Target="http://imgur.com/dt3wzRt" TargetMode="External"/><Relationship Id="rId296" Type="http://schemas.openxmlformats.org/officeDocument/2006/relationships/hyperlink" Target="http://www.reddit.com/r/Bitcoin/comments/32q9lk/gavin_andresen_mark_karpeles_and_charlie_shrem_a/" TargetMode="External"/><Relationship Id="rId295" Type="http://schemas.openxmlformats.org/officeDocument/2006/relationships/hyperlink" Target="http://www.ibtimes.co.uk/bitcoin-foundation-founder-gavin-andresen-mark-karpeles-charlie-shrem-disgrace-cryptocurrency-1496583" TargetMode="External"/><Relationship Id="rId294" Type="http://schemas.openxmlformats.org/officeDocument/2006/relationships/hyperlink" Target="http://www.reddit.com/r/Bitcoin/comments/32q9yy/i_apologize_for_my_ignorance_but_what_exactly_is/" TargetMode="External"/><Relationship Id="rId299" Type="http://schemas.openxmlformats.org/officeDocument/2006/relationships/hyperlink" Target="http://www.reddit.com/r/Bitcoin/comments/32qdam/easiest_simplest_setup_coinbase/" TargetMode="External"/><Relationship Id="rId298" Type="http://schemas.openxmlformats.org/officeDocument/2006/relationships/hyperlink" Target="http://www.reddit.com/r/Bitcoin/comments/32qdso/rbitcoin_is_not_the_most_tipped_subreddit/" TargetMode="External"/><Relationship Id="rId271" Type="http://schemas.openxmlformats.org/officeDocument/2006/relationships/hyperlink" Target="http://www.postcrawl.com/ebay-and-paypal-to-accept-bitcoin-payments-through-braintree/" TargetMode="External"/><Relationship Id="rId270" Type="http://schemas.openxmlformats.org/officeDocument/2006/relationships/hyperlink" Target="http://www.reddit.com/r/Bitcoin/comments/32q24y/digital_currency_puts_fully_banked_world_within/" TargetMode="External"/><Relationship Id="rId269" Type="http://schemas.openxmlformats.org/officeDocument/2006/relationships/hyperlink" Target="http://www.americanbanker.com/bankthink/digital-currency-puts-fully-banked-world-within-reach-1073741-1.html" TargetMode="External"/><Relationship Id="rId264" Type="http://schemas.openxmlformats.org/officeDocument/2006/relationships/hyperlink" Target="http://www.reddit.com/r/Bitcoin/comments/32q2k0/new_european_libertarian_micronation_liberland/" TargetMode="External"/><Relationship Id="rId263" Type="http://schemas.openxmlformats.org/officeDocument/2006/relationships/hyperlink" Target="http://liberland.org/en/main/" TargetMode="External"/><Relationship Id="rId262" Type="http://schemas.openxmlformats.org/officeDocument/2006/relationships/hyperlink" Target="http://www.reddit.com/r/Bitcoin/comments/32pyke/do_you_guys_remember_physical_bitcoins_by/" TargetMode="External"/><Relationship Id="rId261" Type="http://schemas.openxmlformats.org/officeDocument/2006/relationships/hyperlink" Target="http://www.reddit.com/r/Bitcoin/comments/32pzvq/has_anyone_here_used_this_lawnmower_app_for_the/" TargetMode="External"/><Relationship Id="rId268" Type="http://schemas.openxmlformats.org/officeDocument/2006/relationships/hyperlink" Target="http://www.reddit.com/r/Bitcoin/comments/32q2at/bbva_sponsors_upcoming_digital_currency_summit_in/" TargetMode="External"/><Relationship Id="rId267" Type="http://schemas.openxmlformats.org/officeDocument/2006/relationships/hyperlink" Target="https://bitcoinmagazine.com/20013/bbva-sponsors-upcoming-digital-currency-summit-in-madrid/" TargetMode="External"/><Relationship Id="rId266" Type="http://schemas.openxmlformats.org/officeDocument/2006/relationships/hyperlink" Target="http://www.reddit.com/r/Bitcoin/comments/32q2hg/i_think_theres_a_really_high_chance_that_we_see_a/" TargetMode="External"/><Relationship Id="rId265" Type="http://schemas.openxmlformats.org/officeDocument/2006/relationships/hyperlink" Target="https://medium.com/zapchain-magazine/why-one-bitcoin-developer-thinks-cryptocurrencies-have-a-dreadful-future-93007cff1613" TargetMode="External"/><Relationship Id="rId260" Type="http://schemas.openxmlformats.org/officeDocument/2006/relationships/hyperlink" Target="http://www.reddit.com/r/Bitcoin/comments/32pulp/can_i_get_a_small_slice_5_biggest_banks_now_own/" TargetMode="External"/><Relationship Id="rId259" Type="http://schemas.openxmlformats.org/officeDocument/2006/relationships/hyperlink" Target="http://www.cnbc.com/id/102589832" TargetMode="External"/><Relationship Id="rId258" Type="http://schemas.openxmlformats.org/officeDocument/2006/relationships/hyperlink" Target="http://www.reddit.com/r/Bitcoin/comments/32pv5p/burstcoin_opens_market_supported_by_smart/" TargetMode="External"/><Relationship Id="rId2290" Type="http://schemas.openxmlformats.org/officeDocument/2006/relationships/hyperlink" Target="http://www.reddit.com/r/Bitcoin/comments/33mss6/valve_is_introducing_paid_mods_in_steam_which/" TargetMode="External"/><Relationship Id="rId2291" Type="http://schemas.openxmlformats.org/officeDocument/2006/relationships/hyperlink" Target="https://itunes.apple.com/app/id977348233" TargetMode="External"/><Relationship Id="rId2292" Type="http://schemas.openxmlformats.org/officeDocument/2006/relationships/hyperlink" Target="http://www.reddit.com/r/Bitcoin/comments/33mso3/yawzabot_btce_light_client_trade_bitcoin_from/" TargetMode="External"/><Relationship Id="rId2293" Type="http://schemas.openxmlformats.org/officeDocument/2006/relationships/hyperlink" Target="http://imgur.com/1NEhgud" TargetMode="External"/><Relationship Id="rId253" Type="http://schemas.openxmlformats.org/officeDocument/2006/relationships/hyperlink" Target="http://www.reddit.com/r/Bitcoin/comments/32pxhv/what_if_banks_are_driving_down_the_price/" TargetMode="External"/><Relationship Id="rId2294" Type="http://schemas.openxmlformats.org/officeDocument/2006/relationships/hyperlink" Target="http://www.reddit.com/r/Bitcoin/comments/33mrhj/duckduckgocom_does_btc_rates_in_case_you_need_one/" TargetMode="External"/><Relationship Id="rId252" Type="http://schemas.openxmlformats.org/officeDocument/2006/relationships/hyperlink" Target="http://www.reddit.com/r/Bitcoin/comments/32pti6/andreas_antonopoulos_keynote_qa_for/" TargetMode="External"/><Relationship Id="rId2295" Type="http://schemas.openxmlformats.org/officeDocument/2006/relationships/hyperlink" Target="https://bitcoinmagazine.com/20139/bankymoon-introduces-bitcoin-payments-smart-meters-power-grids/" TargetMode="External"/><Relationship Id="rId251" Type="http://schemas.openxmlformats.org/officeDocument/2006/relationships/hyperlink" Target="https://www.youtube.com/watch?v=HjUbkBXpZXQ" TargetMode="External"/><Relationship Id="rId2296" Type="http://schemas.openxmlformats.org/officeDocument/2006/relationships/hyperlink" Target="http://www.reddit.com/r/Bitcoin/comments/33mqtw/wow_this_is_awesome_buying_electricity_in/" TargetMode="External"/><Relationship Id="rId250" Type="http://schemas.openxmlformats.org/officeDocument/2006/relationships/hyperlink" Target="http://www.reddit.com/r/Bitcoin/comments/32pulp/can_i_get_a_small_slice_5_biggest_banks_now_own/" TargetMode="External"/><Relationship Id="rId2297" Type="http://schemas.openxmlformats.org/officeDocument/2006/relationships/hyperlink" Target="http://www.reddit.com/r/Bitcoin/comments/33munu/bitcoin_techie_question_block_count_in_bitcoin/" TargetMode="External"/><Relationship Id="rId257" Type="http://schemas.openxmlformats.org/officeDocument/2006/relationships/hyperlink" Target="http://www.coinbuzz.com/?p=3483" TargetMode="External"/><Relationship Id="rId2298" Type="http://schemas.openxmlformats.org/officeDocument/2006/relationships/hyperlink" Target="http://finance.yahoo.com/news/10b-currency-cloud-launches-us-130000404.html" TargetMode="External"/><Relationship Id="rId256" Type="http://schemas.openxmlformats.org/officeDocument/2006/relationships/hyperlink" Target="http://www.reddit.com/r/Bitcoin/comments/32pvnu/bip38_paper_wallet/" TargetMode="External"/><Relationship Id="rId2299" Type="http://schemas.openxmlformats.org/officeDocument/2006/relationships/hyperlink" Target="http://www.reddit.com/r/Bitcoin/comments/33mumc/ever_heard_of_these_guys_10b_currency_cloud/" TargetMode="External"/><Relationship Id="rId255" Type="http://schemas.openxmlformats.org/officeDocument/2006/relationships/hyperlink" Target="http://www.reddit.com/r/Bitcoin/comments/32px1q/easily_mine_coins/" TargetMode="External"/><Relationship Id="rId254" Type="http://schemas.openxmlformats.org/officeDocument/2006/relationships/hyperlink" Target="http://www.reddit.com/r/Bitcoin/comments/32pxc1/2000_just_around_the_corner/" TargetMode="External"/><Relationship Id="rId293" Type="http://schemas.openxmlformats.org/officeDocument/2006/relationships/hyperlink" Target="http://www.reddit.com/r/Bitcoin/comments/32qaz4/how_can_that_be_they_offer_a_constant_flow_of/" TargetMode="External"/><Relationship Id="rId292" Type="http://schemas.openxmlformats.org/officeDocument/2006/relationships/hyperlink" Target="https://satoshibet.com?c=653" TargetMode="External"/><Relationship Id="rId291" Type="http://schemas.openxmlformats.org/officeDocument/2006/relationships/hyperlink" Target="http://www.reddit.com/r/Bitcoin/comments/32q6f5/eli5_bitcoin/" TargetMode="External"/><Relationship Id="rId290" Type="http://schemas.openxmlformats.org/officeDocument/2006/relationships/hyperlink" Target="https://www.youtube.com/watch?v=6hradnkP5bk" TargetMode="External"/><Relationship Id="rId286" Type="http://schemas.openxmlformats.org/officeDocument/2006/relationships/hyperlink" Target="http://www.reddit.com/r/Bitcoin/comments/32q8at/two_billion_adults_still_have_no_access_to_banking/" TargetMode="External"/><Relationship Id="rId285" Type="http://schemas.openxmlformats.org/officeDocument/2006/relationships/hyperlink" Target="http://www.bbc.co.uk/news/business-32314901" TargetMode="External"/><Relationship Id="rId284" Type="http://schemas.openxmlformats.org/officeDocument/2006/relationships/hyperlink" Target="http://www.reddit.com/r/Bitcoin/comments/32q8xe/bitcoin_price_plummets_why/" TargetMode="External"/><Relationship Id="rId283" Type="http://schemas.openxmlformats.org/officeDocument/2006/relationships/hyperlink" Target="http://bitnewsflash.com/2015/04/14/bitcoin-price-plummets-why/" TargetMode="External"/><Relationship Id="rId289" Type="http://schemas.openxmlformats.org/officeDocument/2006/relationships/hyperlink" Target="http://www.reddit.com/r/Bitcoin/comments/32q6n3/thanks_mycelium_for_your_help/" TargetMode="External"/><Relationship Id="rId288" Type="http://schemas.openxmlformats.org/officeDocument/2006/relationships/hyperlink" Target="http://www.reddit.com/r/Bitcoin/comments/32q7gt/mario_draghi_attacked_by_protester_at_ecb_press/" TargetMode="External"/><Relationship Id="rId287" Type="http://schemas.openxmlformats.org/officeDocument/2006/relationships/hyperlink" Target="https://www.youtube.com/watch?v=koKU6sD3kLQ" TargetMode="External"/><Relationship Id="rId282" Type="http://schemas.openxmlformats.org/officeDocument/2006/relationships/hyperlink" Target="http://www.reddit.com/r/Bitcoin/comments/32q91w/coinpayments_first_to_implement_secure_trezor/" TargetMode="External"/><Relationship Id="rId281" Type="http://schemas.openxmlformats.org/officeDocument/2006/relationships/hyperlink" Target="https://www.coinpayments.net/login" TargetMode="External"/><Relationship Id="rId280" Type="http://schemas.openxmlformats.org/officeDocument/2006/relationships/hyperlink" Target="http://www.reddit.com/r/Bitcoin/comments/32q4bh/coinify_partners_with_pensopay/" TargetMode="External"/><Relationship Id="rId275" Type="http://schemas.openxmlformats.org/officeDocument/2006/relationships/hyperlink" Target="http://cointelegraph.si/en/news/113957/bitcoin-atm-operator-bitnik-officially-launches-a-new-service-called-reload" TargetMode="External"/><Relationship Id="rId274" Type="http://schemas.openxmlformats.org/officeDocument/2006/relationships/hyperlink" Target="http://www.reddit.com/r/Bitcoin/comments/32q4bh/coinify_partners_with_pensopay/" TargetMode="External"/><Relationship Id="rId273" Type="http://schemas.openxmlformats.org/officeDocument/2006/relationships/hyperlink" Target="http://bit-post.com/events/coinify-partners-with-pensopay-psp-5523" TargetMode="External"/><Relationship Id="rId272" Type="http://schemas.openxmlformats.org/officeDocument/2006/relationships/hyperlink" Target="http://www.reddit.com/r/Bitcoin/comments/32q4sw/ebay_and_paypal_to_accept_bitcoin_payments/" TargetMode="External"/><Relationship Id="rId279" Type="http://schemas.openxmlformats.org/officeDocument/2006/relationships/hyperlink" Target="http://bit-post.com/events/coinify-partners-with-pensopay-psp-5523" TargetMode="External"/><Relationship Id="rId278" Type="http://schemas.openxmlformats.org/officeDocument/2006/relationships/hyperlink" Target="http://www.reddit.com/r/Bitcoin/comments/32q4sw/ebay_and_paypal_to_accept_bitcoin_payments/" TargetMode="External"/><Relationship Id="rId277" Type="http://schemas.openxmlformats.org/officeDocument/2006/relationships/hyperlink" Target="http://www.postcrawl.com/ebay-and-paypal-to-accept-bitcoin-payments-through-braintree/" TargetMode="External"/><Relationship Id="rId276" Type="http://schemas.openxmlformats.org/officeDocument/2006/relationships/hyperlink" Target="http://www.reddit.com/r/Bitcoin/comments/32q39x/bitcoin_atm_operator_bitnik_officially_launches_a/" TargetMode="External"/><Relationship Id="rId1851" Type="http://schemas.openxmlformats.org/officeDocument/2006/relationships/hyperlink" Target="http://insidebitcoins.com/news/bitplay-network-expands-bitcoin-gaming/31904" TargetMode="External"/><Relationship Id="rId1852" Type="http://schemas.openxmlformats.org/officeDocument/2006/relationships/hyperlink" Target="http://www.reddit.com/r/Bitcoin/comments/33geeu/bitplay_network_expands_bitcoin_gaming_inside/" TargetMode="External"/><Relationship Id="rId1853" Type="http://schemas.openxmlformats.org/officeDocument/2006/relationships/hyperlink" Target="http://btcvestor.com/2015/04/22/btcjam-fraud-specialist-to-vet-all-loan-requests/" TargetMode="External"/><Relationship Id="rId1854" Type="http://schemas.openxmlformats.org/officeDocument/2006/relationships/hyperlink" Target="http://www.reddit.com/r/Bitcoin/comments/33ggoa/btcjam_fraud_specialist_to_vet_all_loan_requests/" TargetMode="External"/><Relationship Id="rId1855" Type="http://schemas.openxmlformats.org/officeDocument/2006/relationships/hyperlink" Target="http://arxiv.org/abs/1409.5841" TargetMode="External"/><Relationship Id="rId1856" Type="http://schemas.openxmlformats.org/officeDocument/2006/relationships/hyperlink" Target="http://www.reddit.com/r/Bitcoin/comments/33ggm7/14095841_when_money_learns_to_fly_towards_sensing/" TargetMode="External"/><Relationship Id="rId1857" Type="http://schemas.openxmlformats.org/officeDocument/2006/relationships/hyperlink" Target="http://www.elcapitalistainfiel.com.es/2015/04/espacios-publicitarios-totalmente.html" TargetMode="External"/><Relationship Id="rId1858" Type="http://schemas.openxmlformats.org/officeDocument/2006/relationships/hyperlink" Target="http://www.reddit.com/r/Bitcoin/comments/33ggba/espacios_publicitarios_totalmente_an%C3%B3nimos_en_tu/" TargetMode="External"/><Relationship Id="rId1859" Type="http://schemas.openxmlformats.org/officeDocument/2006/relationships/hyperlink" Target="http://blog.cosmosstarconsultants.com/2012/11/how-proper-marketing-plan-can-help-one_2.html" TargetMode="External"/><Relationship Id="rId1850" Type="http://schemas.openxmlformats.org/officeDocument/2006/relationships/hyperlink" Target="http://www.reddit.com/r/Bitcoin/comments/33gcx5/ivan_montik_founder_and_leader_of_softswiss_group/" TargetMode="External"/><Relationship Id="rId1840" Type="http://schemas.openxmlformats.org/officeDocument/2006/relationships/hyperlink" Target="http://www.reddit.com/r/Bitcoin/comments/33g94e/kudos_to_xapo_for_developing_meaningful/" TargetMode="External"/><Relationship Id="rId1841" Type="http://schemas.openxmlformats.org/officeDocument/2006/relationships/hyperlink" Target="http://www.bloomberg.com/news/articles/2015-04-10/citi-economist-says-it-might-be-time-to-abolish-cash" TargetMode="External"/><Relationship Id="rId1842" Type="http://schemas.openxmlformats.org/officeDocument/2006/relationships/hyperlink" Target="http://www.reddit.com/r/Bitcoin/comments/33ga9e/citigroup_thinks_it_time_to_ban_cash_therefore_it/" TargetMode="External"/><Relationship Id="rId1843" Type="http://schemas.openxmlformats.org/officeDocument/2006/relationships/hyperlink" Target="http://www.reddit.com/r/Bitcoin/comments/33g9lg/thanks_to_a_generous_bitbenefactor_all_donations/" TargetMode="External"/><Relationship Id="rId1844" Type="http://schemas.openxmlformats.org/officeDocument/2006/relationships/hyperlink" Target="http://www.reddit.com/r/Bitcoin/comments/33g9la/ledger_wallet_what_if_you_lose_your_securitycard/" TargetMode="External"/><Relationship Id="rId1845" Type="http://schemas.openxmlformats.org/officeDocument/2006/relationships/hyperlink" Target="http://www.reddit.com/r/Bitcoin/comments/33gcis/bitcoin_needs_an_adoption_army_we_want_to_help/" TargetMode="External"/><Relationship Id="rId1846" Type="http://schemas.openxmlformats.org/officeDocument/2006/relationships/hyperlink" Target="http://www.reddit.com/r/Bitcoin/comments/33gbvs/coincooler_simple_bitcoin_coldstorage_application/" TargetMode="External"/><Relationship Id="rId1847" Type="http://schemas.openxmlformats.org/officeDocument/2006/relationships/hyperlink" Target="https://www.mtgox.com/img/pdf/201504_faq_en.pdf" TargetMode="External"/><Relationship Id="rId1848" Type="http://schemas.openxmlformats.org/officeDocument/2006/relationships/hyperlink" Target="http://www.reddit.com/r/Bitcoin/comments/33gdhh/faqs_regarding_filing_of_bankruptcy_claims_by/" TargetMode="External"/><Relationship Id="rId1849" Type="http://schemas.openxmlformats.org/officeDocument/2006/relationships/hyperlink" Target="http://bitcoinconf.eu/en/news/na-bitcoin-conference-prague-vistupit-osnovatel-i-rukovoditel-gruppi-kompaniy-softswiss-ivan-montik" TargetMode="External"/><Relationship Id="rId1873" Type="http://schemas.openxmlformats.org/officeDocument/2006/relationships/hyperlink" Target="https://soundcloud.com/epicenterbitcoin/eb-075" TargetMode="External"/><Relationship Id="rId1874" Type="http://schemas.openxmlformats.org/officeDocument/2006/relationships/hyperlink" Target="http://www.reddit.com/r/Bitcoin/comments/33gm3w/paul_brody_ex_ibm_expands_on_ibms_iot_blockchain/" TargetMode="External"/><Relationship Id="rId1875" Type="http://schemas.openxmlformats.org/officeDocument/2006/relationships/hyperlink" Target="http://www.reddit.com/r/Bitcoin/comments/33glni/mr_bitcoin_have_you_changed_what_is_the_core/" TargetMode="External"/><Relationship Id="rId1876" Type="http://schemas.openxmlformats.org/officeDocument/2006/relationships/hyperlink" Target="https://www.cryptocoinsnews.com/gavin-andresen-bitcoin-soft-fork-going-eta-increased-block-size-6-months-year/" TargetMode="External"/><Relationship Id="rId1877" Type="http://schemas.openxmlformats.org/officeDocument/2006/relationships/hyperlink" Target="http://www.reddit.com/r/Bitcoin/comments/33gosh/gavin_andresen_we_have_a_bitcoin_soft_fork_going/" TargetMode="External"/><Relationship Id="rId1878" Type="http://schemas.openxmlformats.org/officeDocument/2006/relationships/hyperlink" Target="http://airherald.com/bitcoin-price-continues-to-fall-as-more-merchants-accept-bitcoin-than-ever-before/23679/" TargetMode="External"/><Relationship Id="rId1879" Type="http://schemas.openxmlformats.org/officeDocument/2006/relationships/hyperlink" Target="http://www.reddit.com/r/Bitcoin/comments/33goqm/bitcoin_price_continues_to_fall_as_more_merchants/" TargetMode="External"/><Relationship Id="rId1870" Type="http://schemas.openxmlformats.org/officeDocument/2006/relationships/hyperlink" Target="http://www.reddit.com/r/Bitcoin/comments/33gnck/deals_in_dark_helped_bitcoin_take_off_says_chief/" TargetMode="External"/><Relationship Id="rId1871" Type="http://schemas.openxmlformats.org/officeDocument/2006/relationships/hyperlink" Target="http://fortune.com/2015/04/21/paul-brody-ey/" TargetMode="External"/><Relationship Id="rId1872" Type="http://schemas.openxmlformats.org/officeDocument/2006/relationships/hyperlink" Target="http://www.reddit.com/r/Bitcoin/comments/33gmk3/ibms_block_chain_booster_for_the_internet_of/" TargetMode="External"/><Relationship Id="rId1862" Type="http://schemas.openxmlformats.org/officeDocument/2006/relationships/hyperlink" Target="http://www.reddit.com/r/Bitcoin/comments/33gk2t/uk_retailers_are_the_new_bitcoin_evengilists/" TargetMode="External"/><Relationship Id="rId1863" Type="http://schemas.openxmlformats.org/officeDocument/2006/relationships/hyperlink" Target="http://www.reddit.com/r/Bitcoin/comments/33gjju/huobi_usd_exchange_now_supports_perfectmoney/" TargetMode="External"/><Relationship Id="rId1864" Type="http://schemas.openxmlformats.org/officeDocument/2006/relationships/hyperlink" Target="http://www.reddit.com/r/Bitcoin/comments/33gl8f/mycelium_fees/" TargetMode="External"/><Relationship Id="rId1865" Type="http://schemas.openxmlformats.org/officeDocument/2006/relationships/hyperlink" Target="http://www.americanbanker.com/news/bank-technology/rand-paul-chides-naysayers-who-want-to-regulate-bitcoin-1073906-1.html?utm_campaign=daily%20briefing-apr%2022%202015&amp;utm_medium=email&amp;utm_source=newsletter&amp;ET=americanbanker%3Ae4233779%3A4624943a%3A&amp;st=email" TargetMode="External"/><Relationship Id="rId1866" Type="http://schemas.openxmlformats.org/officeDocument/2006/relationships/hyperlink" Target="http://www.reddit.com/r/Bitcoin/comments/33gl3e/is_rand_paul_getting_it_american_banker_bitcoin/" TargetMode="External"/><Relationship Id="rId1867" Type="http://schemas.openxmlformats.org/officeDocument/2006/relationships/hyperlink" Target="http://www.americanbanker.com/news/bank-technology/rand-paul-chides-naysayers-who-want-to-regulate-bitcoin-1073906-1.html" TargetMode="External"/><Relationship Id="rId1868" Type="http://schemas.openxmlformats.org/officeDocument/2006/relationships/hyperlink" Target="http://www.reddit.com/r/Bitcoin/comments/33gnes/rand_paul_chides_naysayers_who_want_to_regulate/" TargetMode="External"/><Relationship Id="rId1869" Type="http://schemas.openxmlformats.org/officeDocument/2006/relationships/hyperlink" Target="http://www.reuters.com/article/2015/04/22/us-currency-bitcoin-idUSKBN0ND0YN20150422" TargetMode="External"/><Relationship Id="rId1860" Type="http://schemas.openxmlformats.org/officeDocument/2006/relationships/hyperlink" Target="http://www.reddit.com/r/Bitcoin/comments/33gjbr/how_a_proper_marketing_plan_can_help_one_achieve/" TargetMode="External"/><Relationship Id="rId1861" Type="http://schemas.openxmlformats.org/officeDocument/2006/relationships/hyperlink" Target="http://i.imgur.com/X7twmOW.jpg" TargetMode="External"/><Relationship Id="rId1810" Type="http://schemas.openxmlformats.org/officeDocument/2006/relationships/hyperlink" Target="https://bitcoinmagazine.com/20030/kraken-accepting-mtgox-bankruptcy-claims-and-giving-free-trade-credit/" TargetMode="External"/><Relationship Id="rId1811" Type="http://schemas.openxmlformats.org/officeDocument/2006/relationships/hyperlink" Target="http://www.reddit.com/r/Bitcoin/comments/33fsqm/kraken_accepting_mtgox_bankruptcy_claims_and/" TargetMode="External"/><Relationship Id="rId1812" Type="http://schemas.openxmlformats.org/officeDocument/2006/relationships/hyperlink" Target="http://blog.kraken.com/post/116672768472/kraken-accepting-mtgox-creditor-claims-and" TargetMode="External"/><Relationship Id="rId1813" Type="http://schemas.openxmlformats.org/officeDocument/2006/relationships/hyperlink" Target="http://www.reddit.com/r/Bitcoin/comments/33fs3u/kraken_accepting_mtgox_creditor_claims_and/" TargetMode="External"/><Relationship Id="rId1814" Type="http://schemas.openxmlformats.org/officeDocument/2006/relationships/hyperlink" Target="http://www.bitcoinfutures.co" TargetMode="External"/><Relationship Id="rId1815" Type="http://schemas.openxmlformats.org/officeDocument/2006/relationships/hyperlink" Target="http://www.reddit.com/r/Bitcoin/comments/33frjc/the_best_sites_for_bitcoin_futures_and/" TargetMode="External"/><Relationship Id="rId1816" Type="http://schemas.openxmlformats.org/officeDocument/2006/relationships/hyperlink" Target="http://imgur.com/8hoH3HN" TargetMode="External"/><Relationship Id="rId1817" Type="http://schemas.openxmlformats.org/officeDocument/2006/relationships/hyperlink" Target="http://www.reddit.com/r/Bitcoin/comments/33fxti/if_your_blockchain_runs_on_compassion_youre_going/" TargetMode="External"/><Relationship Id="rId1818" Type="http://schemas.openxmlformats.org/officeDocument/2006/relationships/hyperlink" Target="http://www.reddit.com/r/Bitcoin/comments/33g1vj/its_just_a_matter_of_short_time_when_facebookwill/" TargetMode="External"/><Relationship Id="rId1819" Type="http://schemas.openxmlformats.org/officeDocument/2006/relationships/hyperlink" Target="https://www.youtube.com/watch?v=NjdMUMH16Ug" TargetMode="External"/><Relationship Id="rId1800" Type="http://schemas.openxmlformats.org/officeDocument/2006/relationships/hyperlink" Target="https://www.mtgox.com/img/pdf/201504_notice1_en.pdf" TargetMode="External"/><Relationship Id="rId1801" Type="http://schemas.openxmlformats.org/officeDocument/2006/relationships/hyperlink" Target="http://www.reddit.com/r/Bitcoin/comments/33fpfl/notice_of_commencement_of_filing_of_bankruptcy/" TargetMode="External"/><Relationship Id="rId1802" Type="http://schemas.openxmlformats.org/officeDocument/2006/relationships/hyperlink" Target="http://www.myfoxhouston.com/story/28864392/presidential-hopeful-rand-paul-to-raise-money-through-bitcoin" TargetMode="External"/><Relationship Id="rId1803" Type="http://schemas.openxmlformats.org/officeDocument/2006/relationships/hyperlink" Target="http://www.reddit.com/r/Bitcoin/comments/33fvf3/bitcoin_coinvault_atm_featured_in_fox_26_houston/" TargetMode="External"/><Relationship Id="rId1804" Type="http://schemas.openxmlformats.org/officeDocument/2006/relationships/hyperlink" Target="http://www.reddit.com/r/Bitcoin/comments/33fv7k/i_want_to_get_in_bitcoin_as_low_as_possible_think/" TargetMode="External"/><Relationship Id="rId1805" Type="http://schemas.openxmlformats.org/officeDocument/2006/relationships/hyperlink" Target="http://bravenewcoin.com/news/bitcoins-price-weekly-analysis-april-22nd-2015/" TargetMode="External"/><Relationship Id="rId1806" Type="http://schemas.openxmlformats.org/officeDocument/2006/relationships/hyperlink" Target="http://www.reddit.com/r/Bitcoin/comments/33fv6g/bitcoins_price_weekly_analysis_april_22nd_2015/" TargetMode="External"/><Relationship Id="rId1807" Type="http://schemas.openxmlformats.org/officeDocument/2006/relationships/hyperlink" Target="http://insidebitcoins.com/news/not-so-decentralized-ripple-freezes-1m-in-user-funds/31862" TargetMode="External"/><Relationship Id="rId1808" Type="http://schemas.openxmlformats.org/officeDocument/2006/relationships/hyperlink" Target="http://www.reddit.com/r/Bitcoin/comments/33fubn/ripple_freezes_1m_in_user_funds_time_to_remove_it/" TargetMode="External"/><Relationship Id="rId1809" Type="http://schemas.openxmlformats.org/officeDocument/2006/relationships/hyperlink" Target="http://www.reddit.com/r/Bitcoin/comments/33fu3o/finally_apple_gave_into_bitcoin/" TargetMode="External"/><Relationship Id="rId1830" Type="http://schemas.openxmlformats.org/officeDocument/2006/relationships/hyperlink" Target="http://www.reddit.com/r/Bitcoin/comments/33g2c3/win_moar_crypto_dice_betting_strategies/" TargetMode="External"/><Relationship Id="rId1831" Type="http://schemas.openxmlformats.org/officeDocument/2006/relationships/hyperlink" Target="http://www.reddit.com/r/Bitcoin/comments/33g43m/ledger_wallet_second_factor_companion_app_has/" TargetMode="External"/><Relationship Id="rId1832" Type="http://schemas.openxmlformats.org/officeDocument/2006/relationships/hyperlink" Target="http://blog.kraken.com/post/116672768472/file-your-mtgox-creditor-claim-with-kraken-and" TargetMode="External"/><Relationship Id="rId1833" Type="http://schemas.openxmlformats.org/officeDocument/2006/relationships/hyperlink" Target="http://www.reddit.com/r/Bitcoin/comments/33g60w/you_can_now_file_your_creditor_claims_against/" TargetMode="External"/><Relationship Id="rId1834" Type="http://schemas.openxmlformats.org/officeDocument/2006/relationships/hyperlink" Target="http://cointelegraph.com/news/114033/bitshares-101-basics-of-the-worlds-4th-most-popular-cryptocurrency" TargetMode="External"/><Relationship Id="rId1835" Type="http://schemas.openxmlformats.org/officeDocument/2006/relationships/hyperlink" Target="http://www.reddit.com/r/Bitcoin/comments/33g6cx/cointelegraph_bitshares_101_basics_of_the_worlds/" TargetMode="External"/><Relationship Id="rId1836" Type="http://schemas.openxmlformats.org/officeDocument/2006/relationships/hyperlink" Target="https://bitcointalk.org/index.php?topic=1034430.msg11160620" TargetMode="External"/><Relationship Id="rId1837" Type="http://schemas.openxmlformats.org/officeDocument/2006/relationships/hyperlink" Target="http://www.reddit.com/r/Bitcoin/comments/33g63s/a_descriptive_sumofbubbles_model_for_the_price_of/" TargetMode="External"/><Relationship Id="rId1838" Type="http://schemas.openxmlformats.org/officeDocument/2006/relationships/hyperlink" Target="http://www.coinbuzz.com/2015/04/22/matthew-boyd-talks-rjobs4bitcoins/" TargetMode="External"/><Relationship Id="rId1839" Type="http://schemas.openxmlformats.org/officeDocument/2006/relationships/hyperlink" Target="http://www.reddit.com/r/Bitcoin/comments/33g7kx/matthew_boyd_talks_rjobs4bitcoins/" TargetMode="External"/><Relationship Id="rId1820" Type="http://schemas.openxmlformats.org/officeDocument/2006/relationships/hyperlink" Target="http://www.reddit.com/r/Bitcoin/comments/33g1ui/vid_30000_in_bitcoins_stolen_last_night_from_my/" TargetMode="External"/><Relationship Id="rId1821" Type="http://schemas.openxmlformats.org/officeDocument/2006/relationships/hyperlink" Target="http://www.reddit.com/r/Bitcoin/comments/33g1mm/selling_on_localbitcoins/" TargetMode="External"/><Relationship Id="rId1822" Type="http://schemas.openxmlformats.org/officeDocument/2006/relationships/hyperlink" Target="http://www.reddit.com/r/Bitcoin/comments/33fzvi/lets_say_you_had_control_of_bitlicenseorg_and/" TargetMode="External"/><Relationship Id="rId1823" Type="http://schemas.openxmlformats.org/officeDocument/2006/relationships/hyperlink" Target="http://www.reddit.com/r/Bitcoin/comments/33fzo5/good_books_or_online_classes_for_learning_about/" TargetMode="External"/><Relationship Id="rId1824" Type="http://schemas.openxmlformats.org/officeDocument/2006/relationships/hyperlink" Target="http://www.reddit.com/r/Bitcoin/comments/33fyq5/i_asked_the_other_day_about_accepting_bitcoin_and/" TargetMode="External"/><Relationship Id="rId1825" Type="http://schemas.openxmlformats.org/officeDocument/2006/relationships/hyperlink" Target="http://bravenewcoin.com/news/jetcoin-gears-up-to-disrupt-the-sporting-industry/" TargetMode="External"/><Relationship Id="rId1826" Type="http://schemas.openxmlformats.org/officeDocument/2006/relationships/hyperlink" Target="http://www.reddit.com/r/Bitcoin/comments/33g3g6/jetcoin_gears_up_to_disrupt_the_sporting_industry/" TargetMode="External"/><Relationship Id="rId1827" Type="http://schemas.openxmlformats.org/officeDocument/2006/relationships/hyperlink" Target="https://www.youtube.com/attribution_link?a=Mv-UPatOFo4&amp;u=%2Fwatch%3Fv%3DMNTObCr4gnM%26feature%3Dshare" TargetMode="External"/><Relationship Id="rId1828" Type="http://schemas.openxmlformats.org/officeDocument/2006/relationships/hyperlink" Target="http://www.reddit.com/r/Bitcoin/comments/33g2jx/bitsim_bitcoin_between_sim_and_phone/" TargetMode="External"/><Relationship Id="rId1829" Type="http://schemas.openxmlformats.org/officeDocument/2006/relationships/hyperlink" Target="http://cryptorials.io/win-moar-crypto-dice-betting-strategies/" TargetMode="External"/><Relationship Id="rId2302" Type="http://schemas.openxmlformats.org/officeDocument/2006/relationships/hyperlink" Target="http://fusion.net/story/124655/why-bitcoins-male-domination-will-be-its-downfall/" TargetMode="External"/><Relationship Id="rId2303" Type="http://schemas.openxmlformats.org/officeDocument/2006/relationships/hyperlink" Target="http://www.reddit.com/r/Bitcoin/comments/33mylg/felix_salmon_bashes_bitcoin_because_not_enough/" TargetMode="External"/><Relationship Id="rId2304" Type="http://schemas.openxmlformats.org/officeDocument/2006/relationships/hyperlink" Target="http://www.reddit.com/r/Bitcoin/comments/33my4s/how_can_i_buy_bitcoins_with_visa_electron/" TargetMode="External"/><Relationship Id="rId2305" Type="http://schemas.openxmlformats.org/officeDocument/2006/relationships/hyperlink" Target="http://www.reddit.com/r/Bitcoin/comments/33mwk1/bitcoin_cold_storage/" TargetMode="External"/><Relationship Id="rId2306" Type="http://schemas.openxmlformats.org/officeDocument/2006/relationships/hyperlink" Target="http://www.reddit.com/r/Bitcoin/comments/33mw5t/my_remaining_question_with_bitcoin/" TargetMode="External"/><Relationship Id="rId2307" Type="http://schemas.openxmlformats.org/officeDocument/2006/relationships/hyperlink" Target="http://www.reddit.com/r/Bitcoin/comments/33mw1a/just_booked_my_first_hotel_with_bitcoin_thanks/" TargetMode="External"/><Relationship Id="rId2308" Type="http://schemas.openxmlformats.org/officeDocument/2006/relationships/hyperlink" Target="https://github.com/bitcoin/bitcoin/graphs/commit-activity" TargetMode="External"/><Relationship Id="rId2309" Type="http://schemas.openxmlformats.org/officeDocument/2006/relationships/hyperlink" Target="http://www.reddit.com/r/Bitcoin/comments/33mvr9/why_have_commits_slowed_this_year/" TargetMode="External"/><Relationship Id="rId2300" Type="http://schemas.openxmlformats.org/officeDocument/2006/relationships/hyperlink" Target="http://fortune.com/2015/04/23/theres-big-pressure-on-new-yorks-bitcoin-regulation-plan/" TargetMode="External"/><Relationship Id="rId2301" Type="http://schemas.openxmlformats.org/officeDocument/2006/relationships/hyperlink" Target="http://www.reddit.com/r/Bitcoin/comments/33myp7/theres_big_pressure_on_new_yorks_bitcoin/" TargetMode="External"/><Relationship Id="rId2324" Type="http://schemas.openxmlformats.org/officeDocument/2006/relationships/hyperlink" Target="https://www.cryptocoinsnews.com/bitcoin-price-going-lower-go-higher/" TargetMode="External"/><Relationship Id="rId2325" Type="http://schemas.openxmlformats.org/officeDocument/2006/relationships/hyperlink" Target="http://www.reddit.com/r/Bitcoin/comments/33n2x7/bitcoin_price_going_lower_to_go_higher/" TargetMode="External"/><Relationship Id="rId2326" Type="http://schemas.openxmlformats.org/officeDocument/2006/relationships/hyperlink" Target="http://www.reddit.com/r/Bitcoin/comments/33n7mi/xpost_from_rsilkroadreloaded_state_of_the_darkweb/" TargetMode="External"/><Relationship Id="rId2327" Type="http://schemas.openxmlformats.org/officeDocument/2006/relationships/hyperlink" Target="https://allcryptotalk.com/index.php/topic/1055-ann-cryptovpnme-what-you-do-online-is-your-business-let-us-keep-it-that-way/" TargetMode="External"/><Relationship Id="rId2328" Type="http://schemas.openxmlformats.org/officeDocument/2006/relationships/hyperlink" Target="http://www.reddit.com/r/Bitcoin/comments/33n6yb/ann_cryptovpnme_20_off_what_you_do_online_is_your/" TargetMode="External"/><Relationship Id="rId2329" Type="http://schemas.openxmlformats.org/officeDocument/2006/relationships/hyperlink" Target="http://i.imgur.com/UwEKPT4.jpg" TargetMode="External"/><Relationship Id="rId2320" Type="http://schemas.openxmlformats.org/officeDocument/2006/relationships/hyperlink" Target="http://in.mobile.reuters.com/article/idINKBN0NE2LY20150423?irpc=932" TargetMode="External"/><Relationship Id="rId2321" Type="http://schemas.openxmlformats.org/officeDocument/2006/relationships/hyperlink" Target="http://www.reddit.com/r/Bitcoin/comments/33n3mu/exclusive_bitcoin_exchange_itbit_seeks_new_york/" TargetMode="External"/><Relationship Id="rId2322" Type="http://schemas.openxmlformats.org/officeDocument/2006/relationships/hyperlink" Target="http://seekingalpha.com/instablog/39542256-byrnehobart/3896726-bitcoin-a-cheap-call-option-on-a-revolutionary-tech-with-near-term-catalysts" TargetMode="External"/><Relationship Id="rId2323" Type="http://schemas.openxmlformats.org/officeDocument/2006/relationships/hyperlink" Target="http://www.reddit.com/r/Bitcoin/comments/33n3fy/bitcoin_a_cheap_call_option_on_a_revolutionary/" TargetMode="External"/><Relationship Id="rId2313" Type="http://schemas.openxmlformats.org/officeDocument/2006/relationships/hyperlink" Target="http://www.reddit.com/r/Bitcoin/comments/33n2x7/bitcoin_price_going_lower_to_go_higher/" TargetMode="External"/><Relationship Id="rId2314" Type="http://schemas.openxmlformats.org/officeDocument/2006/relationships/hyperlink" Target="http://www.reddit.com/r/Bitcoin/comments/33n2ah/hi_rbitcoin_were_a_bitcoin_clothing_start_up_and/" TargetMode="External"/><Relationship Id="rId2315" Type="http://schemas.openxmlformats.org/officeDocument/2006/relationships/hyperlink" Target="http://www.coindesk.com/lamassu-plan-cost-bitcoin-atm-operators/" TargetMode="External"/><Relationship Id="rId2316" Type="http://schemas.openxmlformats.org/officeDocument/2006/relationships/hyperlink" Target="http://www.reddit.com/r/Bitcoin/comments/33n48s/lamassu_plans_added_cost_for_bitcoin_atm_operators/" TargetMode="External"/><Relationship Id="rId2317" Type="http://schemas.openxmlformats.org/officeDocument/2006/relationships/hyperlink" Target="http://video.cnbc.com/gallery/?video=3000373697&amp;play=1" TargetMode="External"/><Relationship Id="rId2318" Type="http://schemas.openxmlformats.org/officeDocument/2006/relationships/hyperlink" Target="http://www.reddit.com/r/Bitcoin/comments/33n42j/cnbc_video_amsterdam_payments_processor_adyen_ceo/" TargetMode="External"/><Relationship Id="rId2319" Type="http://schemas.openxmlformats.org/officeDocument/2006/relationships/hyperlink" Target="http://www.reddit.com/r/Bitcoin/comments/33n3o7/question_need_help_finding_a_youtuber_that_used/" TargetMode="External"/><Relationship Id="rId2310" Type="http://schemas.openxmlformats.org/officeDocument/2006/relationships/hyperlink" Target="http://www.reddit.com/r/Bitcoin/comments/33mvog/why_the_price_might_be_dropping_downvotes_expected/" TargetMode="External"/><Relationship Id="rId2311" Type="http://schemas.openxmlformats.org/officeDocument/2006/relationships/hyperlink" Target="http://www.reddit.com/r/Bitcoin/comments/33munu/bitcoin_techie_question_block_count_in_bitcoin/" TargetMode="External"/><Relationship Id="rId2312" Type="http://schemas.openxmlformats.org/officeDocument/2006/relationships/hyperlink" Target="https://www.cryptocoinsnews.com/bitcoin-price-going-lower-go-higher/" TargetMode="External"/><Relationship Id="rId1895" Type="http://schemas.openxmlformats.org/officeDocument/2006/relationships/hyperlink" Target="http://www.reddit.com/r/Bitcoin/comments/33gnw6/bitpay_the_popularity_of_bitcoin_payments_growing/" TargetMode="External"/><Relationship Id="rId1896" Type="http://schemas.openxmlformats.org/officeDocument/2006/relationships/hyperlink" Target="https://www.youtube.com/watch?v=FXp-brEKjgQ" TargetMode="External"/><Relationship Id="rId1897" Type="http://schemas.openxmlformats.org/officeDocument/2006/relationships/hyperlink" Target="http://www.reddit.com/r/Bitcoin/comments/33gnvy/bitcoin_is_closest_commodity_to_gold_says_citi/" TargetMode="External"/><Relationship Id="rId1898" Type="http://schemas.openxmlformats.org/officeDocument/2006/relationships/hyperlink" Target="http://techcrunch.com/2015/04/21/robocoin-adds-a-way-to-send-cash-overseas/" TargetMode="External"/><Relationship Id="rId1899" Type="http://schemas.openxmlformats.org/officeDocument/2006/relationships/hyperlink" Target="http://www.reddit.com/r/Bitcoin/comments/33gnrx/the_bitcoin_atm_adds_a_way_to_send_cash_overseas/" TargetMode="External"/><Relationship Id="rId1890" Type="http://schemas.openxmlformats.org/officeDocument/2006/relationships/hyperlink" Target="https://www.youtube.com/watch?v=q9UTjKwTip8" TargetMode="External"/><Relationship Id="rId1891" Type="http://schemas.openxmlformats.org/officeDocument/2006/relationships/hyperlink" Target="http://www.reddit.com/r/Bitcoin/comments/33go4h/max_keiser_the_future_of_money_and_bitcoin/" TargetMode="External"/><Relationship Id="rId1892" Type="http://schemas.openxmlformats.org/officeDocument/2006/relationships/hyperlink" Target="http://www.oroyfinanzas.com/en/2015/04/wences-casares-xapo-bitcoin-the-best-money-and-universal-standard-video/" TargetMode="External"/><Relationship Id="rId1893" Type="http://schemas.openxmlformats.org/officeDocument/2006/relationships/hyperlink" Target="http://www.reddit.com/r/Bitcoin/comments/33gnxz/wences_casares_xapo_bitcoin_the_best_money_and/" TargetMode="External"/><Relationship Id="rId1894" Type="http://schemas.openxmlformats.org/officeDocument/2006/relationships/hyperlink" Target="http://bitcoincasino.info/bitcoin-casino-news/bitpay-popularity-bitcoin-payments-growing-steadily/" TargetMode="External"/><Relationship Id="rId1884" Type="http://schemas.openxmlformats.org/officeDocument/2006/relationships/hyperlink" Target="http://www.newsbtc.com/2015/04/21/why-governments-dont-trust-bitcoin/" TargetMode="External"/><Relationship Id="rId1885" Type="http://schemas.openxmlformats.org/officeDocument/2006/relationships/hyperlink" Target="http://www.reddit.com/r/Bitcoin/comments/33gogm/why_governments_dont_trust_bitcoin/" TargetMode="External"/><Relationship Id="rId1886" Type="http://schemas.openxmlformats.org/officeDocument/2006/relationships/hyperlink" Target="https://www.youtube.com/watch?v=G-fOXd9aCgk" TargetMode="External"/><Relationship Id="rId1887" Type="http://schemas.openxmlformats.org/officeDocument/2006/relationships/hyperlink" Target="http://www.reddit.com/r/Bitcoin/comments/33gobn/tn_candidates_may_accept_bitcoin_as_campaign_gifts/" TargetMode="External"/><Relationship Id="rId1888" Type="http://schemas.openxmlformats.org/officeDocument/2006/relationships/hyperlink" Target="https://www.youtube.com/watch?v=ZjSU3cPLRpA" TargetMode="External"/><Relationship Id="rId1889" Type="http://schemas.openxmlformats.org/officeDocument/2006/relationships/hyperlink" Target="http://www.reddit.com/r/Bitcoin/comments/33go80/digital_currency_bitcoin_vs_federal_reserve/" TargetMode="External"/><Relationship Id="rId1880" Type="http://schemas.openxmlformats.org/officeDocument/2006/relationships/hyperlink" Target="http://www.newsbtc.com/2015/04/21/which-is-better-bitcoin-or-litecoin/" TargetMode="External"/><Relationship Id="rId1881" Type="http://schemas.openxmlformats.org/officeDocument/2006/relationships/hyperlink" Target="http://www.reddit.com/r/Bitcoin/comments/33gols/which_is_better_bitcoin_or_litecoin/" TargetMode="External"/><Relationship Id="rId1882" Type="http://schemas.openxmlformats.org/officeDocument/2006/relationships/hyperlink" Target="http://www.newsbtc.com/2015/04/22/3-major-uses-of-bitcoin-in-asia/" TargetMode="External"/><Relationship Id="rId1883" Type="http://schemas.openxmlformats.org/officeDocument/2006/relationships/hyperlink" Target="http://www.reddit.com/r/Bitcoin/comments/33goiv/3_major_uses_of_bitcoin_in_asia/" TargetMode="External"/><Relationship Id="rId1059" Type="http://schemas.openxmlformats.org/officeDocument/2006/relationships/hyperlink" Target="https://bitcointalk.org/index.php?topic=978329.0" TargetMode="External"/><Relationship Id="rId228" Type="http://schemas.openxmlformats.org/officeDocument/2006/relationships/hyperlink" Target="http://www.reuters.com/article/2015/04/15/us-currency-bitcoin-london-insight-idUSKBN0N622320150415" TargetMode="External"/><Relationship Id="rId227" Type="http://schemas.openxmlformats.org/officeDocument/2006/relationships/hyperlink" Target="http://www.reddit.com/r/Bitcoin/comments/32ph2y/money_tech_australia_decides_to_not_regulate/" TargetMode="External"/><Relationship Id="rId226" Type="http://schemas.openxmlformats.org/officeDocument/2006/relationships/hyperlink" Target="https://youtu.be/19ATvQt2z0U" TargetMode="External"/><Relationship Id="rId225" Type="http://schemas.openxmlformats.org/officeDocument/2006/relationships/hyperlink" Target="http://www.reddit.com/r/Bitcoin/comments/32phen/what_happened_to_bitcreditsio/" TargetMode="External"/><Relationship Id="rId2380" Type="http://schemas.openxmlformats.org/officeDocument/2006/relationships/hyperlink" Target="http://www.reddit.com/r/Bitcoin/comments/33nv0a/does_blockchaininfo_log_ip_addresses_and/" TargetMode="External"/><Relationship Id="rId229" Type="http://schemas.openxmlformats.org/officeDocument/2006/relationships/hyperlink" Target="http://www.reddit.com/r/Bitcoin/comments/32ph2e/london_stakes_its_claim_as_global_bitcoin_hub/" TargetMode="External"/><Relationship Id="rId1050" Type="http://schemas.openxmlformats.org/officeDocument/2006/relationships/hyperlink" Target="http://www.reddit.com/r/Bitcoin/comments/332s9r/might_be_a_dumb_question_ive_tried_google_is_it/" TargetMode="External"/><Relationship Id="rId2381" Type="http://schemas.openxmlformats.org/officeDocument/2006/relationships/hyperlink" Target="https://www.youtube.com/watch?v=KHqfVRuLwCI&amp;feature=em-uploademail" TargetMode="External"/><Relationship Id="rId220" Type="http://schemas.openxmlformats.org/officeDocument/2006/relationships/hyperlink" Target="http://www.reddit.com/r/Bitcoin/comments/32pgtr/mind_the_gap_future_of_crypto_20_technology_and/" TargetMode="External"/><Relationship Id="rId1051" Type="http://schemas.openxmlformats.org/officeDocument/2006/relationships/hyperlink" Target="http://www.reddit.com/r/Bitcoin/comments/332vf1/is_there_a_good_ios_app_for_checking_an_address/" TargetMode="External"/><Relationship Id="rId2382" Type="http://schemas.openxmlformats.org/officeDocument/2006/relationships/hyperlink" Target="http://www.reddit.com/r/Bitcoin/comments/33nujr/bitcoin_for_the_intelligent_layperson_part_one/" TargetMode="External"/><Relationship Id="rId1052" Type="http://schemas.openxmlformats.org/officeDocument/2006/relationships/hyperlink" Target="http://www.reddit.com/r/Bitcoin/comments/332v91/how_interested_are_you_in_investing_in_a_new/" TargetMode="External"/><Relationship Id="rId2383" Type="http://schemas.openxmlformats.org/officeDocument/2006/relationships/hyperlink" Target="http://www.ietf.org/blog/2015/04/internet-security-vs-quantum-computing/" TargetMode="External"/><Relationship Id="rId1053" Type="http://schemas.openxmlformats.org/officeDocument/2006/relationships/hyperlink" Target="http://www.reddit.com/r/Bitcoin/comments/332tze/i_have_a_question_about_bitcoin_and/" TargetMode="External"/><Relationship Id="rId2384" Type="http://schemas.openxmlformats.org/officeDocument/2006/relationships/hyperlink" Target="http://www.reddit.com/r/Bitcoin/comments/33nu5i/internet_security_vs_quantum_computing_or_how/" TargetMode="External"/><Relationship Id="rId1054" Type="http://schemas.openxmlformats.org/officeDocument/2006/relationships/hyperlink" Target="https://i.imgur.com/MjApJx7.jpg" TargetMode="External"/><Relationship Id="rId2385" Type="http://schemas.openxmlformats.org/officeDocument/2006/relationships/hyperlink" Target="http://www.coinbuzz.com/2015/04/23/luckybit-review-a-unique-gambling-experience/" TargetMode="External"/><Relationship Id="rId224" Type="http://schemas.openxmlformats.org/officeDocument/2006/relationships/hyperlink" Target="https://angel.co/bitcredits-io" TargetMode="External"/><Relationship Id="rId1055" Type="http://schemas.openxmlformats.org/officeDocument/2006/relationships/hyperlink" Target="http://www.reddit.com/r/Bitcoin/comments/332wvp/to_thesky_xpost_from_rflying/" TargetMode="External"/><Relationship Id="rId2386" Type="http://schemas.openxmlformats.org/officeDocument/2006/relationships/hyperlink" Target="http://www.reddit.com/r/Bitcoin/comments/33o4h3/luckybit_review/" TargetMode="External"/><Relationship Id="rId223" Type="http://schemas.openxmlformats.org/officeDocument/2006/relationships/hyperlink" Target="http://www.reddit.com/r/Bitcoin/comments/32phg7/how_many_pages_would_it_take_to_print_the_entire/" TargetMode="External"/><Relationship Id="rId1056" Type="http://schemas.openxmlformats.org/officeDocument/2006/relationships/hyperlink" Target="https://copay.io?v=0.10" TargetMode="External"/><Relationship Id="rId2387" Type="http://schemas.openxmlformats.org/officeDocument/2006/relationships/hyperlink" Target="http://www.reddit.com/r/Bitcoin/comments/33o3hh/buying_bitcoin_is_so_hard_as_a_new_coiner_it/" TargetMode="External"/><Relationship Id="rId222" Type="http://schemas.openxmlformats.org/officeDocument/2006/relationships/hyperlink" Target="http://www.reddit.com/r/Bitcoin/comments/32pggg/bitcoin_in_popular_science_magazine/" TargetMode="External"/><Relationship Id="rId1057" Type="http://schemas.openxmlformats.org/officeDocument/2006/relationships/hyperlink" Target="http://www.reddit.com/r/Bitcoin/comments/332w23/copay_v010_released_probably_our_last_beta/" TargetMode="External"/><Relationship Id="rId2388" Type="http://schemas.openxmlformats.org/officeDocument/2006/relationships/hyperlink" Target="http://www.newsbtc.com/2015/04/22/robocoin-develops-way-send-cash-overseas/" TargetMode="External"/><Relationship Id="rId221" Type="http://schemas.openxmlformats.org/officeDocument/2006/relationships/hyperlink" Target="http://www.popsci.com/dark-web-revealed" TargetMode="External"/><Relationship Id="rId1058" Type="http://schemas.openxmlformats.org/officeDocument/2006/relationships/hyperlink" Target="http://www.reddit.com/r/Bitcoin/comments/332vuc/sending_money_online_using_bitcoin/" TargetMode="External"/><Relationship Id="rId2389" Type="http://schemas.openxmlformats.org/officeDocument/2006/relationships/hyperlink" Target="http://www.reddit.com/r/Bitcoin/comments/33o374/robocoin_vomit_romit_the_new_way_to_have_your/" TargetMode="External"/><Relationship Id="rId1048" Type="http://schemas.openxmlformats.org/officeDocument/2006/relationships/hyperlink" Target="http://www.reddit.com/r/Bitcoin/comments/332qxf/if_you_are_using_or_interested_in_the_bitcoin/" TargetMode="External"/><Relationship Id="rId2379" Type="http://schemas.openxmlformats.org/officeDocument/2006/relationships/hyperlink" Target="http://www.reddit.com/r/Bitcoin/comments/33nvmq/honeyledger_eliminating_chargeback_risks_for/" TargetMode="External"/><Relationship Id="rId1049" Type="http://schemas.openxmlformats.org/officeDocument/2006/relationships/hyperlink" Target="http://www.reddit.com/r/Bitcoin/comments/332sve/i_now_own_14_million_bitcoins_yup/" TargetMode="External"/><Relationship Id="rId217" Type="http://schemas.openxmlformats.org/officeDocument/2006/relationships/hyperlink" Target="http://www.reddit.com/r/Bitcoin/comments/32ph2y/money_tech_australia_decides_to_not_regulate/" TargetMode="External"/><Relationship Id="rId216" Type="http://schemas.openxmlformats.org/officeDocument/2006/relationships/hyperlink" Target="https://youtu.be/19ATvQt2z0U" TargetMode="External"/><Relationship Id="rId215" Type="http://schemas.openxmlformats.org/officeDocument/2006/relationships/hyperlink" Target="http://www.reddit.com/r/Bitcoin/comments/32p9vf/how_important_is_bitcoin_really/" TargetMode="External"/><Relationship Id="rId214" Type="http://schemas.openxmlformats.org/officeDocument/2006/relationships/hyperlink" Target="http://ablogaboutnothinginparticular.com/?p=3767" TargetMode="External"/><Relationship Id="rId219" Type="http://schemas.openxmlformats.org/officeDocument/2006/relationships/hyperlink" Target="http://www.reddit.com/r/Bitcoin/comments/32ph2e/london_stakes_its_claim_as_global_bitcoin_hub/" TargetMode="External"/><Relationship Id="rId218" Type="http://schemas.openxmlformats.org/officeDocument/2006/relationships/hyperlink" Target="http://www.reuters.com/article/2015/04/15/us-currency-bitcoin-london-insight-idUSKBN0N622320150415" TargetMode="External"/><Relationship Id="rId2370" Type="http://schemas.openxmlformats.org/officeDocument/2006/relationships/hyperlink" Target="https://www.youtube.com/watch?v=KHqfVRuLwCI&amp;feature=em-uploademail" TargetMode="External"/><Relationship Id="rId1040" Type="http://schemas.openxmlformats.org/officeDocument/2006/relationships/hyperlink" Target="http://giftcarddrainer.com?" TargetMode="External"/><Relationship Id="rId2371" Type="http://schemas.openxmlformats.org/officeDocument/2006/relationships/hyperlink" Target="http://www.reddit.com/r/Bitcoin/comments/33nujr/bitcoin_for_the_intelligent_layperson_part_one/" TargetMode="External"/><Relationship Id="rId1041" Type="http://schemas.openxmlformats.org/officeDocument/2006/relationships/hyperlink" Target="http://www.reddit.com/r/Bitcoin/comments/332idz/giftcarddrainercom/" TargetMode="External"/><Relationship Id="rId2372" Type="http://schemas.openxmlformats.org/officeDocument/2006/relationships/hyperlink" Target="http://www.ietf.org/blog/2015/04/internet-security-vs-quantum-computing/" TargetMode="External"/><Relationship Id="rId1042" Type="http://schemas.openxmlformats.org/officeDocument/2006/relationships/hyperlink" Target="http://www.reddit.com/r/Bitcoin/comments/332m6t/difference_between_coinbase_and_coinbase_exchange/" TargetMode="External"/><Relationship Id="rId2373" Type="http://schemas.openxmlformats.org/officeDocument/2006/relationships/hyperlink" Target="http://www.reddit.com/r/Bitcoin/comments/33nu5i/internet_security_vs_quantum_computing_or_how/" TargetMode="External"/><Relationship Id="rId1043" Type="http://schemas.openxmlformats.org/officeDocument/2006/relationships/hyperlink" Target="http://np.reddit.com/r/GameDeals/comments/332hqs/gamesplanet_spring_sale_best_of_last_day_alien/cqgvs20" TargetMode="External"/><Relationship Id="rId2374" Type="http://schemas.openxmlformats.org/officeDocument/2006/relationships/hyperlink" Target="https://www.reddit.com/r/dogecoin/comments/33hdvo/feedback_needed_neucoin_distribution_to_dogecoin/" TargetMode="External"/><Relationship Id="rId213" Type="http://schemas.openxmlformats.org/officeDocument/2006/relationships/hyperlink" Target="http://www.reddit.com/r/Bitcoin/comments/32p5sw/are_there_any_verified_community_loved_redditor/" TargetMode="External"/><Relationship Id="rId1044" Type="http://schemas.openxmlformats.org/officeDocument/2006/relationships/hyperlink" Target="http://www.reddit.com/r/Bitcoin/comments/332lw3/gamesplanet_spring_sale_best_of_last_day_alien/" TargetMode="External"/><Relationship Id="rId2375" Type="http://schemas.openxmlformats.org/officeDocument/2006/relationships/hyperlink" Target="http://www.reddit.com/r/Bitcoin/comments/33ntyl/this_is_probably_why_jackson_palmer_dogecoin/" TargetMode="External"/><Relationship Id="rId212" Type="http://schemas.openxmlformats.org/officeDocument/2006/relationships/hyperlink" Target="http://www.reddit.com/r/Bitcoin/comments/32p6jo/bitcoin_dev_meetup_toronto_7pm_est/" TargetMode="External"/><Relationship Id="rId1045" Type="http://schemas.openxmlformats.org/officeDocument/2006/relationships/hyperlink" Target="http://www.bitcoinanswered.com/" TargetMode="External"/><Relationship Id="rId2376" Type="http://schemas.openxmlformats.org/officeDocument/2006/relationships/hyperlink" Target="http://www.coindesk.com/santander-innoventures-chief-on-blockchains-bigger-picture/" TargetMode="External"/><Relationship Id="rId211" Type="http://schemas.openxmlformats.org/officeDocument/2006/relationships/hyperlink" Target="http://www.meetup.com/Bitcoin-Developers/events/220649539/" TargetMode="External"/><Relationship Id="rId1046" Type="http://schemas.openxmlformats.org/officeDocument/2006/relationships/hyperlink" Target="http://www.reddit.com/r/Bitcoin/comments/332q34/bitcoinansweredcom_exact_video_snippets_to/" TargetMode="External"/><Relationship Id="rId2377" Type="http://schemas.openxmlformats.org/officeDocument/2006/relationships/hyperlink" Target="http://www.reddit.com/r/Bitcoin/comments/33nzp4/santander_innoventures_chief_on_blockchain_techs/" TargetMode="External"/><Relationship Id="rId210" Type="http://schemas.openxmlformats.org/officeDocument/2006/relationships/hyperlink" Target="http://www.reddit.com/r/Bitcoin/comments/32p6s6/in_3_days_i_lost_all_my_coins_65_btc_at_this_site/" TargetMode="External"/><Relationship Id="rId1047" Type="http://schemas.openxmlformats.org/officeDocument/2006/relationships/hyperlink" Target="https://wordpress.org/support/topic/bitcoin-payment-gateway-is-not-operational-electrum-master-public-key-is-invali-1" TargetMode="External"/><Relationship Id="rId2378" Type="http://schemas.openxmlformats.org/officeDocument/2006/relationships/hyperlink" Target="http://bravenewcoin.com/news/honeyledger-eliminating-chargeback-risks-for-streamers/" TargetMode="External"/><Relationship Id="rId249" Type="http://schemas.openxmlformats.org/officeDocument/2006/relationships/hyperlink" Target="http://www.cnbc.com/id/102589832" TargetMode="External"/><Relationship Id="rId248" Type="http://schemas.openxmlformats.org/officeDocument/2006/relationships/hyperlink" Target="http://www.reddit.com/r/Bitcoin/comments/32pv5p/burstcoin_opens_market_supported_by_smart/" TargetMode="External"/><Relationship Id="rId247" Type="http://schemas.openxmlformats.org/officeDocument/2006/relationships/hyperlink" Target="http://www.coinbuzz.com/?p=3483" TargetMode="External"/><Relationship Id="rId1070" Type="http://schemas.openxmlformats.org/officeDocument/2006/relationships/hyperlink" Target="http://www.reddit.com/r/Bitcoin/comments/3336zs/in_russia_if_you_get_somebody_to_accept_qiwi_then/" TargetMode="External"/><Relationship Id="rId1071" Type="http://schemas.openxmlformats.org/officeDocument/2006/relationships/hyperlink" Target="http://www.reddit.com/r/Bitcoin/comments/33395l/is_anyone_concerned_about_a_financial_system_that/" TargetMode="External"/><Relationship Id="rId1072" Type="http://schemas.openxmlformats.org/officeDocument/2006/relationships/hyperlink" Target="http://www.reddit.com/r/Bitcoin/comments/33394s/i_now_own_0004_of_a_bitcoin/" TargetMode="External"/><Relationship Id="rId242" Type="http://schemas.openxmlformats.org/officeDocument/2006/relationships/hyperlink" Target="http://www.reddit.com/r/Bitcoin/comments/32pt0q/beyond_bitcoin_and_the_blockchain_to_booming/" TargetMode="External"/><Relationship Id="rId1073" Type="http://schemas.openxmlformats.org/officeDocument/2006/relationships/hyperlink" Target="http://www.reddit.com/r/Bitcoin/comments/3338hy/is_holding_bitcoin_valuable_or_using_the_bitcoin/" TargetMode="External"/><Relationship Id="rId241" Type="http://schemas.openxmlformats.org/officeDocument/2006/relationships/hyperlink" Target="http://radar.oreilly.com/2015/04/beyond-bitcoin-and-the-blockchain-to-booming-business.html" TargetMode="External"/><Relationship Id="rId1074" Type="http://schemas.openxmlformats.org/officeDocument/2006/relationships/hyperlink" Target="https://node.bitcoin-p2pool.com/" TargetMode="External"/><Relationship Id="rId240" Type="http://schemas.openxmlformats.org/officeDocument/2006/relationships/hyperlink" Target="http://www.reddit.com/r/Bitcoin/comments/32ptcq/prepaid_mobile_credits_how_the_developing_world/" TargetMode="External"/><Relationship Id="rId1075" Type="http://schemas.openxmlformats.org/officeDocument/2006/relationships/hyperlink" Target="http://www.reddit.com/r/Bitcoin/comments/333a2o/btc_p2pool_bitcoin_mining_pool_node/" TargetMode="External"/><Relationship Id="rId1076" Type="http://schemas.openxmlformats.org/officeDocument/2006/relationships/hyperlink" Target="http://www.reddit.com/r/Bitcoin/comments/333e3h/post_here_if_you_have_no_control_over_the_price/" TargetMode="External"/><Relationship Id="rId246" Type="http://schemas.openxmlformats.org/officeDocument/2006/relationships/hyperlink" Target="http://www.reddit.com/r/Bitcoin/comments/32pvnu/bip38_paper_wallet/" TargetMode="External"/><Relationship Id="rId1077" Type="http://schemas.openxmlformats.org/officeDocument/2006/relationships/hyperlink" Target="http://www.reddit.com/r/Bitcoin/comments/333dq2/can_i_receive_multi_bitcoins_at_the_same_address/" TargetMode="External"/><Relationship Id="rId245" Type="http://schemas.openxmlformats.org/officeDocument/2006/relationships/hyperlink" Target="http://www.reddit.com/r/Bitcoin/comments/32psa8/how_to_upload_a_selfie_in_the_bitcoin_blockchain/" TargetMode="External"/><Relationship Id="rId1078" Type="http://schemas.openxmlformats.org/officeDocument/2006/relationships/hyperlink" Target="http://www.reddit.com/r/Bitcoin/comments/333gj8/in_one_hour_midnight_new_york_time_everyone_buy_a/" TargetMode="External"/><Relationship Id="rId244" Type="http://schemas.openxmlformats.org/officeDocument/2006/relationships/hyperlink" Target="http://www.reddit.com/r/Bitcoin/comments/32pson/persian_andreas_antonopoulos/" TargetMode="External"/><Relationship Id="rId1079" Type="http://schemas.openxmlformats.org/officeDocument/2006/relationships/hyperlink" Target="http://www.reddit.com/r/Bitcoin/comments/333flj/people_dont_usually_go_around_telling_strangers/" TargetMode="External"/><Relationship Id="rId243" Type="http://schemas.openxmlformats.org/officeDocument/2006/relationships/hyperlink" Target="https://www.youtube.com/watch?v=SaykR02vWjo" TargetMode="External"/><Relationship Id="rId239" Type="http://schemas.openxmlformats.org/officeDocument/2006/relationships/hyperlink" Target="http://cointelegraph.com/news/113949/prepaid-mobile-credits-how-the-developing-world-will-adopt-bitcoin" TargetMode="External"/><Relationship Id="rId238" Type="http://schemas.openxmlformats.org/officeDocument/2006/relationships/hyperlink" Target="http://www.reddit.com/r/Bitcoin/comments/32pti6/andreas_antonopoulos_keynote_qa_for/" TargetMode="External"/><Relationship Id="rId237" Type="http://schemas.openxmlformats.org/officeDocument/2006/relationships/hyperlink" Target="https://www.youtube.com/watch?v=HjUbkBXpZXQ" TargetMode="External"/><Relationship Id="rId236" Type="http://schemas.openxmlformats.org/officeDocument/2006/relationships/hyperlink" Target="http://www.reddit.com/r/Bitcoin/comments/32ppk5/alphapoints_vadim_telyatnikov_and_joe_ventura/" TargetMode="External"/><Relationship Id="rId2390" Type="http://schemas.openxmlformats.org/officeDocument/2006/relationships/hyperlink" Target="http://www.reddit.com/r/Bitcoin/comments/33o29y/are_there_any_stories_where_people_have_kept/" TargetMode="External"/><Relationship Id="rId1060" Type="http://schemas.openxmlformats.org/officeDocument/2006/relationships/hyperlink" Target="http://www.reddit.com/r/Bitcoin/comments/332y9c/leupay_free_online_sepa_account_in_luxemburg/" TargetMode="External"/><Relationship Id="rId2391" Type="http://schemas.openxmlformats.org/officeDocument/2006/relationships/hyperlink" Target="http://www.reddit.com/r/Bitcoin/comments/33o5rx/better_to_make_selfproject_or_use_lightlistco/" TargetMode="External"/><Relationship Id="rId1061" Type="http://schemas.openxmlformats.org/officeDocument/2006/relationships/hyperlink" Target="http://www.reddit.com/r/Bitcoin/comments/332xka/hypothetically_speaking_how_would_i_crash_the/" TargetMode="External"/><Relationship Id="rId2392" Type="http://schemas.openxmlformats.org/officeDocument/2006/relationships/hyperlink" Target="http://destinia.us" TargetMode="External"/><Relationship Id="rId231" Type="http://schemas.openxmlformats.org/officeDocument/2006/relationships/hyperlink" Target="http://mobile.reuters.com/article/idUSL5N0X63BQ20150415?irpc=932" TargetMode="External"/><Relationship Id="rId1062" Type="http://schemas.openxmlformats.org/officeDocument/2006/relationships/hyperlink" Target="http://www.reddit.com/r/Bitcoin/comments/3330tx/financial_planning_is_it_safe_for_me_to_assume/" TargetMode="External"/><Relationship Id="rId2393" Type="http://schemas.openxmlformats.org/officeDocument/2006/relationships/hyperlink" Target="http://www.reddit.com/r/Bitcoin/comments/33o9se/destinia_a_very_cool_travel_website_that_accepts/" TargetMode="External"/><Relationship Id="rId230" Type="http://schemas.openxmlformats.org/officeDocument/2006/relationships/hyperlink" Target="http://www.reddit.com/r/Bitcoin/comments/32pgtr/mind_the_gap_future_of_crypto_20_technology_and/" TargetMode="External"/><Relationship Id="rId1063" Type="http://schemas.openxmlformats.org/officeDocument/2006/relationships/hyperlink" Target="http://www.reddit.com/r/Bitcoin/comments/333259/is_it_safe_to_store_all_btc_on_localbitcoinscom/" TargetMode="External"/><Relationship Id="rId2394" Type="http://schemas.openxmlformats.org/officeDocument/2006/relationships/hyperlink" Target="http://www.digitaljournal.com/pr/2532528" TargetMode="External"/><Relationship Id="rId1064" Type="http://schemas.openxmlformats.org/officeDocument/2006/relationships/hyperlink" Target="http://www.coindesk.com/5-facts-coindesks-state-bitcoin-report-q1-2015/" TargetMode="External"/><Relationship Id="rId2395" Type="http://schemas.openxmlformats.org/officeDocument/2006/relationships/hyperlink" Target="http://www.reddit.com/r/Bitcoin/comments/33ode0/midas_rezerv_announces_the_first_goldbacked/" TargetMode="External"/><Relationship Id="rId1065" Type="http://schemas.openxmlformats.org/officeDocument/2006/relationships/hyperlink" Target="http://www.reddit.com/r/Bitcoin/comments/3335tu/5_surprising_facts_from_coindesks_state_of/" TargetMode="External"/><Relationship Id="rId2396" Type="http://schemas.openxmlformats.org/officeDocument/2006/relationships/hyperlink" Target="http://www.coindesk.com/barclays-data-officer-praises-blockchain-tech-at-swift-forum/" TargetMode="External"/><Relationship Id="rId235" Type="http://schemas.openxmlformats.org/officeDocument/2006/relationships/hyperlink" Target="http://www.reddit.com/r/Bitcoin/comments/32ppm6/50_from_syncbitio_btc_network_and_69btccom_btc/" TargetMode="External"/><Relationship Id="rId1066" Type="http://schemas.openxmlformats.org/officeDocument/2006/relationships/hyperlink" Target="http://bitcoinfun.net/ref/8559ca25-8dfd-4406-94cc-8af908c0b80b" TargetMode="External"/><Relationship Id="rId2397" Type="http://schemas.openxmlformats.org/officeDocument/2006/relationships/hyperlink" Target="http://www.reddit.com/r/Bitcoin/comments/33od79/barclays_data_officer_praises_blockchain_tech_at/" TargetMode="External"/><Relationship Id="rId234" Type="http://schemas.openxmlformats.org/officeDocument/2006/relationships/hyperlink" Target="http://www.reddit.com/r/Bitcoin/comments/32pnub/mit_media_lab_launches_a_digital_currency/" TargetMode="External"/><Relationship Id="rId1067" Type="http://schemas.openxmlformats.org/officeDocument/2006/relationships/hyperlink" Target="http://www.reddit.com/r/Bitcoin/comments/3333s4/bitcoinfun_simple_mind_games_with_real_bitcoiners/" TargetMode="External"/><Relationship Id="rId2398" Type="http://schemas.openxmlformats.org/officeDocument/2006/relationships/hyperlink" Target="http://www.reddit.com/r/Bitcoin/comments/33oezd/best_place_to_buy_with_credit_card/" TargetMode="External"/><Relationship Id="rId233" Type="http://schemas.openxmlformats.org/officeDocument/2006/relationships/hyperlink" Target="https://medium.com/@medialab/launching-a-digital-currency-initiative-238fc678aba2" TargetMode="External"/><Relationship Id="rId1068" Type="http://schemas.openxmlformats.org/officeDocument/2006/relationships/hyperlink" Target="http://www.reddit.com/r/Bitcoin/comments/3337f4/i_just_got_scammed/" TargetMode="External"/><Relationship Id="rId2399" Type="http://schemas.openxmlformats.org/officeDocument/2006/relationships/hyperlink" Target="http://www.reddit.com/r/Bitcoin/comments/33oeij/getdotbitcom_offers_free_bit_domains/" TargetMode="External"/><Relationship Id="rId232" Type="http://schemas.openxmlformats.org/officeDocument/2006/relationships/hyperlink" Target="http://www.reddit.com/r/Bitcoin/comments/32pkui/london_stakes_its_claim_as_global_bitcoin_hub/" TargetMode="External"/><Relationship Id="rId1069" Type="http://schemas.openxmlformats.org/officeDocument/2006/relationships/hyperlink" Target="http://www.reddit.com/r/Bitcoin/comments/333728/why_was_this_post_not_listed_on_rbitcoinnew/" TargetMode="External"/><Relationship Id="rId1015" Type="http://schemas.openxmlformats.org/officeDocument/2006/relationships/hyperlink" Target="http://www.reddit.com/r/Bitcoin/comments/331x59/can_bitcoin_really_survive_if_central_banks/" TargetMode="External"/><Relationship Id="rId2346" Type="http://schemas.openxmlformats.org/officeDocument/2006/relationships/hyperlink" Target="http://www.reddit.com/r/Bitcoin/comments/33nfne/inflationary_monetary_policy_misesmedia_can_we/" TargetMode="External"/><Relationship Id="rId1016" Type="http://schemas.openxmlformats.org/officeDocument/2006/relationships/hyperlink" Target="http://www.reddit.com/r/Bitcoin/comments/331wke/is_it_safe_to_store_all_my_btc_on_mycellium/" TargetMode="External"/><Relationship Id="rId2347" Type="http://schemas.openxmlformats.org/officeDocument/2006/relationships/hyperlink" Target="https://archive.is/mA4o9" TargetMode="External"/><Relationship Id="rId1017" Type="http://schemas.openxmlformats.org/officeDocument/2006/relationships/hyperlink" Target="http://www.reddit.com/r/Bitcoin/comments/331w70/what_does_it_mean_for_someone_to_burn_through/" TargetMode="External"/><Relationship Id="rId2348" Type="http://schemas.openxmlformats.org/officeDocument/2006/relationships/hyperlink" Target="http://www.reddit.com/r/Bitcoin/comments/33nf6w/really_not_one_woman_involved_in_some_substantive/" TargetMode="External"/><Relationship Id="rId1018" Type="http://schemas.openxmlformats.org/officeDocument/2006/relationships/hyperlink" Target="http://www.reddit.com/r/Bitcoin/comments/331xxt/so_if_the_majority_of_cash_is_hoarded_why_so_much/" TargetMode="External"/><Relationship Id="rId2349" Type="http://schemas.openxmlformats.org/officeDocument/2006/relationships/hyperlink" Target="http://smashd.co/how-a-bitcoin-atm-changed-the-game/" TargetMode="External"/><Relationship Id="rId1019" Type="http://schemas.openxmlformats.org/officeDocument/2006/relationships/hyperlink" Target="http://www.reddit.com/r/Bitcoin/comments/3321bi/why_bitcoin/" TargetMode="External"/><Relationship Id="rId2340" Type="http://schemas.openxmlformats.org/officeDocument/2006/relationships/hyperlink" Target="http://www.reddit.com/r/Bitcoin/comments/33nf4b/largest_bank_in_america_joins_war_on_cash/" TargetMode="External"/><Relationship Id="rId1010" Type="http://schemas.openxmlformats.org/officeDocument/2006/relationships/hyperlink" Target="http://www.reddit.com/r/Bitcoin/comments/331ujn/i_just_bought_my_10th_bitcoin_today/" TargetMode="External"/><Relationship Id="rId2341" Type="http://schemas.openxmlformats.org/officeDocument/2006/relationships/hyperlink" Target="http://www.reddit.com/r/Bitcoin/comments/33ney8/what_are_some_things_that_bitcoin_can_do_that/" TargetMode="External"/><Relationship Id="rId1011" Type="http://schemas.openxmlformats.org/officeDocument/2006/relationships/hyperlink" Target="https://diademjewellery.co.uk/?page_id=10654" TargetMode="External"/><Relationship Id="rId2342" Type="http://schemas.openxmlformats.org/officeDocument/2006/relationships/hyperlink" Target="http://bitcoin.stackexchange.com/q/37060/323" TargetMode="External"/><Relationship Id="rId1012" Type="http://schemas.openxmlformats.org/officeDocument/2006/relationships/hyperlink" Target="http://www.reddit.com/r/Bitcoin/comments/331t1k/good_news_were_now_shipping_to_australia_canada/" TargetMode="External"/><Relationship Id="rId2343" Type="http://schemas.openxmlformats.org/officeDocument/2006/relationships/hyperlink" Target="http://www.reddit.com/r/Bitcoin/comments/33newa/is_there_a_generally_agreed_on_protocol_for/" TargetMode="External"/><Relationship Id="rId1013" Type="http://schemas.openxmlformats.org/officeDocument/2006/relationships/hyperlink" Target="https://bitcoinnewsmagazine.com/how-to-profit-with-bitmain-hashnest/" TargetMode="External"/><Relationship Id="rId2344" Type="http://schemas.openxmlformats.org/officeDocument/2006/relationships/hyperlink" Target="http://www.reddit.com/r/Bitcoin/comments/33nekh/cold_storage_address_reuse/" TargetMode="External"/><Relationship Id="rId1014" Type="http://schemas.openxmlformats.org/officeDocument/2006/relationships/hyperlink" Target="http://www.reddit.com/r/Bitcoin/comments/331x9h/how_to_profit_with_bitmain_hashnest/" TargetMode="External"/><Relationship Id="rId2345" Type="http://schemas.openxmlformats.org/officeDocument/2006/relationships/hyperlink" Target="https://www.youtube.com/watch?v=iYZM58dulPE" TargetMode="External"/><Relationship Id="rId1004" Type="http://schemas.openxmlformats.org/officeDocument/2006/relationships/hyperlink" Target="http://imgur.com/pO7MZSn" TargetMode="External"/><Relationship Id="rId2335" Type="http://schemas.openxmlformats.org/officeDocument/2006/relationships/hyperlink" Target="http://bravenewcoin.com/news/rivetz-ensures-passwords-go-away/" TargetMode="External"/><Relationship Id="rId1005" Type="http://schemas.openxmlformats.org/officeDocument/2006/relationships/hyperlink" Target="http://www.reddit.com/r/Bitcoin/comments/331nhe/t%C3%BCrkler_neredesiniz_nearly_half_of_all_turks/" TargetMode="External"/><Relationship Id="rId2336" Type="http://schemas.openxmlformats.org/officeDocument/2006/relationships/hyperlink" Target="http://www.reddit.com/r/Bitcoin/comments/33nao8/rivetz_ensures_passwords_go_away/" TargetMode="External"/><Relationship Id="rId1006" Type="http://schemas.openxmlformats.org/officeDocument/2006/relationships/hyperlink" Target="http://www.reddit.com/r/Bitcoin/comments/331rbl/sadly_the_bitcoin_payments_network_is_not_gaining/" TargetMode="External"/><Relationship Id="rId2337" Type="http://schemas.openxmlformats.org/officeDocument/2006/relationships/hyperlink" Target="http://www.fugueweb.com/dev/web/one-day/" TargetMode="External"/><Relationship Id="rId1007" Type="http://schemas.openxmlformats.org/officeDocument/2006/relationships/hyperlink" Target="https://bnktothefuture.com/pitches/2081/_bitcoin-capital-crypto-fund-managed-by-max-keiser-simon-dixon" TargetMode="External"/><Relationship Id="rId2338" Type="http://schemas.openxmlformats.org/officeDocument/2006/relationships/hyperlink" Target="http://www.reddit.com/r/Bitcoin/comments/33nbig/coinbase_lunar_launch_code_and_demo_github_and/" TargetMode="External"/><Relationship Id="rId1008" Type="http://schemas.openxmlformats.org/officeDocument/2006/relationships/hyperlink" Target="http://www.reddit.com/r/Bitcoin/comments/331pw7/lets_make_it_happen_uk_version_of_bitcoin/" TargetMode="External"/><Relationship Id="rId2339" Type="http://schemas.openxmlformats.org/officeDocument/2006/relationships/hyperlink" Target="http://www.zerohedge.com/news/2015-04-23/largest-bank-america-joins-war-cash" TargetMode="External"/><Relationship Id="rId1009" Type="http://schemas.openxmlformats.org/officeDocument/2006/relationships/hyperlink" Target="http://www.reddit.com/r/Bitcoin/comments/331ou7/why_will_bitcoin_succeed_greed_or_great_idea/" TargetMode="External"/><Relationship Id="rId2330" Type="http://schemas.openxmlformats.org/officeDocument/2006/relationships/hyperlink" Target="http://www.reddit.com/r/Bitcoin/comments/33n6fk/fascinated_by_the_button_subreddit_i_started/" TargetMode="External"/><Relationship Id="rId1000" Type="http://schemas.openxmlformats.org/officeDocument/2006/relationships/hyperlink" Target="http://www.reddit.com/r/Bitcoin/comments/331o7d/live_bitcoin_job_fair_livestream_at_plug_and_play/" TargetMode="External"/><Relationship Id="rId2331" Type="http://schemas.openxmlformats.org/officeDocument/2006/relationships/hyperlink" Target="https://www.youtube.com/watch?v=aFU_Y2cbGMA" TargetMode="External"/><Relationship Id="rId1001" Type="http://schemas.openxmlformats.org/officeDocument/2006/relationships/hyperlink" Target="http://www.reddit.com/r/Bitcoin/comments/331nvc/where_i_can_register_a_domain_paying_with_btc/" TargetMode="External"/><Relationship Id="rId2332" Type="http://schemas.openxmlformats.org/officeDocument/2006/relationships/hyperlink" Target="http://www.reddit.com/r/Bitcoin/comments/33n93v/escaton_a_online_trading_card_game_with_bitcoin/" TargetMode="External"/><Relationship Id="rId1002" Type="http://schemas.openxmlformats.org/officeDocument/2006/relationships/hyperlink" Target="http://bit-post.com/players/global-vs-local-bitcoins-5588" TargetMode="External"/><Relationship Id="rId2333" Type="http://schemas.openxmlformats.org/officeDocument/2006/relationships/hyperlink" Target="http://www.fugueweb.com/dev/web/one-day/" TargetMode="External"/><Relationship Id="rId1003" Type="http://schemas.openxmlformats.org/officeDocument/2006/relationships/hyperlink" Target="http://www.reddit.com/r/Bitcoin/comments/331ni3/global_vs_local_bitcoins/" TargetMode="External"/><Relationship Id="rId2334" Type="http://schemas.openxmlformats.org/officeDocument/2006/relationships/hyperlink" Target="http://www.reddit.com/r/Bitcoin/comments/33nbig/coinbase_lunar_launch_code_and_demo_github_and/" TargetMode="External"/><Relationship Id="rId1037" Type="http://schemas.openxmlformats.org/officeDocument/2006/relationships/hyperlink" Target="http://www.reddit.com/r/Bitcoin/comments/332fnh/free_bitcoin_bitcoin_event_ticket_for_sale_at/" TargetMode="External"/><Relationship Id="rId2368" Type="http://schemas.openxmlformats.org/officeDocument/2006/relationships/hyperlink" Target="http://www.reddit.com/r/Bitcoin/comments/33nnfs/did_you_guys_get_the_email_what_is_this/" TargetMode="External"/><Relationship Id="rId1038" Type="http://schemas.openxmlformats.org/officeDocument/2006/relationships/hyperlink" Target="http://www.reddit.com/r/Bitcoin/comments/332f11/when_bitcoin_hits_1000_again_will_people_see_it/" TargetMode="External"/><Relationship Id="rId2369" Type="http://schemas.openxmlformats.org/officeDocument/2006/relationships/hyperlink" Target="http://www.reddit.com/r/Bitcoin/comments/33ns4o/join_the_team_of_syncbitio/" TargetMode="External"/><Relationship Id="rId1039" Type="http://schemas.openxmlformats.org/officeDocument/2006/relationships/hyperlink" Target="http://www.reddit.com/r/Bitcoin/comments/332ju8/can_i_trust_bitcoin_gift_card/" TargetMode="External"/><Relationship Id="rId206" Type="http://schemas.openxmlformats.org/officeDocument/2006/relationships/hyperlink" Target="http://www.reddit.com/r/Bitcoin/comments/32p7nu/coinfest_2016_announced_for_april_510/" TargetMode="External"/><Relationship Id="rId205" Type="http://schemas.openxmlformats.org/officeDocument/2006/relationships/hyperlink" Target="http://www.coinfest.org/coinfest-2016/" TargetMode="External"/><Relationship Id="rId204" Type="http://schemas.openxmlformats.org/officeDocument/2006/relationships/hyperlink" Target="http://www.reddit.com/r/Bitcoin/comments/32p7q2/bitcoind_full_node_connects_to_less_than_8_peers/" TargetMode="External"/><Relationship Id="rId203" Type="http://schemas.openxmlformats.org/officeDocument/2006/relationships/hyperlink" Target="http://www.reddit.com/r/Bitcoin/comments/32p81a/easiest_way_to_think_about_bitcoin/" TargetMode="External"/><Relationship Id="rId209" Type="http://schemas.openxmlformats.org/officeDocument/2006/relationships/hyperlink" Target="https://satoshibet.com?c=633" TargetMode="External"/><Relationship Id="rId208" Type="http://schemas.openxmlformats.org/officeDocument/2006/relationships/hyperlink" Target="http://www.reddit.com/r/Bitcoin/comments/32p7jc/cryptocards_still_not_here_what_gives/" TargetMode="External"/><Relationship Id="rId207" Type="http://schemas.openxmlformats.org/officeDocument/2006/relationships/hyperlink" Target="http://imgur.com/90P9FWm" TargetMode="External"/><Relationship Id="rId2360" Type="http://schemas.openxmlformats.org/officeDocument/2006/relationships/hyperlink" Target="http://www.reddit.com/r/Bitcoin/comments/33nmt3/bitcoin_as_a_paper_money/" TargetMode="External"/><Relationship Id="rId1030" Type="http://schemas.openxmlformats.org/officeDocument/2006/relationships/hyperlink" Target="http://www.reddit.com/r/Bitcoin/comments/3328ye/i_now_own_600btc/" TargetMode="External"/><Relationship Id="rId2361" Type="http://schemas.openxmlformats.org/officeDocument/2006/relationships/hyperlink" Target="http://www.voicesofliberty.com/article/in-california-lawmakers-want-bitcoin-businesses-to-fail/" TargetMode="External"/><Relationship Id="rId1031" Type="http://schemas.openxmlformats.org/officeDocument/2006/relationships/hyperlink" Target="http://www.robotcoingame.com/?id=1N2qn3uAD1P8WqYTFGry3t9oTWQCNWMe2w" TargetMode="External"/><Relationship Id="rId2362" Type="http://schemas.openxmlformats.org/officeDocument/2006/relationships/hyperlink" Target="http://www.reddit.com/r/Bitcoin/comments/33nl7u/in_california_lawmakers_want_bitcoin_businesses/" TargetMode="External"/><Relationship Id="rId1032" Type="http://schemas.openxmlformats.org/officeDocument/2006/relationships/hyperlink" Target="http://www.reddit.com/r/Bitcoin/comments/3328vi/robot_coin_game/" TargetMode="External"/><Relationship Id="rId2363" Type="http://schemas.openxmlformats.org/officeDocument/2006/relationships/hyperlink" Target="http://www.coindesk.com/dogecoin-founder-bitcoin-toxic/?utm_content=buffer53767&amp;utm_medium=social&amp;utm_source=twitter.com&amp;utm_campaign=buffer" TargetMode="External"/><Relationship Id="rId202" Type="http://schemas.openxmlformats.org/officeDocument/2006/relationships/hyperlink" Target="https://www.youtube.com/watch?v=C9A-DVZ0mhM" TargetMode="External"/><Relationship Id="rId1033" Type="http://schemas.openxmlformats.org/officeDocument/2006/relationships/hyperlink" Target="http://i.imgur.com/cILBJ1x.jpg" TargetMode="External"/><Relationship Id="rId2364" Type="http://schemas.openxmlformats.org/officeDocument/2006/relationships/hyperlink" Target="http://www.reddit.com/r/Bitcoin/comments/33node/dogecoin_founder_exits_crypto_community_citing/" TargetMode="External"/><Relationship Id="rId201" Type="http://schemas.openxmlformats.org/officeDocument/2006/relationships/hyperlink" Target="http://www.reddit.com/r/Bitcoin/comments/32p3iu/how_can_i_incorporate_bitcoin_into_my_business/" TargetMode="External"/><Relationship Id="rId1034" Type="http://schemas.openxmlformats.org/officeDocument/2006/relationships/hyperlink" Target="http://www.reddit.com/r/Bitcoin/comments/3328i3/balaji_srinivasan_cofounder_of_21_inc_speaking/" TargetMode="External"/><Relationship Id="rId2365" Type="http://schemas.openxmlformats.org/officeDocument/2006/relationships/hyperlink" Target="http://taps.io/uE10" TargetMode="External"/><Relationship Id="rId200" Type="http://schemas.openxmlformats.org/officeDocument/2006/relationships/hyperlink" Target="http://www.reddit.com/r/Bitcoin/comments/32oz26/heres_an_interesting_private_key_for_your/" TargetMode="External"/><Relationship Id="rId1035" Type="http://schemas.openxmlformats.org/officeDocument/2006/relationships/hyperlink" Target="http://www.reddit.com/r/Bitcoin/comments/332cg8/so_bitfinex_doesnt_have_2fa/" TargetMode="External"/><Relationship Id="rId2366" Type="http://schemas.openxmlformats.org/officeDocument/2006/relationships/hyperlink" Target="http://www.reddit.com/r/Bitcoin/comments/33no6y/lawnmower_android_now_available_just_dropped_get/" TargetMode="External"/><Relationship Id="rId1036" Type="http://schemas.openxmlformats.org/officeDocument/2006/relationships/hyperlink" Target="http://www.reddit.com/r/Bitcoin/comments/332dup/islamic_state_first_to_adopt_bitcoin_as_national/" TargetMode="External"/><Relationship Id="rId2367" Type="http://schemas.openxmlformats.org/officeDocument/2006/relationships/hyperlink" Target="https://claims.mtgox.com/assets/index.html" TargetMode="External"/><Relationship Id="rId1026" Type="http://schemas.openxmlformats.org/officeDocument/2006/relationships/hyperlink" Target="http://finance.yahoo.com/news/google-wallet-venmo-paypal-fdic-insurance-215842545.html" TargetMode="External"/><Relationship Id="rId2357" Type="http://schemas.openxmlformats.org/officeDocument/2006/relationships/hyperlink" Target="http://www.reddit.com/r/Bitcoin/comments/33nidk/how_a_bitcoin_atm_changed_the_game/" TargetMode="External"/><Relationship Id="rId1027" Type="http://schemas.openxmlformats.org/officeDocument/2006/relationships/hyperlink" Target="http://www.reddit.com/r/Bitcoin/comments/3329gi/google_wallet_is_now_fdicinsured/" TargetMode="External"/><Relationship Id="rId2358" Type="http://schemas.openxmlformats.org/officeDocument/2006/relationships/hyperlink" Target="https://play.google.com/store/apps/details?id=io.lawnmower.mobile" TargetMode="External"/><Relationship Id="rId1028" Type="http://schemas.openxmlformats.org/officeDocument/2006/relationships/hyperlink" Target="https://soundcloud.com/djleo/bitcoin-remix-mostly-instrumental" TargetMode="External"/><Relationship Id="rId2359" Type="http://schemas.openxmlformats.org/officeDocument/2006/relationships/hyperlink" Target="http://www.reddit.com/r/Bitcoin/comments/33nmwj/lawnmower_is_now_live_on_play_store/" TargetMode="External"/><Relationship Id="rId1029" Type="http://schemas.openxmlformats.org/officeDocument/2006/relationships/hyperlink" Target="http://www.reddit.com/r/Bitcoin/comments/3329fq/bitcoin_remix_mostly_instrumental_by_dj_leo/" TargetMode="External"/><Relationship Id="rId2350" Type="http://schemas.openxmlformats.org/officeDocument/2006/relationships/hyperlink" Target="http://www.reddit.com/r/Bitcoin/comments/33nidk/how_a_bitcoin_atm_changed_the_game/" TargetMode="External"/><Relationship Id="rId1020" Type="http://schemas.openxmlformats.org/officeDocument/2006/relationships/hyperlink" Target="http://www.reddit.com/r/Bitcoin/comments/33248z/i_made_over_100m_on_bitcoin_ask_me_how_and_ill/" TargetMode="External"/><Relationship Id="rId2351" Type="http://schemas.openxmlformats.org/officeDocument/2006/relationships/hyperlink" Target="http://www.reddit.com/r/Bitcoin/comments/33nhb7/hypr_hardware_bitcoin_discounts_how_you_get_your/" TargetMode="External"/><Relationship Id="rId1021" Type="http://schemas.openxmlformats.org/officeDocument/2006/relationships/hyperlink" Target="http://i.imgur.com/tojARwy.jpg" TargetMode="External"/><Relationship Id="rId2352" Type="http://schemas.openxmlformats.org/officeDocument/2006/relationships/hyperlink" Target="http://www.reddit.com/r/Bitcoin/comments/33nkoc/trezor_set_up_error/" TargetMode="External"/><Relationship Id="rId1022" Type="http://schemas.openxmlformats.org/officeDocument/2006/relationships/hyperlink" Target="http://www.reddit.com/r/Bitcoin/comments/3325s9/great_turnout_for_the_sunnyvale_bitcoin_job_fair/" TargetMode="External"/><Relationship Id="rId2353" Type="http://schemas.openxmlformats.org/officeDocument/2006/relationships/hyperlink" Target="http://www.coindesk.com/bitcoin-exchange-itbit-seeks-bank-license-with-ex-fdic-chairs-support/" TargetMode="External"/><Relationship Id="rId1023" Type="http://schemas.openxmlformats.org/officeDocument/2006/relationships/hyperlink" Target="http://www.reddit.com/r/Bitcoin/comments/332a6i/is_it_safe_to_store_all_my_btc_on_xapo/" TargetMode="External"/><Relationship Id="rId2354" Type="http://schemas.openxmlformats.org/officeDocument/2006/relationships/hyperlink" Target="http://www.coindesk.com/bitcoin-exchange-itbit-seeks-bank-license-with-ex-fdic-chairs-support/" TargetMode="External"/><Relationship Id="rId1024" Type="http://schemas.openxmlformats.org/officeDocument/2006/relationships/hyperlink" Target="http://bit-post.com/market/who-accepts-bitcoin-donations-5601" TargetMode="External"/><Relationship Id="rId2355" Type="http://schemas.openxmlformats.org/officeDocument/2006/relationships/hyperlink" Target="http://www.reddit.com/r/Bitcoin/comments/33nkdk/httpwwwcoindeskcombitcoinexchangeitbitseeksbanklic/" TargetMode="External"/><Relationship Id="rId1025" Type="http://schemas.openxmlformats.org/officeDocument/2006/relationships/hyperlink" Target="http://www.reddit.com/r/Bitcoin/comments/3329pr/who_accepts_bitcoin_donations/" TargetMode="External"/><Relationship Id="rId2356" Type="http://schemas.openxmlformats.org/officeDocument/2006/relationships/hyperlink" Target="http://smashd.co/how-a-bitcoin-atm-changed-the-game/" TargetMode="External"/><Relationship Id="rId1910" Type="http://schemas.openxmlformats.org/officeDocument/2006/relationships/hyperlink" Target="http://www.reddit.com/r/Bitcoin/comments/33grts/education_and_certification_for_bitcoin/" TargetMode="External"/><Relationship Id="rId1911" Type="http://schemas.openxmlformats.org/officeDocument/2006/relationships/hyperlink" Target="http://www.reddit.com/r/Bitcoin/comments/33grk5/may_i_just_butt_in_and_explain_a_term_i_keep/" TargetMode="External"/><Relationship Id="rId1912" Type="http://schemas.openxmlformats.org/officeDocument/2006/relationships/hyperlink" Target="https://elliot-swartz.squarespace.com/bitcoin-related/2015/4/21/zc2x8j8nzd5auen7v1qyyqi4g5p56q" TargetMode="External"/><Relationship Id="rId1913" Type="http://schemas.openxmlformats.org/officeDocument/2006/relationships/hyperlink" Target="http://www.reddit.com/r/Bitcoin/comments/33gqtv/a_properly_incentivized_redditstyle_forum_fueled/" TargetMode="External"/><Relationship Id="rId1914" Type="http://schemas.openxmlformats.org/officeDocument/2006/relationships/hyperlink" Target="https://www.reddit.com/user/fogobosh" TargetMode="External"/><Relationship Id="rId1915" Type="http://schemas.openxmlformats.org/officeDocument/2006/relationships/hyperlink" Target="http://www.reddit.com/r/Bitcoin/comments/33gqe6/overview_for_ufogobosh_spammerbot_popping_up_in/" TargetMode="External"/><Relationship Id="rId1916" Type="http://schemas.openxmlformats.org/officeDocument/2006/relationships/hyperlink" Target="http://www.vid.me/vCPc" TargetMode="External"/><Relationship Id="rId1917" Type="http://schemas.openxmlformats.org/officeDocument/2006/relationships/hyperlink" Target="http://www.reddit.com/r/Bitcoin/comments/33gtua/enjoy/" TargetMode="External"/><Relationship Id="rId1918" Type="http://schemas.openxmlformats.org/officeDocument/2006/relationships/hyperlink" Target="http://imgur.com/M3ZETPb" TargetMode="External"/><Relationship Id="rId1919" Type="http://schemas.openxmlformats.org/officeDocument/2006/relationships/hyperlink" Target="http://www.reddit.com/r/Bitcoin/comments/33gvj0/the_d_in_vegas_is_reppin_bitcoin_pretty_hard_i/" TargetMode="External"/><Relationship Id="rId1900" Type="http://schemas.openxmlformats.org/officeDocument/2006/relationships/hyperlink" Target="http://techcrunch.com/2015/04/22/mt-gox-claims/" TargetMode="External"/><Relationship Id="rId1901" Type="http://schemas.openxmlformats.org/officeDocument/2006/relationships/hyperlink" Target="http://www.reddit.com/r/Bitcoin/comments/33gno7/mt_gox_customers_can_now_file_claims_for_their/" TargetMode="External"/><Relationship Id="rId1902" Type="http://schemas.openxmlformats.org/officeDocument/2006/relationships/hyperlink" Target="http://bitplay.today" TargetMode="External"/><Relationship Id="rId1903" Type="http://schemas.openxmlformats.org/officeDocument/2006/relationships/hyperlink" Target="http://www.reddit.com/r/Bitcoin/comments/33gphf/coinflapper_pro_is_out_android/" TargetMode="External"/><Relationship Id="rId1904" Type="http://schemas.openxmlformats.org/officeDocument/2006/relationships/hyperlink" Target="https://www.cryptocoinsnews.com/vaultoro-glass-book-approach-bitcoin-exchange-transparency/" TargetMode="External"/><Relationship Id="rId1905" Type="http://schemas.openxmlformats.org/officeDocument/2006/relationships/hyperlink" Target="http://www.reddit.com/r/Bitcoin/comments/33gp33/the_vaultoro_approach_to_bitcoin_exchange/" TargetMode="External"/><Relationship Id="rId1906" Type="http://schemas.openxmlformats.org/officeDocument/2006/relationships/hyperlink" Target="http://www.reddit.com/r/Bitcoin/comments/33gs7r/reminder_using_an_intermediary_circle_coinbase/" TargetMode="External"/><Relationship Id="rId1907" Type="http://schemas.openxmlformats.org/officeDocument/2006/relationships/hyperlink" Target="https://letstalkbitcoin.com/blog/post/lets-talk-bitcoin-206-reflections-from-bitcoins-first-felon" TargetMode="External"/><Relationship Id="rId1908" Type="http://schemas.openxmlformats.org/officeDocument/2006/relationships/hyperlink" Target="http://www.reddit.com/r/Bitcoin/comments/33gs2n/lets_talk_bitcoin_206_reflections_with_bitcoins/" TargetMode="External"/><Relationship Id="rId1909" Type="http://schemas.openxmlformats.org/officeDocument/2006/relationships/hyperlink" Target="http://bit-post.com/bitcoiners/digital-currency-council-certification-for-bitcoin-professionals-5683" TargetMode="External"/><Relationship Id="rId1090" Type="http://schemas.openxmlformats.org/officeDocument/2006/relationships/hyperlink" Target="http://www.reddit.com/r/Bitcoin/comments/333o5c/this_is_my_personal_educated_opinion_but_i_think/" TargetMode="External"/><Relationship Id="rId1091" Type="http://schemas.openxmlformats.org/officeDocument/2006/relationships/hyperlink" Target="http://www.reddit.com/r/Bitcoin/comments/333nu2/is_there_a_merchant_only_type_app/" TargetMode="External"/><Relationship Id="rId1092" Type="http://schemas.openxmlformats.org/officeDocument/2006/relationships/hyperlink" Target="http://kansasexposed.org/2015/04/17/kansas-police-shutdown-cannabis-oil-activists-facebook-to-prevent-her-from-raising-money-for-her-legal-defense/" TargetMode="External"/><Relationship Id="rId1093" Type="http://schemas.openxmlformats.org/officeDocument/2006/relationships/hyperlink" Target="http://www.reddit.com/r/Bitcoin/comments/333ng4/kansas_police_shutdown_cannabis_oil_activists/" TargetMode="External"/><Relationship Id="rId1094" Type="http://schemas.openxmlformats.org/officeDocument/2006/relationships/hyperlink" Target="http://www.reddit.com/r/Bitcoin/comments/333qww/i_will_set_my_self_on_fire_for_10_bitcoins_or_get/" TargetMode="External"/><Relationship Id="rId1095" Type="http://schemas.openxmlformats.org/officeDocument/2006/relationships/hyperlink" Target="http://www.ft.com/cms/s/0/0694b99c-e647-11e4-ab4e-00144feab7de.html" TargetMode="External"/><Relationship Id="rId1096" Type="http://schemas.openxmlformats.org/officeDocument/2006/relationships/hyperlink" Target="http://www.reddit.com/r/Bitcoin/comments/333rjd/mtgox_lost_coins_long_before_collapse/" TargetMode="External"/><Relationship Id="rId1097" Type="http://schemas.openxmlformats.org/officeDocument/2006/relationships/hyperlink" Target="http://blog.wizsec.jp/2015/04/the-missing-mtgox-bitcoins.html" TargetMode="External"/><Relationship Id="rId1098" Type="http://schemas.openxmlformats.org/officeDocument/2006/relationships/hyperlink" Target="http://www.reddit.com/r/Bitcoin/comments/333rgs/wizsec_the_missing_mtgox_bitcoins/" TargetMode="External"/><Relationship Id="rId1099" Type="http://schemas.openxmlformats.org/officeDocument/2006/relationships/hyperlink" Target="http://www.reddit.com/r/Bitcoin/comments/333t4i/aaaaaaaaaaaaaand_its_gone/" TargetMode="External"/><Relationship Id="rId1080" Type="http://schemas.openxmlformats.org/officeDocument/2006/relationships/hyperlink" Target="http://www.reddit.com/r/Bitcoin/comments/333fk6/got_5_bitcoins_today_also_10_away_from_goal_of/" TargetMode="External"/><Relationship Id="rId1081" Type="http://schemas.openxmlformats.org/officeDocument/2006/relationships/hyperlink" Target="http://www.reddit.com/r/Bitcoin/comments/333kig/20_minutes_support_me_people/" TargetMode="External"/><Relationship Id="rId1082" Type="http://schemas.openxmlformats.org/officeDocument/2006/relationships/hyperlink" Target="http://www.reddit.com/r/Bitcoin/comments/333m1s/i_did_it_note_that_every_post_downvoted/" TargetMode="External"/><Relationship Id="rId1083" Type="http://schemas.openxmlformats.org/officeDocument/2006/relationships/hyperlink" Target="http://www.reddit.com/r/Bitcoin/comments/333lxz/now/" TargetMode="External"/><Relationship Id="rId1084" Type="http://schemas.openxmlformats.org/officeDocument/2006/relationships/hyperlink" Target="http://www.reddit.com/r/Bitcoin/comments/333lul/1_minute/" TargetMode="External"/><Relationship Id="rId1085" Type="http://schemas.openxmlformats.org/officeDocument/2006/relationships/hyperlink" Target="http://www.reddit.com/r/Bitcoin/comments/333lrm/can_anyone_tell_us_what_21_inc_talked_about_at/" TargetMode="External"/><Relationship Id="rId1086" Type="http://schemas.openxmlformats.org/officeDocument/2006/relationships/hyperlink" Target="http://www.reddit.com/r/Bitcoin/comments/333ljp/may_22_lets_make_it_bitcoin_holiday_lets_put_it/" TargetMode="External"/><Relationship Id="rId1087" Type="http://schemas.openxmlformats.org/officeDocument/2006/relationships/hyperlink" Target="http://www.reddit.com/r/Bitcoin/comments/333l6o/real_bitcoin_investments/" TargetMode="External"/><Relationship Id="rId1088" Type="http://schemas.openxmlformats.org/officeDocument/2006/relationships/hyperlink" Target="http://www.reddit.com/r/Bitcoin/comments/333l17/at_least_fake_a_show_of_support_say_youre_going/" TargetMode="External"/><Relationship Id="rId1089" Type="http://schemas.openxmlformats.org/officeDocument/2006/relationships/hyperlink" Target="http://www.reddit.com/r/Bitcoin/comments/333n0x/i_just_ordered_from_newegg/" TargetMode="External"/><Relationship Id="rId1972" Type="http://schemas.openxmlformats.org/officeDocument/2006/relationships/hyperlink" Target="http://cointelegraph.com/news/114038/shapeshift-is-now-the-fastest-way-to-buy-or-sell-tether-usd" TargetMode="External"/><Relationship Id="rId1973" Type="http://schemas.openxmlformats.org/officeDocument/2006/relationships/hyperlink" Target="http://www.reddit.com/r/Bitcoin/comments/33hmtp/shapeshiftio_is_now_fastest_way_to_convert/" TargetMode="External"/><Relationship Id="rId1974" Type="http://schemas.openxmlformats.org/officeDocument/2006/relationships/hyperlink" Target="https://youtu.be/43CjpN5K_YQ" TargetMode="External"/><Relationship Id="rId1975" Type="http://schemas.openxmlformats.org/officeDocument/2006/relationships/hyperlink" Target="http://www.reddit.com/r/Bitcoin/comments/33hm9g/money_tech_microsoft_plans_to_launch_mobile/" TargetMode="External"/><Relationship Id="rId1976" Type="http://schemas.openxmlformats.org/officeDocument/2006/relationships/hyperlink" Target="http://forums.androidbettingapps.com/showthread.php?6903-BetOnline-US-internet-bookmaker-adds-Bitcoin-as-payment-method" TargetMode="External"/><Relationship Id="rId1977" Type="http://schemas.openxmlformats.org/officeDocument/2006/relationships/hyperlink" Target="http://www.reddit.com/r/Bitcoin/comments/33hpvb/betonline_us_internet_bookmaker_adds_bitcoin_as/" TargetMode="External"/><Relationship Id="rId1978" Type="http://schemas.openxmlformats.org/officeDocument/2006/relationships/hyperlink" Target="http://www.newsbtc.com/2015/04/22/blockchain-of-blockchains/" TargetMode="External"/><Relationship Id="rId1979" Type="http://schemas.openxmlformats.org/officeDocument/2006/relationships/hyperlink" Target="http://www.reddit.com/r/Bitcoin/comments/33hodm/the_blockchain_of_blockchains/" TargetMode="External"/><Relationship Id="rId1970" Type="http://schemas.openxmlformats.org/officeDocument/2006/relationships/hyperlink" Target="http://www.reddit.com/r/Bitcoin/comments/33hj1x/the_flow_of_funds_on_the_bitcoin_network_in_2015/" TargetMode="External"/><Relationship Id="rId1971" Type="http://schemas.openxmlformats.org/officeDocument/2006/relationships/hyperlink" Target="http://www.reddit.com/r/Bitcoin/comments/33hmui/bitcoin_merchant_mapping/" TargetMode="External"/><Relationship Id="rId1961" Type="http://schemas.openxmlformats.org/officeDocument/2006/relationships/hyperlink" Target="http://www.reddit.com/r/Bitcoin/comments/33hapy/can_we_cool_it_with_the_chicken_little_bullshit/" TargetMode="External"/><Relationship Id="rId1962" Type="http://schemas.openxmlformats.org/officeDocument/2006/relationships/hyperlink" Target="http://www.coindesk.com/bitcoin-core-developers-join-mit-digital-currency-initiative/?utm_content=buffer00a5a&amp;utm_medium=social&amp;utm_source=twitter.com&amp;utm_campaign=buffer" TargetMode="External"/><Relationship Id="rId1963" Type="http://schemas.openxmlformats.org/officeDocument/2006/relationships/hyperlink" Target="http://www.reddit.com/r/Bitcoin/comments/33hann/bitcoin_core_developers_join_mit_digital_currency/" TargetMode="External"/><Relationship Id="rId1964" Type="http://schemas.openxmlformats.org/officeDocument/2006/relationships/hyperlink" Target="http://www.reddit.com/r/Bitcoin/comments/33he9r/my_credit_card_got_rekt_bitcoin_saved_the_day/" TargetMode="External"/><Relationship Id="rId1965" Type="http://schemas.openxmlformats.org/officeDocument/2006/relationships/hyperlink" Target="https://bitcoinmagazine.com/20094/australian-bitcoin-exchange-dwvx-launches-banking-support-westpac/" TargetMode="External"/><Relationship Id="rId1966" Type="http://schemas.openxmlformats.org/officeDocument/2006/relationships/hyperlink" Target="http://www.reddit.com/r/Bitcoin/comments/33hgf7/powered_by_alphapoint_australian_bitcoin_exchange/" TargetMode="External"/><Relationship Id="rId1967" Type="http://schemas.openxmlformats.org/officeDocument/2006/relationships/hyperlink" Target="https://techdayhq.com/events/ny-techday/participants/alphapoint" TargetMode="External"/><Relationship Id="rId1968" Type="http://schemas.openxmlformats.org/officeDocument/2006/relationships/hyperlink" Target="http://www.reddit.com/r/Bitcoin/comments/33hih6/alphapoint_will_exhibiting_at_ny_tech_day_on/" TargetMode="External"/><Relationship Id="rId1969" Type="http://schemas.openxmlformats.org/officeDocument/2006/relationships/hyperlink" Target="http://www.ofnumbers.com/2015/04/22/the-flow-of-funds-on-the-bitcoin-network-in-2015/" TargetMode="External"/><Relationship Id="rId1960" Type="http://schemas.openxmlformats.org/officeDocument/2006/relationships/hyperlink" Target="http://www.reddit.com/r/Bitcoin/comments/33hbp0/mak_kaiser_more_bullish_on_bitcoin_than_ever_more/" TargetMode="External"/><Relationship Id="rId1994" Type="http://schemas.openxmlformats.org/officeDocument/2006/relationships/hyperlink" Target="http://www.reddit.com/r/Bitcoin/comments/33hs5q/northpayments_a_leading_payment_processor_in_the/" TargetMode="External"/><Relationship Id="rId1995" Type="http://schemas.openxmlformats.org/officeDocument/2006/relationships/hyperlink" Target="https://bitcoinmagazine.com/20105/netki-wants-replace-bitcoin-addresses-wallet-names/" TargetMode="External"/><Relationship Id="rId1996" Type="http://schemas.openxmlformats.org/officeDocument/2006/relationships/hyperlink" Target="http://www.reddit.com/r/Bitcoin/comments/33hrfc/netki_wants_to_replace_bitcoin_addresses_with/" TargetMode="External"/><Relationship Id="rId1997" Type="http://schemas.openxmlformats.org/officeDocument/2006/relationships/hyperlink" Target="http://www.reddit.com/r/Bitcoin/comments/33hr60/offer_of_a_lifetime_full_web_design_packages_on/" TargetMode="External"/><Relationship Id="rId1998" Type="http://schemas.openxmlformats.org/officeDocument/2006/relationships/hyperlink" Target="http://i.imgur.com/wXaWy15.png" TargetMode="External"/><Relationship Id="rId1999" Type="http://schemas.openxmlformats.org/officeDocument/2006/relationships/hyperlink" Target="http://www.reddit.com/r/Bitcoin/comments/33hr1i/strange_block_just_appeared_25btc_and_0/" TargetMode="External"/><Relationship Id="rId1990" Type="http://schemas.openxmlformats.org/officeDocument/2006/relationships/hyperlink" Target="http://bit-post.com/bitcoiners/how-to-make-a-speech-at-a-bitcoin-conference-5709" TargetMode="External"/><Relationship Id="rId1991" Type="http://schemas.openxmlformats.org/officeDocument/2006/relationships/hyperlink" Target="http://www.reddit.com/r/Bitcoin/comments/33htvt/how_to_make_a_speech_at_a_bitcoin_conference/" TargetMode="External"/><Relationship Id="rId1992" Type="http://schemas.openxmlformats.org/officeDocument/2006/relationships/hyperlink" Target="http://www.reddit.com/r/Bitcoin/comments/33htn5/hello_im_just_a_bartender/" TargetMode="External"/><Relationship Id="rId1993" Type="http://schemas.openxmlformats.org/officeDocument/2006/relationships/hyperlink" Target="http://globenewswire.com/news-release/2015/04/22/726994/10130138/en/NorthPayments-a-leading-payment-processor-in-the-UK-collaborate-with-BitcoinPayGate-com-to-introduce-an-alternative-payment-option-for-customers.html" TargetMode="External"/><Relationship Id="rId1983" Type="http://schemas.openxmlformats.org/officeDocument/2006/relationships/hyperlink" Target="http://allcoinsnews.com/2015/04/22/midas-rezerv-debuts-gold-backed-cryptocurrency-platform/" TargetMode="External"/><Relationship Id="rId1984" Type="http://schemas.openxmlformats.org/officeDocument/2006/relationships/hyperlink" Target="http://www.reddit.com/r/Bitcoin/comments/33hw7t/midas_rezerv_debuts_goldbacked_cryptocurrency/" TargetMode="External"/><Relationship Id="rId1985" Type="http://schemas.openxmlformats.org/officeDocument/2006/relationships/hyperlink" Target="http://www.reddit.com/r/Bitcoin/comments/33hvk4/does_anyone_own_or_have_experience_using_trezor/" TargetMode="External"/><Relationship Id="rId1986" Type="http://schemas.openxmlformats.org/officeDocument/2006/relationships/hyperlink" Target="http://www.coindesk.com/bitcoin-and-blockchain-up-for-debate-at-futuremoney-conference/" TargetMode="External"/><Relationship Id="rId1987" Type="http://schemas.openxmlformats.org/officeDocument/2006/relationships/hyperlink" Target="http://www.reddit.com/r/Bitcoin/comments/33huxq/bitcoin_and_blockchain_up_for_debate_at/" TargetMode="External"/><Relationship Id="rId1988" Type="http://schemas.openxmlformats.org/officeDocument/2006/relationships/hyperlink" Target="https://bitcoinmagazine.com/20110/social-media-site-taringa-introduces-bitcoin-rewards-largest-bitcoin-integration-date/" TargetMode="External"/><Relationship Id="rId1989" Type="http://schemas.openxmlformats.org/officeDocument/2006/relationships/hyperlink" Target="http://www.reddit.com/r/Bitcoin/comments/33huey/social_media_site_taringa_introduces_bitcoin/" TargetMode="External"/><Relationship Id="rId1980" Type="http://schemas.openxmlformats.org/officeDocument/2006/relationships/hyperlink" Target="http://www.reddit.com/r/Bitcoin/comments/33ho08/libertyx_sent_me_10_of_free_bitcoin/" TargetMode="External"/><Relationship Id="rId1981" Type="http://schemas.openxmlformats.org/officeDocument/2006/relationships/hyperlink" Target="http://blog.brokep.com/2015/04/22/update-on-heml-is/" TargetMode="External"/><Relationship Id="rId1982" Type="http://schemas.openxmlformats.org/officeDocument/2006/relationships/hyperlink" Target="http://www.reddit.com/r/Bitcoin/comments/33hnvz/update_on_hemlis/" TargetMode="External"/><Relationship Id="rId1930" Type="http://schemas.openxmlformats.org/officeDocument/2006/relationships/hyperlink" Target="http://www.reddit.com/r/Bitcoin/comments/33h1mq/eu_markets_watchdog_to_look_deeper_into_digital/" TargetMode="External"/><Relationship Id="rId1931" Type="http://schemas.openxmlformats.org/officeDocument/2006/relationships/hyperlink" Target="https://www.surveymonkey.com/s/neucoin2?referrer=4721" TargetMode="External"/><Relationship Id="rId1932" Type="http://schemas.openxmlformats.org/officeDocument/2006/relationships/hyperlink" Target="http://www.reddit.com/r/Bitcoin/comments/33h15o/psa_7_days_remaining_to_get_25_worth_of_free/" TargetMode="External"/><Relationship Id="rId1933" Type="http://schemas.openxmlformats.org/officeDocument/2006/relationships/hyperlink" Target="http://bitcoincasino.info/bitcoin-casino-news/game-thrones-slot-play-bitcoins-bitcasino-io/" TargetMode="External"/><Relationship Id="rId1934" Type="http://schemas.openxmlformats.org/officeDocument/2006/relationships/hyperlink" Target="http://www.reddit.com/r/Bitcoin/comments/33h11b/the_game_of_thrones_slot_play_if_for_bitcoins/" TargetMode="External"/><Relationship Id="rId1935" Type="http://schemas.openxmlformats.org/officeDocument/2006/relationships/hyperlink" Target="http://www.law360.com/articles/646017/lawsky-says-bitlicense-could-change-to-ease-compliance" TargetMode="External"/><Relationship Id="rId1936" Type="http://schemas.openxmlformats.org/officeDocument/2006/relationships/hyperlink" Target="http://www.reddit.com/r/Bitcoin/comments/33h6b1/lawsky_says_bitlicense_could_change_to_ease/" TargetMode="External"/><Relationship Id="rId1937" Type="http://schemas.openxmlformats.org/officeDocument/2006/relationships/hyperlink" Target="http://www.reuters.com/article/2015/04/22/eu-bitcoin-regulations-idINKBN0ND1K220150422" TargetMode="External"/><Relationship Id="rId1938" Type="http://schemas.openxmlformats.org/officeDocument/2006/relationships/hyperlink" Target="http://www.reddit.com/r/Bitcoin/comments/33h64n/eu_markets_watchdog_to_look_deeper_into_digital/" TargetMode="External"/><Relationship Id="rId1939" Type="http://schemas.openxmlformats.org/officeDocument/2006/relationships/hyperlink" Target="http://www.slideshare.net/PaymentsInnovationJuryReport/payments-innovation-reportwebfinal-updated200415?utm_content=page_post&amp;utm_source=twitter&amp;utm_campaign=1892&amp;utm_medium=social_media&amp;wmc=1892&amp;utm_term=" TargetMode="External"/><Relationship Id="rId1920" Type="http://schemas.openxmlformats.org/officeDocument/2006/relationships/hyperlink" Target="https://www.youtube.com/attribution_link?a=Esb1l1xImpc&amp;u=%2Fwatch%3Fv%3DZzYmTV57L58%26feature%3Dshare%26list%3DPLrou7z4TGqLPCKL47ZwhVtarJr7tj3QdN" TargetMode="External"/><Relationship Id="rId1921" Type="http://schemas.openxmlformats.org/officeDocument/2006/relationships/hyperlink" Target="http://www.reddit.com/r/Bitcoin/comments/33gwnb/bitcoin_capital_overview_with_maxkeiser_and/" TargetMode="External"/><Relationship Id="rId1922" Type="http://schemas.openxmlformats.org/officeDocument/2006/relationships/hyperlink" Target="https://twitter.com/jerrybrito/status/590865196127772672" TargetMode="External"/><Relationship Id="rId1923" Type="http://schemas.openxmlformats.org/officeDocument/2006/relationships/hyperlink" Target="http://www.reddit.com/r/Bitcoin/comments/33gydi/lawsky_says_ny_bitlicense_regulation_will_be/" TargetMode="External"/><Relationship Id="rId1924" Type="http://schemas.openxmlformats.org/officeDocument/2006/relationships/hyperlink" Target="http://www.reddit.com/r/Bitcoin/comments/33h02j/mycelium_bip38_any_luck/" TargetMode="External"/><Relationship Id="rId1925" Type="http://schemas.openxmlformats.org/officeDocument/2006/relationships/hyperlink" Target="http://www.coindesk.com/okcoin-blueprint-mainstream-bitcoin-payments-superwallet/" TargetMode="External"/><Relationship Id="rId1926" Type="http://schemas.openxmlformats.org/officeDocument/2006/relationships/hyperlink" Target="http://www.reddit.com/r/Bitcoin/comments/33gzur/okcoin_superwallet_outlines_new_blueprint_for/" TargetMode="External"/><Relationship Id="rId1927" Type="http://schemas.openxmlformats.org/officeDocument/2006/relationships/hyperlink" Target="http://insidebitcoins.com/news/additional-gst-for-bitcoin-and-digital-currencies-in-australia/31868" TargetMode="External"/><Relationship Id="rId1928" Type="http://schemas.openxmlformats.org/officeDocument/2006/relationships/hyperlink" Target="http://www.reddit.com/r/Bitcoin/comments/33h1xx/additional_gst_for_bitcoin_and_digital_currencies/" TargetMode="External"/><Relationship Id="rId1929" Type="http://schemas.openxmlformats.org/officeDocument/2006/relationships/hyperlink" Target="http://economictimes.indiatimes.com/news/international/business/eu-markets-watchdog-to-look-deeper-into-digital-currency-investments/articleshow/47015130.cms" TargetMode="External"/><Relationship Id="rId1950" Type="http://schemas.openxmlformats.org/officeDocument/2006/relationships/hyperlink" Target="http://www.reddit.com/r/Bitcoin/comments/33h3uo/oklink_worlds_first_superwallet_using_the_bitcoin/" TargetMode="External"/><Relationship Id="rId1951" Type="http://schemas.openxmlformats.org/officeDocument/2006/relationships/hyperlink" Target="http://phys.org/news/2015-04-ten-years-real-money.html" TargetMode="External"/><Relationship Id="rId1952" Type="http://schemas.openxmlformats.org/officeDocument/2006/relationships/hyperlink" Target="http://www.reddit.com/r/Bitcoin/comments/33h81d/ten_more_years_of_real_money/" TargetMode="External"/><Relationship Id="rId1953" Type="http://schemas.openxmlformats.org/officeDocument/2006/relationships/hyperlink" Target="http://smallpdf.com/word-to-pdf" TargetMode="External"/><Relationship Id="rId1954" Type="http://schemas.openxmlformats.org/officeDocument/2006/relationships/hyperlink" Target="http://www.reddit.com/r/Bitcoin/comments/33ha92/convert_online_to_or_from_pdf_and_let_a/" TargetMode="External"/><Relationship Id="rId1955" Type="http://schemas.openxmlformats.org/officeDocument/2006/relationships/hyperlink" Target="http://www.reddit.com/r/Bitcoin/comments/33h8is/ebay_giftcards_for_bitcoins/" TargetMode="External"/><Relationship Id="rId1956" Type="http://schemas.openxmlformats.org/officeDocument/2006/relationships/hyperlink" Target="http://www.bbc.co.uk/programmes/p02p66lf" TargetMode="External"/><Relationship Id="rId1957" Type="http://schemas.openxmlformats.org/officeDocument/2006/relationships/hyperlink" Target="http://www.reddit.com/r/Bitcoin/comments/33h8ii/the_isle_of_man_bitcoin_island_bbc_radio_show/" TargetMode="External"/><Relationship Id="rId1958" Type="http://schemas.openxmlformats.org/officeDocument/2006/relationships/hyperlink" Target="http://www.reddit.com/r/Bitcoin/comments/33hcd5/bitcoin_a_global_reserve_would_love_feedback/" TargetMode="External"/><Relationship Id="rId1959" Type="http://schemas.openxmlformats.org/officeDocument/2006/relationships/hyperlink" Target="https://youtu.be/gPEF7WTV8mA?t=196" TargetMode="External"/><Relationship Id="rId1940" Type="http://schemas.openxmlformats.org/officeDocument/2006/relationships/hyperlink" Target="http://www.reddit.com/r/Bitcoin/comments/33h28x/cryptocurrencies_will_not_become_viable/" TargetMode="External"/><Relationship Id="rId1941" Type="http://schemas.openxmlformats.org/officeDocument/2006/relationships/hyperlink" Target="http://www.finextra.com/news/fullstory.aspx?newsitemid=27267" TargetMode="External"/><Relationship Id="rId1942" Type="http://schemas.openxmlformats.org/officeDocument/2006/relationships/hyperlink" Target="http://www.reddit.com/r/Bitcoin/comments/33h5od/finextra_esma_issues_call_for_evidence_on_virtual/" TargetMode="External"/><Relationship Id="rId1943" Type="http://schemas.openxmlformats.org/officeDocument/2006/relationships/hyperlink" Target="http://www.reddit.com/r/Bitcoin/comments/33h59m/so_how_long_before_rbuttcoin_becomes_irrelevant/" TargetMode="External"/><Relationship Id="rId1944" Type="http://schemas.openxmlformats.org/officeDocument/2006/relationships/hyperlink" Target="http://cointelegraph.com/news/114034/europes-vat-landscape-taking-shape-as-spain-exempts-bitcoin?utm_source=CoinTelegraph&amp;utm_campaign=ee08666497-RSS_EMAIL_CAMPAIGN&amp;utm_medium=email&amp;utm_term=0_e86993e3e8-ee08666497-204178321" TargetMode="External"/><Relationship Id="rId1945" Type="http://schemas.openxmlformats.org/officeDocument/2006/relationships/hyperlink" Target="http://www.reddit.com/r/Bitcoin/comments/33gyjt/europes_vat_landscape_taking_shape_as_spain/" TargetMode="External"/><Relationship Id="rId1946" Type="http://schemas.openxmlformats.org/officeDocument/2006/relationships/hyperlink" Target="http://www.reddit.com/r/Bitcoin/comments/33h555/bitcoin_in_transnistriapridnestrovie_basically_a/" TargetMode="External"/><Relationship Id="rId1947" Type="http://schemas.openxmlformats.org/officeDocument/2006/relationships/hyperlink" Target="https://www.eventbrite.com/e/the-age-of-cryptocurrency-tickets-16062351927//" TargetMode="External"/><Relationship Id="rId1948" Type="http://schemas.openxmlformats.org/officeDocument/2006/relationships/hyperlink" Target="http://www.reddit.com/r/Bitcoin/comments/33h4y3/tonight_in_dc_free_reception_for_authors_of_age/" TargetMode="External"/><Relationship Id="rId1949" Type="http://schemas.openxmlformats.org/officeDocument/2006/relationships/hyperlink" Target="http://blog.okcoin.com/post/117081902814/oklink-worlds-first-superwallet-using-the" TargetMode="External"/><Relationship Id="rId2423" Type="http://schemas.openxmlformats.org/officeDocument/2006/relationships/hyperlink" Target="http://www.reddit.com/r/Bitcoin/comments/33otb9/my_new_favourite_hobby_questioning_the/" TargetMode="External"/><Relationship Id="rId2424" Type="http://schemas.openxmlformats.org/officeDocument/2006/relationships/hyperlink" Target="http://www.reddit.com/r/Bitcoin/comments/33ot0t/first_live_session_of_mooc_3_on_bitcoin_by_unic/" TargetMode="External"/><Relationship Id="rId2425" Type="http://schemas.openxmlformats.org/officeDocument/2006/relationships/hyperlink" Target="https://www.youtube.com/attribution_link?a=Z2HVoLLIoZU&amp;u=%2Fwatch%3Fv%3Dh90NepDVjHA%26feature%3Dshare" TargetMode="External"/><Relationship Id="rId2426" Type="http://schemas.openxmlformats.org/officeDocument/2006/relationships/hyperlink" Target="http://www.reddit.com/r/Bitcoin/comments/33ouqq/coinscoth_is_giving_out_free_bitcoins_to_their/" TargetMode="External"/><Relationship Id="rId2427" Type="http://schemas.openxmlformats.org/officeDocument/2006/relationships/hyperlink" Target="https://www.youtube.com/watch?v=KHqfVRuLwCI" TargetMode="External"/><Relationship Id="rId2428" Type="http://schemas.openxmlformats.org/officeDocument/2006/relationships/hyperlink" Target="http://www.reddit.com/r/Bitcoin/comments/33ozm6/%D0%B0_great_video_about_bitcoin/" TargetMode="External"/><Relationship Id="rId2429" Type="http://schemas.openxmlformats.org/officeDocument/2006/relationships/hyperlink" Target="http://www.reddit.com/r/Bitcoin/comments/33ozi1/why_1_bitcoin_could_be_worth_1000000/" TargetMode="External"/><Relationship Id="rId509" Type="http://schemas.openxmlformats.org/officeDocument/2006/relationships/hyperlink" Target="http://www.reddit.com/r/Bitcoin/comments/32tz82/marketing_agency_in_london_just_for_bitcoin/" TargetMode="External"/><Relationship Id="rId508" Type="http://schemas.openxmlformats.org/officeDocument/2006/relationships/hyperlink" Target="http://bitbybit.co/" TargetMode="External"/><Relationship Id="rId503" Type="http://schemas.openxmlformats.org/officeDocument/2006/relationships/hyperlink" Target="http://zapabid.com/home/auction/211" TargetMode="External"/><Relationship Id="rId502" Type="http://schemas.openxmlformats.org/officeDocument/2006/relationships/hyperlink" Target="http://www.reddit.com/r/Bitcoin/comments/32to4a/update_on_paid_search_ads_test_for_bitcoinorg/" TargetMode="External"/><Relationship Id="rId501" Type="http://schemas.openxmlformats.org/officeDocument/2006/relationships/hyperlink" Target="http://www.reddit.com/r/Bitcoin/comments/32tpjk/usa_today_money_section/" TargetMode="External"/><Relationship Id="rId500" Type="http://schemas.openxmlformats.org/officeDocument/2006/relationships/hyperlink" Target="http://imgur.com/G9Xio4s" TargetMode="External"/><Relationship Id="rId507" Type="http://schemas.openxmlformats.org/officeDocument/2006/relationships/hyperlink" Target="http://www.reddit.com/r/Bitcoin/comments/32tuu0/business_idea_i_offer_for_free/" TargetMode="External"/><Relationship Id="rId506" Type="http://schemas.openxmlformats.org/officeDocument/2006/relationships/hyperlink" Target="http://www.reddit.com/r/Bitcoin/comments/32tvtl/crypto_currency_digital_currency_coin_what_is_the/" TargetMode="External"/><Relationship Id="rId505" Type="http://schemas.openxmlformats.org/officeDocument/2006/relationships/hyperlink" Target="http://www.reddit.com/r/dogecoin/comments/32ttpc/crypto_currency_digital_currency_coin_what_is_the/" TargetMode="External"/><Relationship Id="rId504" Type="http://schemas.openxmlformats.org/officeDocument/2006/relationships/hyperlink" Target="http://www.reddit.com/r/Bitcoin/comments/32tn82/cointerra_office_contents_up_for_auction/" TargetMode="External"/><Relationship Id="rId2420" Type="http://schemas.openxmlformats.org/officeDocument/2006/relationships/hyperlink" Target="http://www.reddit.com/r/Bitcoin/comments/33osrn/fintech_revolutionaries_storm_the_barricades_of/" TargetMode="External"/><Relationship Id="rId2421" Type="http://schemas.openxmlformats.org/officeDocument/2006/relationships/hyperlink" Target="http://www.reddit.com/r/Bitcoin/comments/33orzb/xapo_users_how_are_you_finding_the_service/" TargetMode="External"/><Relationship Id="rId2422" Type="http://schemas.openxmlformats.org/officeDocument/2006/relationships/hyperlink" Target="http://www.reddit.com/r/Bitcoin/comments/33otk6/idea_tip_your_online_techsupport/" TargetMode="External"/><Relationship Id="rId2412" Type="http://schemas.openxmlformats.org/officeDocument/2006/relationships/hyperlink" Target="http://www.reddit.com/r/Bitcoin/comments/33oivt/the_first_twoway_bitcoin_atm_in_the_philippines/" TargetMode="External"/><Relationship Id="rId2413" Type="http://schemas.openxmlformats.org/officeDocument/2006/relationships/hyperlink" Target="http://www.reddit.com/r/Bitcoin/comments/33ohp1/new_subreddit_btc_reviews_live/" TargetMode="External"/><Relationship Id="rId2414" Type="http://schemas.openxmlformats.org/officeDocument/2006/relationships/hyperlink" Target="http://www.reddit.com/r/Bitcoin/comments/33omfz/could_nations_move_to_a_gold_standard_with/" TargetMode="External"/><Relationship Id="rId2415" Type="http://schemas.openxmlformats.org/officeDocument/2006/relationships/hyperlink" Target="http://www.reddit.com/r/Bitcoin/comments/33op3c/bitwage_review_bitcoin_payroll_service/" TargetMode="External"/><Relationship Id="rId2416" Type="http://schemas.openxmlformats.org/officeDocument/2006/relationships/hyperlink" Target="http://www.reddit.com/r/Bitcoin/comments/33oq0m/any_openbazaar_traders_in_oxford_uk_want_to_meet/" TargetMode="External"/><Relationship Id="rId2417" Type="http://schemas.openxmlformats.org/officeDocument/2006/relationships/hyperlink" Target="http://www.reddit.com/r/Bitcoin/comments/33ori8/100000_bits_for_xpub_php_function/" TargetMode="External"/><Relationship Id="rId2418" Type="http://schemas.openxmlformats.org/officeDocument/2006/relationships/hyperlink" Target="http://www.reddit.com/r/Bitcoin/comments/33oqrg/end_of_the_pump_and_dump_era_in_bitcoin_what_does/" TargetMode="External"/><Relationship Id="rId2419" Type="http://schemas.openxmlformats.org/officeDocument/2006/relationships/hyperlink" Target="http://www.theguardian.com/small-business-network/2015/apr/24/fintech-traditional-banking-tech-investors" TargetMode="External"/><Relationship Id="rId2410" Type="http://schemas.openxmlformats.org/officeDocument/2006/relationships/hyperlink" Target="http://www.reddit.com/r/Bitcoin/comments/33ohk2/i_dont_use_phone_or_desktop_wallets_because_i_am/" TargetMode="External"/><Relationship Id="rId2411" Type="http://schemas.openxmlformats.org/officeDocument/2006/relationships/hyperlink" Target="http://imgur.com/3KuFkU2" TargetMode="External"/><Relationship Id="rId1114" Type="http://schemas.openxmlformats.org/officeDocument/2006/relationships/hyperlink" Target="http://www.reddit.com/r/Bitcoin/comments/3345zj/paper_wallets_vs_trezor_is_paper_really_better/" TargetMode="External"/><Relationship Id="rId2445" Type="http://schemas.openxmlformats.org/officeDocument/2006/relationships/hyperlink" Target="http://www.reddit.com/r/Bitcoin/comments/33p17m/100_social_media_based_bitcoin_lending/" TargetMode="External"/><Relationship Id="rId1115" Type="http://schemas.openxmlformats.org/officeDocument/2006/relationships/hyperlink" Target="http://www.cnbc.com/id/102070437" TargetMode="External"/><Relationship Id="rId2446" Type="http://schemas.openxmlformats.org/officeDocument/2006/relationships/hyperlink" Target="http://www.reddit.com/r/Bitcoin/comments/33p0zu/aws_based_vps_with_bitcoin_useast/" TargetMode="External"/><Relationship Id="rId1116" Type="http://schemas.openxmlformats.org/officeDocument/2006/relationships/hyperlink" Target="http://www.reddit.com/r/Bitcoin/comments/3345ri/lets_talk_about_an_event_this_community_now_wants/" TargetMode="External"/><Relationship Id="rId2447" Type="http://schemas.openxmlformats.org/officeDocument/2006/relationships/hyperlink" Target="https://electrum.org/" TargetMode="External"/><Relationship Id="rId1117" Type="http://schemas.openxmlformats.org/officeDocument/2006/relationships/hyperlink" Target="http://thegreatbitcointreasurehunt.com" TargetMode="External"/><Relationship Id="rId2448" Type="http://schemas.openxmlformats.org/officeDocument/2006/relationships/hyperlink" Target="http://www.reddit.com/r/Bitcoin/comments/33p2lr/electrum_21_released/" TargetMode="External"/><Relationship Id="rId1118" Type="http://schemas.openxmlformats.org/officeDocument/2006/relationships/hyperlink" Target="http://www.reddit.com/r/Bitcoin/comments/3345kc/yargh_i_hid_a_bitcoin_in_yerr_internet_get_the/" TargetMode="External"/><Relationship Id="rId2449" Type="http://schemas.openxmlformats.org/officeDocument/2006/relationships/hyperlink" Target="http://www.mak.at/jart/prj3/mak/data/uploads/downloads/presse/2015/Harm_van_Dorpel_e.pdf" TargetMode="External"/><Relationship Id="rId1119" Type="http://schemas.openxmlformats.org/officeDocument/2006/relationships/hyperlink" Target="http://www.reddit.com/r/Bitcoin/comments/3346cq/psa_mtgox_holdings_meeting_continues_april_22/" TargetMode="External"/><Relationship Id="rId525" Type="http://schemas.openxmlformats.org/officeDocument/2006/relationships/hyperlink" Target="http://www.reddit.com/r/Bitcoin/comments/32u9g7/lightning_networks_part_iv_summary/" TargetMode="External"/><Relationship Id="rId524" Type="http://schemas.openxmlformats.org/officeDocument/2006/relationships/hyperlink" Target="http://rusty.ozlabs.org/?p=477" TargetMode="External"/><Relationship Id="rId523" Type="http://schemas.openxmlformats.org/officeDocument/2006/relationships/hyperlink" Target="http://www.reddit.com/r/Bitcoin/comments/32u67z/mechanic_question/" TargetMode="External"/><Relationship Id="rId522" Type="http://schemas.openxmlformats.org/officeDocument/2006/relationships/hyperlink" Target="http://www.reddit.com/r/Bitcoin/comments/32u7l7/from_the_coinbase_blog_sensible_state_regulation/" TargetMode="External"/><Relationship Id="rId529" Type="http://schemas.openxmlformats.org/officeDocument/2006/relationships/hyperlink" Target="http://www.reddit.com/r/Bitcoin/comments/32u8vx/bitcoin_exchange_in_india_allows_conversion_of/" TargetMode="External"/><Relationship Id="rId528" Type="http://schemas.openxmlformats.org/officeDocument/2006/relationships/hyperlink" Target="http://www.newsbtc.com/2015/04/16/bitcoin-exchange-in-india-allows-conversion-of-turk-to-rupees/" TargetMode="External"/><Relationship Id="rId527" Type="http://schemas.openxmlformats.org/officeDocument/2006/relationships/hyperlink" Target="http://www.reddit.com/r/Bitcoin/comments/32u91j/the_latest_update_on_augur_a_decentralized/" TargetMode="External"/><Relationship Id="rId526" Type="http://schemas.openxmlformats.org/officeDocument/2006/relationships/hyperlink" Target="https://www.reddit.com/r/Bitcoin/new/" TargetMode="External"/><Relationship Id="rId2440" Type="http://schemas.openxmlformats.org/officeDocument/2006/relationships/hyperlink" Target="http://imgur.com/5ufg57i" TargetMode="External"/><Relationship Id="rId521" Type="http://schemas.openxmlformats.org/officeDocument/2006/relationships/hyperlink" Target="https://blog.coinbase.com/2015/04/16/sensible-state-regulation-north-carolina/" TargetMode="External"/><Relationship Id="rId1110" Type="http://schemas.openxmlformats.org/officeDocument/2006/relationships/hyperlink" Target="http://cointelegraph.com/news/113998/why-bitcoins-killer-app-is-going-to-look-like-popcorn-time" TargetMode="External"/><Relationship Id="rId2441" Type="http://schemas.openxmlformats.org/officeDocument/2006/relationships/hyperlink" Target="http://www.reddit.com/r/Bitcoin/comments/33oybt/psa_data_muncher_coindesk_android_has_used_750mb/" TargetMode="External"/><Relationship Id="rId520" Type="http://schemas.openxmlformats.org/officeDocument/2006/relationships/hyperlink" Target="http://www.reddit.com/r/Bitcoin/comments/32u4y9/established_bitcoin_media_platform_bitcoinistnet/" TargetMode="External"/><Relationship Id="rId1111" Type="http://schemas.openxmlformats.org/officeDocument/2006/relationships/hyperlink" Target="http://www.reddit.com/r/Bitcoin/comments/3342gu/why_bitcoins_killer_app_is_going_to_look_like/" TargetMode="External"/><Relationship Id="rId2442" Type="http://schemas.openxmlformats.org/officeDocument/2006/relationships/hyperlink" Target="http://www.reddit.com/r/Bitcoin/comments/33oxes/hi_folks_itstyleryangcom_now_accepts_bitcoin_and/" TargetMode="External"/><Relationship Id="rId1112" Type="http://schemas.openxmlformats.org/officeDocument/2006/relationships/hyperlink" Target="http://imgur.com/hPgquIV" TargetMode="External"/><Relationship Id="rId2443" Type="http://schemas.openxmlformats.org/officeDocument/2006/relationships/hyperlink" Target="http://www.reddit.com/r/Bitcoin/comments/33ox5l/btc_trading/" TargetMode="External"/><Relationship Id="rId1113" Type="http://schemas.openxmlformats.org/officeDocument/2006/relationships/hyperlink" Target="http://www.reddit.com/r/Bitcoin/comments/334314/want_to_feel_good_about_bitcoin_load_up_a_ifttt/" TargetMode="External"/><Relationship Id="rId2444" Type="http://schemas.openxmlformats.org/officeDocument/2006/relationships/hyperlink" Target="http://www.reddit.com/r/Bitcoin/comments/33ozzz/we_need_to_sell_tickets_online_for_bitcoins_only/" TargetMode="External"/><Relationship Id="rId1103" Type="http://schemas.openxmlformats.org/officeDocument/2006/relationships/hyperlink" Target="http://www.reddit.com/r/Bitcoin/comments/333yar/45_mins_video_qa_open_debate_with_gavin_andresen/" TargetMode="External"/><Relationship Id="rId2434" Type="http://schemas.openxmlformats.org/officeDocument/2006/relationships/hyperlink" Target="https://www.cryptocoinsnews.com/itbit-applies-new-york-bitcoins-first-banking-license/" TargetMode="External"/><Relationship Id="rId1104" Type="http://schemas.openxmlformats.org/officeDocument/2006/relationships/hyperlink" Target="http://www.reddit.com/r/Bitcoin/comments/333xbk/i_think_killer_app_for_bitcoin_would_be_some/" TargetMode="External"/><Relationship Id="rId2435" Type="http://schemas.openxmlformats.org/officeDocument/2006/relationships/hyperlink" Target="http://www.reddit.com/r/Bitcoin/comments/33oyud/itbit_applies_in_new_york_for_bitcoins_first/" TargetMode="External"/><Relationship Id="rId1105" Type="http://schemas.openxmlformats.org/officeDocument/2006/relationships/hyperlink" Target="http://www.reddit.com/r/Bitcoin/comments/333zd4/bitcoin_online_sports_gambling_in_new_york_is_it/" TargetMode="External"/><Relationship Id="rId2436" Type="http://schemas.openxmlformats.org/officeDocument/2006/relationships/hyperlink" Target="http://freebtc.xaa.pl" TargetMode="External"/><Relationship Id="rId1106" Type="http://schemas.openxmlformats.org/officeDocument/2006/relationships/hyperlink" Target="http://www.reddit.com/r/Bitcoin/comments/3341kf/is_this_possible/" TargetMode="External"/><Relationship Id="rId2437" Type="http://schemas.openxmlformats.org/officeDocument/2006/relationships/hyperlink" Target="http://www.reddit.com/r/Bitcoin/comments/33oyuc/new_bitcoin_faucet/" TargetMode="External"/><Relationship Id="rId1107" Type="http://schemas.openxmlformats.org/officeDocument/2006/relationships/hyperlink" Target="http://www.americanbanker.com/news/national-regional/pot-bitcoin-companies-pay-steep-fees-for-bank-access-1073710-1.html" TargetMode="External"/><Relationship Id="rId2438" Type="http://schemas.openxmlformats.org/officeDocument/2006/relationships/hyperlink" Target="http://www.bbc.com/news/business-32394170" TargetMode="External"/><Relationship Id="rId1108" Type="http://schemas.openxmlformats.org/officeDocument/2006/relationships/hyperlink" Target="http://www.reddit.com/r/Bitcoin/comments/33410m/bitcoin_companies_pot_companies_pay_steep_fees/" TargetMode="External"/><Relationship Id="rId2439" Type="http://schemas.openxmlformats.org/officeDocument/2006/relationships/hyperlink" Target="http://www.reddit.com/r/Bitcoin/comments/33oyfg/bitcoin_island_cleaning_up_the_crypto_currency/" TargetMode="External"/><Relationship Id="rId1109" Type="http://schemas.openxmlformats.org/officeDocument/2006/relationships/hyperlink" Target="http://www.reddit.com/r/Bitcoin/comments/3340sg/20_dollars_worth_of_bitcoin_needed/" TargetMode="External"/><Relationship Id="rId519" Type="http://schemas.openxmlformats.org/officeDocument/2006/relationships/hyperlink" Target="http://bitcoinprbuzz.com/established-bitcoin-media-platform-bitcoinist-net-receives-significant-vc-investment-and-announces-inside-bitcoins-partnership/" TargetMode="External"/><Relationship Id="rId514" Type="http://schemas.openxmlformats.org/officeDocument/2006/relationships/hyperlink" Target="http://www.reddit.com/r/Bitcoin/comments/32ty1y/wsj_andreessen_horowitz_hires_former_facebook/" TargetMode="External"/><Relationship Id="rId513" Type="http://schemas.openxmlformats.org/officeDocument/2006/relationships/hyperlink" Target="http://blogs.wsj.com/venturecapital/2015/04/16/andreessen-horowitz-hires-former-facebook-lawyer-to-help-its-startups/" TargetMode="External"/><Relationship Id="rId512" Type="http://schemas.openxmlformats.org/officeDocument/2006/relationships/hyperlink" Target="http://www.reddit.com/r/Bitcoin/comments/32tyvv/contemporary_and_historical_perspectives_of_media/" TargetMode="External"/><Relationship Id="rId511" Type="http://schemas.openxmlformats.org/officeDocument/2006/relationships/hyperlink" Target="http://www.reddit.com/r/Bitcoin/comments/32tz4e/code_to_inspire_educating_and_empowering_afghan/" TargetMode="External"/><Relationship Id="rId518" Type="http://schemas.openxmlformats.org/officeDocument/2006/relationships/hyperlink" Target="http://www.reddit.com/r/Bitcoin/comments/32u5hs/nydfs_expects_final_bitlicense_very_soon/" TargetMode="External"/><Relationship Id="rId517" Type="http://schemas.openxmlformats.org/officeDocument/2006/relationships/hyperlink" Target="http://www.coindesk.com/nydfs-expects-final-bitlicense-very-soon/" TargetMode="External"/><Relationship Id="rId516" Type="http://schemas.openxmlformats.org/officeDocument/2006/relationships/hyperlink" Target="http://www.reddit.com/r/Bitcoin/comments/32tx41/citigroups_gold_expert_demands_a_cash_ban/" TargetMode="External"/><Relationship Id="rId515" Type="http://schemas.openxmlformats.org/officeDocument/2006/relationships/hyperlink" Target="http://www.zerohedge.com/news/2015-04-16/another-shill-statism-central-planning-demands-cash-ban" TargetMode="External"/><Relationship Id="rId510" Type="http://schemas.openxmlformats.org/officeDocument/2006/relationships/hyperlink" Target="https://www.linkedin.com/company/code-to-inspire" TargetMode="External"/><Relationship Id="rId2430" Type="http://schemas.openxmlformats.org/officeDocument/2006/relationships/hyperlink" Target="https://twitter.com/pwuille/status/591527686117466113" TargetMode="External"/><Relationship Id="rId1100" Type="http://schemas.openxmlformats.org/officeDocument/2006/relationships/hyperlink" Target="http://www.reddit.com/r/Bitcoin/comments/333vl5/hi_bitcoiner_im_new_to_bitcoin_and_want_to_know/" TargetMode="External"/><Relationship Id="rId2431" Type="http://schemas.openxmlformats.org/officeDocument/2006/relationships/hyperlink" Target="http://www.reddit.com/r/Bitcoin/comments/33oz97/just_merged_pruning_support_in_bitcoin_core_run_a/" TargetMode="External"/><Relationship Id="rId1101" Type="http://schemas.openxmlformats.org/officeDocument/2006/relationships/hyperlink" Target="http://www.reddit.com/r/Bitcoin/comments/333yjf/how_do_you_keep_your_bitcoins_safely/" TargetMode="External"/><Relationship Id="rId2432" Type="http://schemas.openxmlformats.org/officeDocument/2006/relationships/hyperlink" Target="https://stakeminers.com" TargetMode="External"/><Relationship Id="rId1102" Type="http://schemas.openxmlformats.org/officeDocument/2006/relationships/hyperlink" Target="https://www.youtube.com/attribution_link?a=LEcwAVQJ-ak&amp;u=%2Fwatch%3Fv%3DRIafZXRDH7w%26feature%3Dshare" TargetMode="External"/><Relationship Id="rId2433" Type="http://schemas.openxmlformats.org/officeDocument/2006/relationships/hyperlink" Target="http://www.reddit.com/r/Bitcoin/comments/33oyuq/the_most_profitable_way_to_mine/" TargetMode="External"/><Relationship Id="rId2401" Type="http://schemas.openxmlformats.org/officeDocument/2006/relationships/hyperlink" Target="http://www.reddit.com/r/Bitcoin/comments/33odvv/tim_heath_coingamingio_the_decentralized_internet/" TargetMode="External"/><Relationship Id="rId2402" Type="http://schemas.openxmlformats.org/officeDocument/2006/relationships/hyperlink" Target="http://insidebitcoins.com/news/shapeshift-io-adds-tether-usd-to-its-instant-exchange/31957" TargetMode="External"/><Relationship Id="rId2403" Type="http://schemas.openxmlformats.org/officeDocument/2006/relationships/hyperlink" Target="http://www.reddit.com/r/Bitcoin/comments/33odrp/shapeshiftio_adds_tether_usd_to_its_instant/" TargetMode="External"/><Relationship Id="rId2404" Type="http://schemas.openxmlformats.org/officeDocument/2006/relationships/hyperlink" Target="http://www.newsbtc.com/2015/04/23/bitcoin-company-plans-to-use-names-for-online-wallets/" TargetMode="External"/><Relationship Id="rId2405" Type="http://schemas.openxmlformats.org/officeDocument/2006/relationships/hyperlink" Target="http://www.reddit.com/r/Bitcoin/comments/33odil/bitcoin_company_plans_to_use_names_for_online/" TargetMode="External"/><Relationship Id="rId2406" Type="http://schemas.openxmlformats.org/officeDocument/2006/relationships/hyperlink" Target="https://hbr.org/2015/04/heres-how-managers-can-be-replaced-by-software" TargetMode="External"/><Relationship Id="rId2407" Type="http://schemas.openxmlformats.org/officeDocument/2006/relationships/hyperlink" Target="http://www.reddit.com/r/Bitcoin/comments/33ogdd/are_decentralized_autonomous_organizations_here/" TargetMode="External"/><Relationship Id="rId2408" Type="http://schemas.openxmlformats.org/officeDocument/2006/relationships/hyperlink" Target="http://www.reddit.com/r/Bitcoin/comments/33ofkf/how_can_we_get_black_people_interested_in_bitcoin/" TargetMode="External"/><Relationship Id="rId2409" Type="http://schemas.openxmlformats.org/officeDocument/2006/relationships/hyperlink" Target="http://www.reddit.com/r/Bitcoin/comments/33ohp1/new_subreddit_btc_reviews_live/" TargetMode="External"/><Relationship Id="rId2400" Type="http://schemas.openxmlformats.org/officeDocument/2006/relationships/hyperlink" Target="http://www.sbcnews.co.uk/europe/2015/04/23/tim-heath-coingaming-io-the-decentralized-internet-its-part-of-our-day-to-day-digital-lives/" TargetMode="External"/><Relationship Id="rId590" Type="http://schemas.openxmlformats.org/officeDocument/2006/relationships/hyperlink" Target="http://www.reddit.com/r/Bitcoin/comments/32vl1b/my_mother_was_shocked_after_i_showed_her_mycelium/" TargetMode="External"/><Relationship Id="rId589" Type="http://schemas.openxmlformats.org/officeDocument/2006/relationships/hyperlink" Target="http://www.reddit.com/r/Bitcoin/comments/32vfig/why_someone_is_tagging_large_holding_wallets_with/" TargetMode="External"/><Relationship Id="rId588" Type="http://schemas.openxmlformats.org/officeDocument/2006/relationships/hyperlink" Target="https://blockchain.info/address/1FactomGnNFTsTVx8jiGjcLKDpyL65GDsH" TargetMode="External"/><Relationship Id="rId1170" Type="http://schemas.openxmlformats.org/officeDocument/2006/relationships/hyperlink" Target="http://www.reddit.com/r/Bitcoin/comments/334tkr/coinify_signs_psp_partner_agreement_with_pensopay/" TargetMode="External"/><Relationship Id="rId1171" Type="http://schemas.openxmlformats.org/officeDocument/2006/relationships/hyperlink" Target="https://bitcoinembassy.nl/shop/bitkassa-bitcoin-point-of-sale/" TargetMode="External"/><Relationship Id="rId583" Type="http://schemas.openxmlformats.org/officeDocument/2006/relationships/hyperlink" Target="http://www.reddit.com/r/Bitcoin/comments/32v7if/where_do_we_go_from_here_fill_in_the_future_and/" TargetMode="External"/><Relationship Id="rId1172" Type="http://schemas.openxmlformats.org/officeDocument/2006/relationships/hyperlink" Target="http://www.reddit.com/r/Bitcoin/comments/334xwa/bitkassa_bitcoin_point_of_sale_system_available/" TargetMode="External"/><Relationship Id="rId582" Type="http://schemas.openxmlformats.org/officeDocument/2006/relationships/hyperlink" Target="http://i.imgur.com/5yxDOTO.png" TargetMode="External"/><Relationship Id="rId1173" Type="http://schemas.openxmlformats.org/officeDocument/2006/relationships/hyperlink" Target="http://www.reddit.com/r/Bitcoin/comments/334xdm/hodl_where_does_the_word_come_from_any_deeper/" TargetMode="External"/><Relationship Id="rId581" Type="http://schemas.openxmlformats.org/officeDocument/2006/relationships/hyperlink" Target="http://www.reddit.com/r/Bitcoin/comments/32v80s/i_love_the_idea_that_they_can_use_the_blockchain/" TargetMode="External"/><Relationship Id="rId1174" Type="http://schemas.openxmlformats.org/officeDocument/2006/relationships/hyperlink" Target="http://www.reddit.com/r/Bitcoin/comments/335107/i_am_thinking_of_using_a_bitcoin_miner_to_heat_my/" TargetMode="External"/><Relationship Id="rId580" Type="http://schemas.openxmlformats.org/officeDocument/2006/relationships/hyperlink" Target="https://medium.com/zapchain-magazine/should-bitcoin-be-used-for-gambling-2eadb02a6157" TargetMode="External"/><Relationship Id="rId1175" Type="http://schemas.openxmlformats.org/officeDocument/2006/relationships/hyperlink" Target="http://imgur.com/ONQmqZT" TargetMode="External"/><Relationship Id="rId587" Type="http://schemas.openxmlformats.org/officeDocument/2006/relationships/hyperlink" Target="http://www.reddit.com/r/Bitcoin/comments/32vgh2/wetipcoinscom_makes_tipping_any_website_as_easy/" TargetMode="External"/><Relationship Id="rId1176" Type="http://schemas.openxmlformats.org/officeDocument/2006/relationships/hyperlink" Target="http://www.reddit.com/r/Bitcoin/comments/3350jv/hate_being_a_bum_but_this_community_seems_the/" TargetMode="External"/><Relationship Id="rId586" Type="http://schemas.openxmlformats.org/officeDocument/2006/relationships/hyperlink" Target="https://medium.com/@MrAwesome/solving-america-s-top-fears-by-tipping-a-billion-websites-4a9744f1288b" TargetMode="External"/><Relationship Id="rId1177" Type="http://schemas.openxmlformats.org/officeDocument/2006/relationships/hyperlink" Target="https://lifeboat.com/ex/bitcoin" TargetMode="External"/><Relationship Id="rId585" Type="http://schemas.openxmlformats.org/officeDocument/2006/relationships/hyperlink" Target="http://www.reddit.com/r/Bitcoin/comments/32vew9/want_a_bitcoin_company_we_the_research_legal_and/" TargetMode="External"/><Relationship Id="rId1178" Type="http://schemas.openxmlformats.org/officeDocument/2006/relationships/hyperlink" Target="http://www.reddit.com/r/Bitcoin/comments/334zg8/the_worlds_first_bitcoin_endowment_fund/" TargetMode="External"/><Relationship Id="rId584" Type="http://schemas.openxmlformats.org/officeDocument/2006/relationships/hyperlink" Target="http://www.reddit.com/r/Bitcoin/comments/32va2j/introducing_bitsurf_a_new_bitcoin_web_traffic/" TargetMode="External"/><Relationship Id="rId1179" Type="http://schemas.openxmlformats.org/officeDocument/2006/relationships/hyperlink" Target="http://www.reddit.com/r/Bitcoin/comments/334yze/persistence_query/" TargetMode="External"/><Relationship Id="rId1169" Type="http://schemas.openxmlformats.org/officeDocument/2006/relationships/hyperlink" Target="http://insidebitcoins.com/news/coinify-signs-psp-partner-agreement-with-pensopay-helps-merchants-accept-bitcoin-payments/31798" TargetMode="External"/><Relationship Id="rId579" Type="http://schemas.openxmlformats.org/officeDocument/2006/relationships/hyperlink" Target="http://www.reddit.com/r/Bitcoin/comments/32v8ko/new_york_update_former_nyse_ceo_to_teraexchange/" TargetMode="External"/><Relationship Id="rId578" Type="http://schemas.openxmlformats.org/officeDocument/2006/relationships/hyperlink" Target="http://qntra.net/2015/04/new-york-update-nyse-ceo-to-teraexchange-former-fdic-chair-to-itbit/" TargetMode="External"/><Relationship Id="rId577" Type="http://schemas.openxmlformats.org/officeDocument/2006/relationships/hyperlink" Target="http://www.reddit.com/r/Bitcoin/comments/32v974/this_place_is_swarming_with_antibitcoiners/" TargetMode="External"/><Relationship Id="rId2490" Type="http://schemas.openxmlformats.org/officeDocument/2006/relationships/hyperlink" Target="http://www.reddit.com/r/Bitcoin/comments/33pge9/warning_about_bitquick/" TargetMode="External"/><Relationship Id="rId1160" Type="http://schemas.openxmlformats.org/officeDocument/2006/relationships/hyperlink" Target="http://kernelmag.dailydot.com/issue-sections/features-issue-sections/12616/bitcoin-addition-real" TargetMode="External"/><Relationship Id="rId2491" Type="http://schemas.openxmlformats.org/officeDocument/2006/relationships/hyperlink" Target="http://mybitmine.co/index.php?ref=8448" TargetMode="External"/><Relationship Id="rId572" Type="http://schemas.openxmlformats.org/officeDocument/2006/relationships/hyperlink" Target="http://techcrunch.com/2015/04/16/people-arent-algorithms-or-an-argument-for-establishing-trust-in-the-bitcoin-ecosystem/" TargetMode="External"/><Relationship Id="rId1161" Type="http://schemas.openxmlformats.org/officeDocument/2006/relationships/hyperlink" Target="http://www.reddit.com/r/Bitcoin/comments/334qka/the_truth_about_bitcoin_addiction/" TargetMode="External"/><Relationship Id="rId2492" Type="http://schemas.openxmlformats.org/officeDocument/2006/relationships/hyperlink" Target="http://www.reddit.com/r/Bitcoin/comments/33pkpd/mybitmineco_earn_btc_as_you_build_your_own_gold/" TargetMode="External"/><Relationship Id="rId571" Type="http://schemas.openxmlformats.org/officeDocument/2006/relationships/hyperlink" Target="http://www.reddit.com/r/Bitcoin/comments/32v2xk/where_the_hell_can_i_as_a_german_get_some_bitcoins/" TargetMode="External"/><Relationship Id="rId1162" Type="http://schemas.openxmlformats.org/officeDocument/2006/relationships/hyperlink" Target="http://www.reddit.com/r/Bitcoin/comments/334tb8/bitcoin_wallet_wgravatar/" TargetMode="External"/><Relationship Id="rId2493" Type="http://schemas.openxmlformats.org/officeDocument/2006/relationships/hyperlink" Target="http://www.reddit.com/r/Bitcoin/comments/33pmyi/could_bitcoin_just_be_a_fad/" TargetMode="External"/><Relationship Id="rId570" Type="http://schemas.openxmlformats.org/officeDocument/2006/relationships/hyperlink" Target="http://www.reddit.com/r/Bitcoin/comments/32uyq5/bitlicense_will_help_price_believe_it_or_not/" TargetMode="External"/><Relationship Id="rId1163" Type="http://schemas.openxmlformats.org/officeDocument/2006/relationships/hyperlink" Target="http://www.newsbtc.com/2015/04/19/play-safe-keeping-your-bitcoin-wallet-enchained/" TargetMode="External"/><Relationship Id="rId2494" Type="http://schemas.openxmlformats.org/officeDocument/2006/relationships/hyperlink" Target="http://imgur.com/cvoHRYf" TargetMode="External"/><Relationship Id="rId1164" Type="http://schemas.openxmlformats.org/officeDocument/2006/relationships/hyperlink" Target="http://www.reddit.com/r/Bitcoin/comments/334t5x/play_safe_keeping_your_bitcoin_wallet_enchained/" TargetMode="External"/><Relationship Id="rId2495" Type="http://schemas.openxmlformats.org/officeDocument/2006/relationships/hyperlink" Target="http://www.reddit.com/r/Bitcoin/comments/33plr8/egifter_is_an_awesome_service_for_bitcoin_one/" TargetMode="External"/><Relationship Id="rId576" Type="http://schemas.openxmlformats.org/officeDocument/2006/relationships/hyperlink" Target="http://www.reddit.com/r/Bitcoin/comments/32v6kx/what_is_the_most_influential_article_to_share/" TargetMode="External"/><Relationship Id="rId1165" Type="http://schemas.openxmlformats.org/officeDocument/2006/relationships/hyperlink" Target="http://www.reddit.com/r/Bitcoin/comments/334qvx/is_there_any_way_i_can_determine_what_age_my/" TargetMode="External"/><Relationship Id="rId2496" Type="http://schemas.openxmlformats.org/officeDocument/2006/relationships/hyperlink" Target="https://www.youtube.com/watch?v=bnGCtV4LcRk" TargetMode="External"/><Relationship Id="rId575" Type="http://schemas.openxmlformats.org/officeDocument/2006/relationships/hyperlink" Target="http://www.reddit.com/r/Bitcoin/comments/32v7if/where_do_we_go_from_here_fill_in_the_future_and/" TargetMode="External"/><Relationship Id="rId1166" Type="http://schemas.openxmlformats.org/officeDocument/2006/relationships/hyperlink" Target="http://www.reddit.com/r/Bitcoin/comments/334uyr/bitcoin_has_the_potential_to_revolutionize_art/" TargetMode="External"/><Relationship Id="rId2497" Type="http://schemas.openxmlformats.org/officeDocument/2006/relationships/hyperlink" Target="http://www.reddit.com/r/Bitcoin/comments/33poz3/perfect_intro_to_bitcoin_youtube/" TargetMode="External"/><Relationship Id="rId574" Type="http://schemas.openxmlformats.org/officeDocument/2006/relationships/hyperlink" Target="http://i.imgur.com/5yxDOTO.png" TargetMode="External"/><Relationship Id="rId1167" Type="http://schemas.openxmlformats.org/officeDocument/2006/relationships/hyperlink" Target="https://ifttt.com/recipes?channel=chain" TargetMode="External"/><Relationship Id="rId2498" Type="http://schemas.openxmlformats.org/officeDocument/2006/relationships/hyperlink" Target="http://www.btcalpha.com/wot/" TargetMode="External"/><Relationship Id="rId573" Type="http://schemas.openxmlformats.org/officeDocument/2006/relationships/hyperlink" Target="http://www.reddit.com/r/Bitcoin/comments/32v0rb/establishing_trust_in_the_bitcoin_ecosystem/" TargetMode="External"/><Relationship Id="rId1168" Type="http://schemas.openxmlformats.org/officeDocument/2006/relationships/hyperlink" Target="http://www.reddit.com/r/Bitcoin/comments/334tme/great_ifttt_bitcoin_recipes/" TargetMode="External"/><Relationship Id="rId2499" Type="http://schemas.openxmlformats.org/officeDocument/2006/relationships/hyperlink" Target="http://www.reddit.com/r/Bitcoin/comments/33pn2t/new_bitcoin_web_of_trust_explorer/" TargetMode="External"/><Relationship Id="rId1190" Type="http://schemas.openxmlformats.org/officeDocument/2006/relationships/hyperlink" Target="http://www.reddit.com/r/Bitcoin/comments/3353bd/bitcoin_by_analogy_by_yevgeniy_brikman/" TargetMode="External"/><Relationship Id="rId1191" Type="http://schemas.openxmlformats.org/officeDocument/2006/relationships/hyperlink" Target="http://www.reddit.com/r/Bitcoin/comments/3358ak/question_about_wallets/" TargetMode="External"/><Relationship Id="rId1192" Type="http://schemas.openxmlformats.org/officeDocument/2006/relationships/hyperlink" Target="http://www.reddit.com/r/Bitcoin/comments/335btd/the_bitcoin_network_can_only_hold_2_quadrillion/" TargetMode="External"/><Relationship Id="rId1193" Type="http://schemas.openxmlformats.org/officeDocument/2006/relationships/hyperlink" Target="http://www.reddit.com/r/Bitcoin/comments/335aus/why_is_there_not_a_bitcoin_reddit_where_an_up/" TargetMode="External"/><Relationship Id="rId1194" Type="http://schemas.openxmlformats.org/officeDocument/2006/relationships/hyperlink" Target="http://www.reddit.com/r/Bitcoin/comments/335asi/is_it_possible_to_put_coin_back_in_a_block/" TargetMode="External"/><Relationship Id="rId1195" Type="http://schemas.openxmlformats.org/officeDocument/2006/relationships/hyperlink" Target="https://medium.com/@southtopia/it-s-still-too-hard-to-get-your-first-bitcoin-bc78f4e69ab3" TargetMode="External"/><Relationship Id="rId1196" Type="http://schemas.openxmlformats.org/officeDocument/2006/relationships/hyperlink" Target="http://www.reddit.com/r/Bitcoin/comments/335d4l/its_still_too_hard_to_get_your_first_bitcoin/" TargetMode="External"/><Relationship Id="rId1197" Type="http://schemas.openxmlformats.org/officeDocument/2006/relationships/hyperlink" Target="http://www.reddit.com/r/Bitcoin/comments/335c4j/if_products_can_own_themselves_via_bitcoin_is_it/" TargetMode="External"/><Relationship Id="rId1198" Type="http://schemas.openxmlformats.org/officeDocument/2006/relationships/hyperlink" Target="http://www.reddit.com/r/Bitcoin/comments/335aus/why_is_there_not_a_bitcoin_reddit_where_an_up/" TargetMode="External"/><Relationship Id="rId1199" Type="http://schemas.openxmlformats.org/officeDocument/2006/relationships/hyperlink" Target="http://cointelegraph.com/news/114005/bitcoin-exchange-quadrigacx-to-install-bitcoin-atms-in-canadas-major-cities" TargetMode="External"/><Relationship Id="rId599" Type="http://schemas.openxmlformats.org/officeDocument/2006/relationships/hyperlink" Target="http://www.reddit.com/r/Bitcoin/comments/32vt3t/check_out_the_vitriol_being_spewed_in_rbuttcoin/" TargetMode="External"/><Relationship Id="rId1180" Type="http://schemas.openxmlformats.org/officeDocument/2006/relationships/hyperlink" Target="http://www.ybrikman.com/writing/2014/04/24/bitcoin-by-analogy/" TargetMode="External"/><Relationship Id="rId1181" Type="http://schemas.openxmlformats.org/officeDocument/2006/relationships/hyperlink" Target="http://www.reddit.com/r/Bitcoin/comments/3353bd/bitcoin_by_analogy_by_yevgeniy_brikman/" TargetMode="External"/><Relationship Id="rId1182" Type="http://schemas.openxmlformats.org/officeDocument/2006/relationships/hyperlink" Target="https://www.youtube.com/watch?v=H81S3wTWchA" TargetMode="External"/><Relationship Id="rId594" Type="http://schemas.openxmlformats.org/officeDocument/2006/relationships/hyperlink" Target="http://www.reddit.com/r/Bitcoin/comments/32vhpn/bitcoin_through_chainpaycom_oliver_pluff_co_tea/" TargetMode="External"/><Relationship Id="rId1183" Type="http://schemas.openxmlformats.org/officeDocument/2006/relationships/hyperlink" Target="http://www.reddit.com/r/Bitcoin/comments/3352u1/live_bitcoin_job_fair_plug_and_play_tech_center/" TargetMode="External"/><Relationship Id="rId593" Type="http://schemas.openxmlformats.org/officeDocument/2006/relationships/hyperlink" Target="http://www.reddit.com/r/Bitcoin/comments/32vi23/does_the_price_really_matter/" TargetMode="External"/><Relationship Id="rId1184" Type="http://schemas.openxmlformats.org/officeDocument/2006/relationships/hyperlink" Target="https://donate.fightforthefuture.org/?tag=nnattack10" TargetMode="External"/><Relationship Id="rId592" Type="http://schemas.openxmlformats.org/officeDocument/2006/relationships/hyperlink" Target="http://www.reddit.com/r/Bitcoin/comments/32vkct/could_bitcoin_just_explode_one_day_metaphorically/" TargetMode="External"/><Relationship Id="rId1185" Type="http://schemas.openxmlformats.org/officeDocument/2006/relationships/hyperlink" Target="http://www.reddit.com/r/Bitcoin/comments/3356ua/donate_to_fttf_w_bitcoin_to_prevent_us_congress/" TargetMode="External"/><Relationship Id="rId591" Type="http://schemas.openxmlformats.org/officeDocument/2006/relationships/hyperlink" Target="http://www.reddit.com/r/Bitcoin/comments/32vkja/q_desktopandroidhardware_wallet/" TargetMode="External"/><Relationship Id="rId1186" Type="http://schemas.openxmlformats.org/officeDocument/2006/relationships/hyperlink" Target="http://livestream.com/accounts/9119911/events/3981295/videos/84380038" TargetMode="External"/><Relationship Id="rId598" Type="http://schemas.openxmlformats.org/officeDocument/2006/relationships/hyperlink" Target="http://www.reddit.com/r/Buttcoin/comments/32uvgn/so_you_guys_think_bitcoin_is_done_for_good/" TargetMode="External"/><Relationship Id="rId1187" Type="http://schemas.openxmlformats.org/officeDocument/2006/relationships/hyperlink" Target="http://www.reddit.com/r/Bitcoin/comments/3354y3/bitcoin_job_fair_plug_and_play_tech_center/" TargetMode="External"/><Relationship Id="rId597" Type="http://schemas.openxmlformats.org/officeDocument/2006/relationships/hyperlink" Target="http://www.reddit.com/r/Bitcoin/comments/32von4/us_economic_collapse_and_bitcoin/" TargetMode="External"/><Relationship Id="rId1188" Type="http://schemas.openxmlformats.org/officeDocument/2006/relationships/hyperlink" Target="http://www.reddit.com/r/Bitcoin/comments/3354pl/21_inc_clues_abound/" TargetMode="External"/><Relationship Id="rId596" Type="http://schemas.openxmlformats.org/officeDocument/2006/relationships/hyperlink" Target="http://www.reddit.com/r/Bitcoin/comments/32vov1/twitter_list_for_bitcoin/" TargetMode="External"/><Relationship Id="rId1189" Type="http://schemas.openxmlformats.org/officeDocument/2006/relationships/hyperlink" Target="http://www.ybrikman.com/writing/2014/04/24/bitcoin-by-analogy/" TargetMode="External"/><Relationship Id="rId595" Type="http://schemas.openxmlformats.org/officeDocument/2006/relationships/hyperlink" Target="http://www.reddit.com/r/Bitcoin/comments/32vpu0/i_want_feedback_on_a_bitcoin_charity_related/" TargetMode="External"/><Relationship Id="rId1136" Type="http://schemas.openxmlformats.org/officeDocument/2006/relationships/hyperlink" Target="http://btcvestor.com/2015/04/19/dealco-bitcoin-trades-with-a-peace-of-mind/" TargetMode="External"/><Relationship Id="rId2467" Type="http://schemas.openxmlformats.org/officeDocument/2006/relationships/hyperlink" Target="http://www.businessinsider.com/bitcoin-needs-women-to-be-relevant-2015-4" TargetMode="External"/><Relationship Id="rId1137" Type="http://schemas.openxmlformats.org/officeDocument/2006/relationships/hyperlink" Target="http://www.reddit.com/r/Bitcoin/comments/334908/dealcoin_security_overview_havelockdealco/" TargetMode="External"/><Relationship Id="rId2468" Type="http://schemas.openxmlformats.org/officeDocument/2006/relationships/hyperlink" Target="http://www.reddit.com/r/Bitcoin/comments/33p773/one_big_reason_bitcoin_is_going_nowhere/" TargetMode="External"/><Relationship Id="rId1138" Type="http://schemas.openxmlformats.org/officeDocument/2006/relationships/hyperlink" Target="http://www.reddit.com/r/Bitcoin/comments/3349t8/filehosting_affiliates_getting_paid_with_bitcoin/" TargetMode="External"/><Relationship Id="rId2469" Type="http://schemas.openxmlformats.org/officeDocument/2006/relationships/hyperlink" Target="http://www.forbes.com/sites/arjanschutte/2015/04/23/show-me-the-money/" TargetMode="External"/><Relationship Id="rId1139" Type="http://schemas.openxmlformats.org/officeDocument/2006/relationships/hyperlink" Target="http://99bitcoins.com/4-things-you-probably-didnt-know-about-rbitcoin/" TargetMode="External"/><Relationship Id="rId547" Type="http://schemas.openxmlformats.org/officeDocument/2006/relationships/hyperlink" Target="http://www.reddit.com/r/Bitcoin/comments/32uluu/single_dad_and_bitcoin_supporter_needs_help/" TargetMode="External"/><Relationship Id="rId546" Type="http://schemas.openxmlformats.org/officeDocument/2006/relationships/hyperlink" Target="about:blank" TargetMode="External"/><Relationship Id="rId545" Type="http://schemas.openxmlformats.org/officeDocument/2006/relationships/hyperlink" Target="http://www.reddit.com/r/Bitcoin/comments/32uil0/ann_wetipcoinscom_solving_not_just_americas_top/" TargetMode="External"/><Relationship Id="rId544" Type="http://schemas.openxmlformats.org/officeDocument/2006/relationships/hyperlink" Target="https://medium.com/@MrAwesome/solving-america-s-top-fears-by-tipping-a-billion-websites-4a9744f1288b" TargetMode="External"/><Relationship Id="rId549" Type="http://schemas.openxmlformats.org/officeDocument/2006/relationships/hyperlink" Target="http://www.reddit.com/r/Bitcoin/comments/32uk75/bitcoin_tshirt_easter_egg_silicon_valley/" TargetMode="External"/><Relationship Id="rId548" Type="http://schemas.openxmlformats.org/officeDocument/2006/relationships/hyperlink" Target="http://i.imgur.com/0hXkfe1.jpg" TargetMode="External"/><Relationship Id="rId2460" Type="http://schemas.openxmlformats.org/officeDocument/2006/relationships/hyperlink" Target="http://www.theregister.co.uk/2015/04/24/ransomware_bitcoin/" TargetMode="External"/><Relationship Id="rId1130" Type="http://schemas.openxmlformats.org/officeDocument/2006/relationships/hyperlink" Target="http://www.reddit.com/r/Bitcoin/comments/3347ll/ideal_recipe_mixing_governments_with_bitcoins/" TargetMode="External"/><Relationship Id="rId2461" Type="http://schemas.openxmlformats.org/officeDocument/2006/relationships/hyperlink" Target="http://www.reddit.com/r/Bitcoin/comments/33p53g/ransomware_crims_drop_bitcoin_faster_than_google/" TargetMode="External"/><Relationship Id="rId1131" Type="http://schemas.openxmlformats.org/officeDocument/2006/relationships/hyperlink" Target="http://www.newsbtc.com/2015/04/18/have-banks-started-to-lose-sleep-over-bitcoin/" TargetMode="External"/><Relationship Id="rId2462" Type="http://schemas.openxmlformats.org/officeDocument/2006/relationships/hyperlink" Target="https://www.cryptocoinsnews.com/coinhako-bitgo-offering-first-insured-asian-bitcoin-exchange/" TargetMode="External"/><Relationship Id="rId543" Type="http://schemas.openxmlformats.org/officeDocument/2006/relationships/hyperlink" Target="http://www.reddit.com/r/Bitcoin/comments/32uel9/why_bitcoin_is_called_pyramid_when_fiat_has/" TargetMode="External"/><Relationship Id="rId1132" Type="http://schemas.openxmlformats.org/officeDocument/2006/relationships/hyperlink" Target="http://www.reddit.com/r/Bitcoin/comments/3347ju/have_banks_started_to_lose_sleep_over_bitcoin/" TargetMode="External"/><Relationship Id="rId2463" Type="http://schemas.openxmlformats.org/officeDocument/2006/relationships/hyperlink" Target="http://www.reddit.com/r/Bitcoin/comments/33p4ob/coinhako_and_bitgo_offering_first_insured_asian/" TargetMode="External"/><Relationship Id="rId542" Type="http://schemas.openxmlformats.org/officeDocument/2006/relationships/hyperlink" Target="http://www.reddit.com/r/Bitcoin/comments/32uetx/there_is_a_lot_going_on_with_russell_brand_in_the/" TargetMode="External"/><Relationship Id="rId1133" Type="http://schemas.openxmlformats.org/officeDocument/2006/relationships/hyperlink" Target="http://www.newsbtc.com/2015/04/19/unimooc-and-shu-bitcoin-for-non-english-bitcoiners/" TargetMode="External"/><Relationship Id="rId2464" Type="http://schemas.openxmlformats.org/officeDocument/2006/relationships/hyperlink" Target="http://www.reddit.com/r/Bitcoin/comments/33p7h2/any_updates_to_mycelium_bitcoincard/" TargetMode="External"/><Relationship Id="rId541" Type="http://schemas.openxmlformats.org/officeDocument/2006/relationships/hyperlink" Target="https://youtu.be/XZv02snt93g?t=669" TargetMode="External"/><Relationship Id="rId1134" Type="http://schemas.openxmlformats.org/officeDocument/2006/relationships/hyperlink" Target="http://www.reddit.com/r/Bitcoin/comments/3347gc/unimooc_and_shubitcoin_for_nonenglish_bitcoiners/" TargetMode="External"/><Relationship Id="rId2465" Type="http://schemas.openxmlformats.org/officeDocument/2006/relationships/hyperlink" Target="http://www.newsbtc.com/2015/04/24/hong-kong-starbucks-branches-accepting-bitcoin-payments/" TargetMode="External"/><Relationship Id="rId540" Type="http://schemas.openxmlformats.org/officeDocument/2006/relationships/hyperlink" Target="http://www.reddit.com/r/Bitcoin/comments/32uf3d/elon_musk_might_know_who_satoshi_is/" TargetMode="External"/><Relationship Id="rId1135" Type="http://schemas.openxmlformats.org/officeDocument/2006/relationships/hyperlink" Target="http://www.reddit.com/r/Bitcoin/comments/3347bh/bitcoin_connects_me_to_an_emerging_economy_im_not/" TargetMode="External"/><Relationship Id="rId2466" Type="http://schemas.openxmlformats.org/officeDocument/2006/relationships/hyperlink" Target="http://www.reddit.com/r/Bitcoin/comments/33p7do/hong_kong_starbucks_branches_accepting_bitcoin/" TargetMode="External"/><Relationship Id="rId1125" Type="http://schemas.openxmlformats.org/officeDocument/2006/relationships/hyperlink" Target="http://www.newsbtc.com/2015/04/19/exclusive-newsbtc-meets-sunny-ray-from-unocoin/" TargetMode="External"/><Relationship Id="rId2456" Type="http://schemas.openxmlformats.org/officeDocument/2006/relationships/hyperlink" Target="http://www.reddit.com/r/Bitcoin/comments/33p2zf/bitcoin_will_change_ukraine_forever/" TargetMode="External"/><Relationship Id="rId1126" Type="http://schemas.openxmlformats.org/officeDocument/2006/relationships/hyperlink" Target="http://www.reddit.com/r/Bitcoin/comments/3347ni/exclusive_newsbtc_meets_sunny_ray_from_unocoin/" TargetMode="External"/><Relationship Id="rId2457" Type="http://schemas.openxmlformats.org/officeDocument/2006/relationships/hyperlink" Target="https://www.cryptocoinsnews.com/coinhako-bitgo-offering-first-insured-asian-bitcoin-exchange/" TargetMode="External"/><Relationship Id="rId1127" Type="http://schemas.openxmlformats.org/officeDocument/2006/relationships/hyperlink" Target="http://freekeene.com/2015/04/18/bitcoin-bus-tour-launches-fom-keene/" TargetMode="External"/><Relationship Id="rId2458" Type="http://schemas.openxmlformats.org/officeDocument/2006/relationships/hyperlink" Target="http://www.reddit.com/r/Bitcoin/comments/33p4ob/coinhako_and_bitgo_offering_first_insured_asian/" TargetMode="External"/><Relationship Id="rId1128" Type="http://schemas.openxmlformats.org/officeDocument/2006/relationships/hyperlink" Target="http://www.reddit.com/r/Bitcoin/comments/3347mo/bitcoin_bus_tour_launches_from_keene/" TargetMode="External"/><Relationship Id="rId2459" Type="http://schemas.openxmlformats.org/officeDocument/2006/relationships/hyperlink" Target="http://www.reddit.com/r/Bitcoin/comments/33p4kb/looking_for_suggestions_for_projects_for_a/" TargetMode="External"/><Relationship Id="rId1129" Type="http://schemas.openxmlformats.org/officeDocument/2006/relationships/hyperlink" Target="http://www.newsbtc.com/2015/04/18/ideal-recipe-mixing-governments-with-bitcoins/" TargetMode="External"/><Relationship Id="rId536" Type="http://schemas.openxmlformats.org/officeDocument/2006/relationships/hyperlink" Target="http://www.reddit.com/r/Bitcoin/comments/32ufop/tipping_for_feedback_pay_with_bitcoin_at_starbucks/" TargetMode="External"/><Relationship Id="rId535" Type="http://schemas.openxmlformats.org/officeDocument/2006/relationships/hyperlink" Target="http://www.reddit.com/r/Bitcoin/comments/32ucrg/factom_will_sell_up_to_100_of_its_bitcoin_reserves/" TargetMode="External"/><Relationship Id="rId534" Type="http://schemas.openxmlformats.org/officeDocument/2006/relationships/hyperlink" Target="http://www.coinbuzz.com/2015/04/16/factom-a-bitcoin-2-0-project-will-sell-85-100-of-its-bitcoin-reserves/" TargetMode="External"/><Relationship Id="rId533" Type="http://schemas.openxmlformats.org/officeDocument/2006/relationships/hyperlink" Target="http://www.reddit.com/r/Bitcoin/comments/32ude2/anyone_else_have_issues_with_terrible_support/" TargetMode="External"/><Relationship Id="rId539" Type="http://schemas.openxmlformats.org/officeDocument/2006/relationships/hyperlink" Target="https://www.youtube.com/watch?v=MJHTY0gWOGw" TargetMode="External"/><Relationship Id="rId538" Type="http://schemas.openxmlformats.org/officeDocument/2006/relationships/hyperlink" Target="http://www.reddit.com/r/Bitcoin/comments/32ufhv/web_payments_use_cases_published_w3c_html5/" TargetMode="External"/><Relationship Id="rId537" Type="http://schemas.openxmlformats.org/officeDocument/2006/relationships/hyperlink" Target="http://html5apps-project.eu/2015/04/16/web-payments-use-cases-published/" TargetMode="External"/><Relationship Id="rId2450" Type="http://schemas.openxmlformats.org/officeDocument/2006/relationships/hyperlink" Target="http://www.reddit.com/r/Bitcoin/comments/33p2gu/museum_buys_work_with_bitcoin_this_is_their_press/" TargetMode="External"/><Relationship Id="rId1120" Type="http://schemas.openxmlformats.org/officeDocument/2006/relationships/hyperlink" Target="http://www.reddit.com/r/Bitcoin/comments/3345zj/paper_wallets_vs_trezor_is_paper_really_better/" TargetMode="External"/><Relationship Id="rId2451" Type="http://schemas.openxmlformats.org/officeDocument/2006/relationships/hyperlink" Target="https://www.youtube.com/watch?v=vt0Usanyzvo&amp;feature=youtu.be" TargetMode="External"/><Relationship Id="rId532" Type="http://schemas.openxmlformats.org/officeDocument/2006/relationships/hyperlink" Target="http://www.reddit.com/r/Bitcoin/comments/32uaqw/searched_bitcoin_on_the_local_jobs_website_and/" TargetMode="External"/><Relationship Id="rId1121" Type="http://schemas.openxmlformats.org/officeDocument/2006/relationships/hyperlink" Target="http://www.cnbc.com/id/102070437" TargetMode="External"/><Relationship Id="rId2452" Type="http://schemas.openxmlformats.org/officeDocument/2006/relationships/hyperlink" Target="http://www.reddit.com/r/Bitcoin/comments/33p215/check_out_the_bitcoin_house_taiwan_the_slice_of/" TargetMode="External"/><Relationship Id="rId531" Type="http://schemas.openxmlformats.org/officeDocument/2006/relationships/hyperlink" Target="http://www.reddit.com/r/Bitcoin/comments/32ubvc/psa_we_are_220_again/" TargetMode="External"/><Relationship Id="rId1122" Type="http://schemas.openxmlformats.org/officeDocument/2006/relationships/hyperlink" Target="http://www.reddit.com/r/Bitcoin/comments/3345ri/lets_talk_about_an_event_this_community_now_wants/" TargetMode="External"/><Relationship Id="rId2453" Type="http://schemas.openxmlformats.org/officeDocument/2006/relationships/hyperlink" Target="http://www.reddit.com/r/Bitcoin/comments/33p3n0/what_do_you_say_to_people_being_hooked_up_in/" TargetMode="External"/><Relationship Id="rId530" Type="http://schemas.openxmlformats.org/officeDocument/2006/relationships/hyperlink" Target="http://www.reddit.com/r/Bitcoin/comments/32u871/buying_btc_with_paypal/" TargetMode="External"/><Relationship Id="rId1123" Type="http://schemas.openxmlformats.org/officeDocument/2006/relationships/hyperlink" Target="http://www.independent.ie/opinion/when-all-that-glistens-is-not-gold-it-could-well-turn-out-to-be-bitcoin-31153396.html" TargetMode="External"/><Relationship Id="rId2454" Type="http://schemas.openxmlformats.org/officeDocument/2006/relationships/hyperlink" Target="http://www.reddit.com/r/Bitcoin/comments/33p3if/mtgox_bankruptcy_claim_good_idea/" TargetMode="External"/><Relationship Id="rId1124" Type="http://schemas.openxmlformats.org/officeDocument/2006/relationships/hyperlink" Target="http://www.reddit.com/r/Bitcoin/comments/3347qr/when_all_that_glistens_is_not_gold_it_could_well/" TargetMode="External"/><Relationship Id="rId2455" Type="http://schemas.openxmlformats.org/officeDocument/2006/relationships/hyperlink" Target="http://forklog.com/bitcoin-will-change-ukraine-forever/" TargetMode="External"/><Relationship Id="rId1158" Type="http://schemas.openxmlformats.org/officeDocument/2006/relationships/hyperlink" Target="http://bitcoinist.net/interpol-creates-cryptocurrency-fight-crime/" TargetMode="External"/><Relationship Id="rId2489" Type="http://schemas.openxmlformats.org/officeDocument/2006/relationships/hyperlink" Target="http://www.reddit.com/r/Bitcoin/comments/33ph25/liberland_wants_to_create_its_own_cryptocurrency/" TargetMode="External"/><Relationship Id="rId1159" Type="http://schemas.openxmlformats.org/officeDocument/2006/relationships/hyperlink" Target="http://www.reddit.com/r/Bitcoin/comments/334okc/interpol_creates_cryptocurrency_to_help_fight/" TargetMode="External"/><Relationship Id="rId569" Type="http://schemas.openxmlformats.org/officeDocument/2006/relationships/hyperlink" Target="http://www.reddit.com/r/Bitcoin/comments/32v02g/just_came_out_short_after_using_virwox_can_anyone/" TargetMode="External"/><Relationship Id="rId568" Type="http://schemas.openxmlformats.org/officeDocument/2006/relationships/hyperlink" Target="http://www.reddit.com/r/Bitcoin/comments/32ux2m/the_3rd_world_will_make_the_1st_world_rich_yet/" TargetMode="External"/><Relationship Id="rId567" Type="http://schemas.openxmlformats.org/officeDocument/2006/relationships/hyperlink" Target="http://www.reddit.com/r/Bitcoin/comments/32usry/is_mytrezor_down/" TargetMode="External"/><Relationship Id="rId566" Type="http://schemas.openxmlformats.org/officeDocument/2006/relationships/hyperlink" Target="http://www.reddit.com/r/Bitcoin/comments/32usxm/us_presidential_candidate_rand_paul_to_appear_at/" TargetMode="External"/><Relationship Id="rId2480" Type="http://schemas.openxmlformats.org/officeDocument/2006/relationships/hyperlink" Target="http://www.reddit.com/r/Bitcoin/comments/33pb2x/i_wanted_to_pay_brandbucket_in_bitcoin_they/" TargetMode="External"/><Relationship Id="rId561" Type="http://schemas.openxmlformats.org/officeDocument/2006/relationships/hyperlink" Target="http://www.reddit.com/r/Bitcoin/comments/32uplg/coinprices_bitcoin_weekly_ripple_requires_ids/" TargetMode="External"/><Relationship Id="rId1150" Type="http://schemas.openxmlformats.org/officeDocument/2006/relationships/hyperlink" Target="http://www.reddit.com/r/Bitcoin/comments/334gv7/one_of_bitcoins_prime_usps_in_danger/" TargetMode="External"/><Relationship Id="rId2481" Type="http://schemas.openxmlformats.org/officeDocument/2006/relationships/hyperlink" Target="http://www.ing.com/Newsroom/All-news/NW/Mobile-app-use-sees-emergence-of-cashless-society.htm" TargetMode="External"/><Relationship Id="rId560" Type="http://schemas.openxmlformats.org/officeDocument/2006/relationships/hyperlink" Target="http://us8.campaign-archive1.com/?u=f2f6292f3f915eb9b32a5fa49&amp;id=dada3956b2" TargetMode="External"/><Relationship Id="rId1151" Type="http://schemas.openxmlformats.org/officeDocument/2006/relationships/hyperlink" Target="http://www.reddit.com/r/Bitcoin/comments/334gak/barclays_closed_down_my_bank_account_after/" TargetMode="External"/><Relationship Id="rId2482" Type="http://schemas.openxmlformats.org/officeDocument/2006/relationships/hyperlink" Target="http://www.reddit.com/r/Bitcoin/comments/33pc0o/skewed_survey_by_ingipsos_paints_bleak_picture_of/" TargetMode="External"/><Relationship Id="rId1152" Type="http://schemas.openxmlformats.org/officeDocument/2006/relationships/hyperlink" Target="http://www.reddit.com/r/Bitcoin/comments/334j5o/is_bitcoin_perfectly_set_up_to_rise_in_price/" TargetMode="External"/><Relationship Id="rId2483" Type="http://schemas.openxmlformats.org/officeDocument/2006/relationships/hyperlink" Target="http://imgur.com/9CJcg44" TargetMode="External"/><Relationship Id="rId1153" Type="http://schemas.openxmlformats.org/officeDocument/2006/relationships/hyperlink" Target="http://cointelegraph.com/news/114003/bitcoin-could-be-stored-securely-as-a-hardware-wallet-on-your-phone" TargetMode="External"/><Relationship Id="rId2484" Type="http://schemas.openxmlformats.org/officeDocument/2006/relationships/hyperlink" Target="http://www.reddit.com/r/Bitcoin/comments/33pela/yihaatoday_my_xapobitwage_debit_card_was_in_the/" TargetMode="External"/><Relationship Id="rId565" Type="http://schemas.openxmlformats.org/officeDocument/2006/relationships/hyperlink" Target="http://www.coindesk.com/rand-paul-new-york-bitcoin-event/" TargetMode="External"/><Relationship Id="rId1154" Type="http://schemas.openxmlformats.org/officeDocument/2006/relationships/hyperlink" Target="http://www.reddit.com/r/Bitcoin/comments/334kns/bitcoin_could_be_stored_securely_as_a_hardware/" TargetMode="External"/><Relationship Id="rId2485" Type="http://schemas.openxmlformats.org/officeDocument/2006/relationships/hyperlink" Target="http://i.imgur.com/eqhTMaD.jpg" TargetMode="External"/><Relationship Id="rId564" Type="http://schemas.openxmlformats.org/officeDocument/2006/relationships/hyperlink" Target="http://www.reddit.com/r/Bitcoin/comments/32uu20/andreas_antonopoulos_keynote_qa_for/" TargetMode="External"/><Relationship Id="rId1155" Type="http://schemas.openxmlformats.org/officeDocument/2006/relationships/hyperlink" Target="http://www.reddit.com/r/Bitcoin/comments/334mwe/how_unequal_is_bitcoin_distribution_and_what_does/" TargetMode="External"/><Relationship Id="rId2486" Type="http://schemas.openxmlformats.org/officeDocument/2006/relationships/hyperlink" Target="http://www.reddit.com/r/Bitcoin/comments/33pf26/today_is_my_day_and_this_is_my_cake/" TargetMode="External"/><Relationship Id="rId563" Type="http://schemas.openxmlformats.org/officeDocument/2006/relationships/hyperlink" Target="https://www.youtube.com/attribution_link?a=2Bq6nZtlHZU&amp;u=%2Fwatch%3Fv%3DHjUbkBXpZXQ%26feature%3Dshare" TargetMode="External"/><Relationship Id="rId1156" Type="http://schemas.openxmlformats.org/officeDocument/2006/relationships/hyperlink" Target="http://www.coindesk.com/21-ceo-balaji-srinivasan-bitcoin-job-fair/" TargetMode="External"/><Relationship Id="rId2487" Type="http://schemas.openxmlformats.org/officeDocument/2006/relationships/hyperlink" Target="http://www.reddit.com/r/Bitcoin/comments/33phv7/75_visa_fees_on_100_car_rental_abroad_spain/" TargetMode="External"/><Relationship Id="rId562" Type="http://schemas.openxmlformats.org/officeDocument/2006/relationships/hyperlink" Target="http://www.reddit.com/r/Bitcoin/comments/32uv3a/local_bitcoins_dramaconfusion/" TargetMode="External"/><Relationship Id="rId1157" Type="http://schemas.openxmlformats.org/officeDocument/2006/relationships/hyperlink" Target="http://www.reddit.com/r/Bitcoin/comments/334lrk/21_ceo_hints_at_stealth_startups_larger_mission/" TargetMode="External"/><Relationship Id="rId2488" Type="http://schemas.openxmlformats.org/officeDocument/2006/relationships/hyperlink" Target="https://www.cryptocoinsnews.com/liberland-wants-to-create-its-own-cryptocurrency-accepts-bitcoin-for-state-budget/" TargetMode="External"/><Relationship Id="rId1147" Type="http://schemas.openxmlformats.org/officeDocument/2006/relationships/hyperlink" Target="http://www.reddit.com/r/Bitcoin/comments/334fkq/which_county_has_the_bitcoinfriendliest/" TargetMode="External"/><Relationship Id="rId2478" Type="http://schemas.openxmlformats.org/officeDocument/2006/relationships/hyperlink" Target="http://www.bbc.com/news/technology-32445026" TargetMode="External"/><Relationship Id="rId1148" Type="http://schemas.openxmlformats.org/officeDocument/2006/relationships/hyperlink" Target="http://www.reddit.com/r/Bitcoin/comments/334fd2/i_propose_1000000_bits_be_named_a_finney_after/" TargetMode="External"/><Relationship Id="rId2479" Type="http://schemas.openxmlformats.org/officeDocument/2006/relationships/hyperlink" Target="http://www.reddit.com/r/Bitcoin/comments/33p85i/bitcoins_losing_value_for_cyberthieves_bbc_news/" TargetMode="External"/><Relationship Id="rId1149" Type="http://schemas.openxmlformats.org/officeDocument/2006/relationships/hyperlink" Target="http://www.bloomberg.com/news/articles/2015-04-17/costco-seen-paying-almost-zero-to-accept-cards-in-citigroup-deal?cmpid=yhoo" TargetMode="External"/><Relationship Id="rId558" Type="http://schemas.openxmlformats.org/officeDocument/2006/relationships/hyperlink" Target="http://www.reddit.com/r/Bitcoin/comments/32uqbt/establishing_trust_in_the_bitcoin_ecosystem/" TargetMode="External"/><Relationship Id="rId557" Type="http://schemas.openxmlformats.org/officeDocument/2006/relationships/hyperlink" Target="http://techcrunch.com/2015/04/16/people-arent-algorithms-or-an-argument-for-establishing-trust-in-the-bitcoin-ecosystem/?ncid=rss" TargetMode="External"/><Relationship Id="rId556" Type="http://schemas.openxmlformats.org/officeDocument/2006/relationships/hyperlink" Target="http://www.reddit.com/r/Bitcoin/comments/32unnv/why_bitcoins_value_is_headed_to_the_moon/" TargetMode="External"/><Relationship Id="rId555" Type="http://schemas.openxmlformats.org/officeDocument/2006/relationships/hyperlink" Target="http://www.reddit.com/r/Bitcoin/comments/32unpb/vote_bitcoin_friendly_pirate_party_in_sundays/" TargetMode="External"/><Relationship Id="rId559" Type="http://schemas.openxmlformats.org/officeDocument/2006/relationships/hyperlink" Target="http://www.reddit.com/r/Bitcoin/comments/32upyu/what_is_the_internet_of_things_and_how_does/" TargetMode="External"/><Relationship Id="rId550" Type="http://schemas.openxmlformats.org/officeDocument/2006/relationships/hyperlink" Target="https://www.zapchain.com/a/S1uhwq0Gu1" TargetMode="External"/><Relationship Id="rId2470" Type="http://schemas.openxmlformats.org/officeDocument/2006/relationships/hyperlink" Target="http://www.reddit.com/r/Bitcoin/comments/33p72q/cash_is_here_to_stay_despite_the_rise_of_bitcoin/" TargetMode="External"/><Relationship Id="rId1140" Type="http://schemas.openxmlformats.org/officeDocument/2006/relationships/hyperlink" Target="http://www.reddit.com/r/Bitcoin/comments/3349nj/4_facts_about_rbitcoin_presented_graphically/" TargetMode="External"/><Relationship Id="rId2471" Type="http://schemas.openxmlformats.org/officeDocument/2006/relationships/hyperlink" Target="http://bit-post.com/events/bitpost-events-launched-5766" TargetMode="External"/><Relationship Id="rId1141" Type="http://schemas.openxmlformats.org/officeDocument/2006/relationships/hyperlink" Target="https://www.coinimal.com/news/2015/coinimal-becomes-first-cryptocurrency-merchant-to-partner-with-neteller/" TargetMode="External"/><Relationship Id="rId2472" Type="http://schemas.openxmlformats.org/officeDocument/2006/relationships/hyperlink" Target="http://www.reddit.com/r/Bitcoin/comments/33p6re/bitpost_events_special_project_launched/" TargetMode="External"/><Relationship Id="rId1142" Type="http://schemas.openxmlformats.org/officeDocument/2006/relationships/hyperlink" Target="http://www.reddit.com/r/Bitcoin/comments/334an1/coinimal_becomes_first_bitcoin_merchant_to/" TargetMode="External"/><Relationship Id="rId2473" Type="http://schemas.openxmlformats.org/officeDocument/2006/relationships/hyperlink" Target="http://www.bbc.com/news/technology-32445026" TargetMode="External"/><Relationship Id="rId554" Type="http://schemas.openxmlformats.org/officeDocument/2006/relationships/hyperlink" Target="https://www.cryptocoinsnews.com/vote-bitcoin-friendly-pirate-party-sundays-2015-finland-parliamentary-election/" TargetMode="External"/><Relationship Id="rId1143" Type="http://schemas.openxmlformats.org/officeDocument/2006/relationships/hyperlink" Target="http://www.reddit.com/r/Bitcoin/comments/334ajz/ripple_done_right_could_have_been_more/" TargetMode="External"/><Relationship Id="rId2474" Type="http://schemas.openxmlformats.org/officeDocument/2006/relationships/hyperlink" Target="http://www.reddit.com/r/Bitcoin/comments/33p85i/bitcoins_losing_value_for_cyberthieves_bbc_news/" TargetMode="External"/><Relationship Id="rId553" Type="http://schemas.openxmlformats.org/officeDocument/2006/relationships/hyperlink" Target="http://www.reddit.com/r/Bitcoin/comments/32uj9w/representatives_of_traditional_finance_business/" TargetMode="External"/><Relationship Id="rId1144" Type="http://schemas.openxmlformats.org/officeDocument/2006/relationships/hyperlink" Target="http://i.imgur.com/1mn0Iah.jpg" TargetMode="External"/><Relationship Id="rId2475" Type="http://schemas.openxmlformats.org/officeDocument/2006/relationships/hyperlink" Target="http://www.reddit.com/r/Bitcoin/comments/33p7h2/any_updates_to_mycelium_bitcoincard/" TargetMode="External"/><Relationship Id="rId552" Type="http://schemas.openxmlformats.org/officeDocument/2006/relationships/hyperlink" Target="http://bit-post.com/bitcoiners/representatives-of-traditional-finance-business-join-bitcoin-5540" TargetMode="External"/><Relationship Id="rId1145" Type="http://schemas.openxmlformats.org/officeDocument/2006/relationships/hyperlink" Target="http://www.reddit.com/r/Bitcoin/comments/334e6f/chocolate_bitcoins_anyone/" TargetMode="External"/><Relationship Id="rId2476" Type="http://schemas.openxmlformats.org/officeDocument/2006/relationships/hyperlink" Target="http://www.newsbtc.com/2015/04/24/hong-kong-starbucks-branches-accepting-bitcoin-payments/" TargetMode="External"/><Relationship Id="rId551" Type="http://schemas.openxmlformats.org/officeDocument/2006/relationships/hyperlink" Target="http://www.reddit.com/r/Bitcoin/comments/32ujp2/download_and_review_lawnmowerio_earn_some_bits/" TargetMode="External"/><Relationship Id="rId1146" Type="http://schemas.openxmlformats.org/officeDocument/2006/relationships/hyperlink" Target="http://www.reddit.com/r/Bitcoin/comments/334dv5/peerbetorg_updates_on_accepted_crypto_coins/" TargetMode="External"/><Relationship Id="rId2477" Type="http://schemas.openxmlformats.org/officeDocument/2006/relationships/hyperlink" Target="http://www.reddit.com/r/Bitcoin/comments/33p7do/hong_kong_starbucks_branches_accepting_bitcoin/" TargetMode="External"/><Relationship Id="rId495" Type="http://schemas.openxmlformats.org/officeDocument/2006/relationships/hyperlink" Target="https://smallpdf.com" TargetMode="External"/><Relationship Id="rId494" Type="http://schemas.openxmlformats.org/officeDocument/2006/relationships/hyperlink" Target="http://www.reddit.com/r/Bitcoin/comments/32tu33/question_regarding_a_nation_adopting_bitcoin/" TargetMode="External"/><Relationship Id="rId493" Type="http://schemas.openxmlformats.org/officeDocument/2006/relationships/hyperlink" Target="http://www.reddit.com/r/Bitcoin/comments/32tn71/deep_web_official_trailer_1_2015_documentary_hd/" TargetMode="External"/><Relationship Id="rId492" Type="http://schemas.openxmlformats.org/officeDocument/2006/relationships/hyperlink" Target="https://youtu.be/BvC9oDlT8mM" TargetMode="External"/><Relationship Id="rId499" Type="http://schemas.openxmlformats.org/officeDocument/2006/relationships/hyperlink" Target="http://www.reddit.com/r/Bitcoin/comments/32tpof/bitcoin_not_so_scary_an_article_using_government/" TargetMode="External"/><Relationship Id="rId498" Type="http://schemas.openxmlformats.org/officeDocument/2006/relationships/hyperlink" Target="http://www.reddit.com/r/Bitcoin/comments/32trch/hacking_a_fitbit_flex_to_become_a_bitcoin/" TargetMode="External"/><Relationship Id="rId497" Type="http://schemas.openxmlformats.org/officeDocument/2006/relationships/hyperlink" Target="http://www.reddit.com/r/Bitcoin/comments/32trj4/does_anyone_know_who_holds_the_bitcoin_private/" TargetMode="External"/><Relationship Id="rId496" Type="http://schemas.openxmlformats.org/officeDocument/2006/relationships/hyperlink" Target="http://www.reddit.com/r/Bitcoin/comments/32tu10/smallpdf_a_free_solution_to_all_your_pdf_problems/" TargetMode="External"/><Relationship Id="rId1213" Type="http://schemas.openxmlformats.org/officeDocument/2006/relationships/hyperlink" Target="http://www.reddit.com/r/Bitcoin/comments/335tdu/josh_garzas_new_scam_btcgaw/" TargetMode="External"/><Relationship Id="rId2544" Type="http://schemas.openxmlformats.org/officeDocument/2006/relationships/hyperlink" Target="http://bit-post.com/market/for-music-fans-buy-cds-and-lps-with-bitcoins-5788" TargetMode="External"/><Relationship Id="rId1214" Type="http://schemas.openxmlformats.org/officeDocument/2006/relationships/hyperlink" Target="http://www.reddit.com/r/Bitcoin/comments/335utm/how_do_i_pay_for_a_hotel_using_bitcoin_on_cheapair/" TargetMode="External"/><Relationship Id="rId2545" Type="http://schemas.openxmlformats.org/officeDocument/2006/relationships/hyperlink" Target="http://www.reddit.com/r/Bitcoin/comments/33qd3t/for_music_fans_buy_cds_and_lps_with_bitcoins/" TargetMode="External"/><Relationship Id="rId1215" Type="http://schemas.openxmlformats.org/officeDocument/2006/relationships/hyperlink" Target="http://www.reddit.com/r/Bitcoin/comments/335uso/creating_a_4th_branch_of_government_bitcoin/" TargetMode="External"/><Relationship Id="rId2546" Type="http://schemas.openxmlformats.org/officeDocument/2006/relationships/hyperlink" Target="http://www.reddit.com/r/Bitcoin/comments/33qd0s/established_sites_for_hiring_people_for_bitcoin/" TargetMode="External"/><Relationship Id="rId1216" Type="http://schemas.openxmlformats.org/officeDocument/2006/relationships/hyperlink" Target="http://www.coindesk.com/most-mt-gox-bitcoins-were-gone-by-may-2013-report-claims/" TargetMode="External"/><Relationship Id="rId2547" Type="http://schemas.openxmlformats.org/officeDocument/2006/relationships/hyperlink" Target="http://www.otcmarkets.com/stock/GBTC/quote?message=resubmission" TargetMode="External"/><Relationship Id="rId1217" Type="http://schemas.openxmlformats.org/officeDocument/2006/relationships/hyperlink" Target="http://www.reddit.com/r/Bitcoin/comments/335x5w/most_or_all_of_mt_goxs_missing_bitcoins_stolen/" TargetMode="External"/><Relationship Id="rId2548" Type="http://schemas.openxmlformats.org/officeDocument/2006/relationships/hyperlink" Target="http://www.reddit.com/r/Bitcoin/comments/33qcro/gbtc_bid_now_upto_40_when_will_we_see_an_ask_yet/" TargetMode="External"/><Relationship Id="rId1218" Type="http://schemas.openxmlformats.org/officeDocument/2006/relationships/hyperlink" Target="http://www.reddit.com/r/Bitcoin/comments/335wvp/22_may_international_day_of_bitcoin/" TargetMode="External"/><Relationship Id="rId2549" Type="http://schemas.openxmlformats.org/officeDocument/2006/relationships/hyperlink" Target="http://www.futurism.co/wp-content/uploads/2015/04/Bitcoin_April-24th_2015.jpg" TargetMode="External"/><Relationship Id="rId1219" Type="http://schemas.openxmlformats.org/officeDocument/2006/relationships/hyperlink" Target="http://www.reddit.com/r/Bitcoin/comments/33636l/i_was_hacked_attacker_specifically_searched_for/" TargetMode="External"/><Relationship Id="rId2540" Type="http://schemas.openxmlformats.org/officeDocument/2006/relationships/hyperlink" Target="http://blogs.wsj.com/moneybeat/2015/04/24/bitbeat-tackling-bitcoin-price-swings-with-eye-on-emerging-markets/" TargetMode="External"/><Relationship Id="rId1210" Type="http://schemas.openxmlformats.org/officeDocument/2006/relationships/hyperlink" Target="http://www.reddit.com/r/Bitcoin/comments/335rxy/why_london_england_is_a_magnet_for_fintech/" TargetMode="External"/><Relationship Id="rId2541" Type="http://schemas.openxmlformats.org/officeDocument/2006/relationships/hyperlink" Target="http://www.reddit.com/r/Bitcoin/comments/33qfbj/wsj_tackling_bitcoin_price_swings_with_eye_on/" TargetMode="External"/><Relationship Id="rId1211" Type="http://schemas.openxmlformats.org/officeDocument/2006/relationships/hyperlink" Target="http://www.reddit.com/r/Bitcoin/comments/335p0k/how_many_public_keys_can_i_generate_with_my_one/" TargetMode="External"/><Relationship Id="rId2542" Type="http://schemas.openxmlformats.org/officeDocument/2006/relationships/hyperlink" Target="http://thehill.com/policy/cybersecurity/239952-bitcoin-exchange-wants-to-become-bank" TargetMode="External"/><Relationship Id="rId1212" Type="http://schemas.openxmlformats.org/officeDocument/2006/relationships/hyperlink" Target="https://www.anonyme.com/View/fdd27d10-a16a-4bc6-accd-285d893b909c" TargetMode="External"/><Relationship Id="rId2543" Type="http://schemas.openxmlformats.org/officeDocument/2006/relationships/hyperlink" Target="http://www.reddit.com/r/Bitcoin/comments/33qdzc/bitcoin_exchange_wants_to_become_bank/" TargetMode="External"/><Relationship Id="rId1202" Type="http://schemas.openxmlformats.org/officeDocument/2006/relationships/hyperlink" Target="http://www.reddit.com/r/Bitcoin/comments/335fmh/play_safe_keeping_your_bitcoin_wallet_enchained/" TargetMode="External"/><Relationship Id="rId2533" Type="http://schemas.openxmlformats.org/officeDocument/2006/relationships/hyperlink" Target="http://www.coindesk.com/bitcoin-foundation-director-no-plans-to-fund-core-development/" TargetMode="External"/><Relationship Id="rId1203" Type="http://schemas.openxmlformats.org/officeDocument/2006/relationships/hyperlink" Target="https://www.youtube.com/watch?v=VXCH9T5Nnaw" TargetMode="External"/><Relationship Id="rId2534" Type="http://schemas.openxmlformats.org/officeDocument/2006/relationships/hyperlink" Target="http://www.reddit.com/r/Bitcoin/comments/33qgsl/bitcoin_foundation_director_no_plans_to_fund_core/" TargetMode="External"/><Relationship Id="rId1204" Type="http://schemas.openxmlformats.org/officeDocument/2006/relationships/hyperlink" Target="http://www.reddit.com/r/Bitcoin/comments/335f98/to_the_moon/" TargetMode="External"/><Relationship Id="rId2535" Type="http://schemas.openxmlformats.org/officeDocument/2006/relationships/hyperlink" Target="http://www.electricrenaissance.com/" TargetMode="External"/><Relationship Id="rId1205" Type="http://schemas.openxmlformats.org/officeDocument/2006/relationships/hyperlink" Target="http://cointelegraph.com/news/114005/bitcoin-exchange-quadrigacx-to-install-bitcoin-atms-in-canadas-major-cities" TargetMode="External"/><Relationship Id="rId2536" Type="http://schemas.openxmlformats.org/officeDocument/2006/relationships/hyperlink" Target="http://www.reddit.com/r/Bitcoin/comments/33qgr7/i_wrote_a_book_to_contribute_to_the_bitcoin/" TargetMode="External"/><Relationship Id="rId1206" Type="http://schemas.openxmlformats.org/officeDocument/2006/relationships/hyperlink" Target="http://www.reddit.com/r/Bitcoin/comments/335jcc/bitcoin_exchange_quadrigacx_to_install_bitcoin/" TargetMode="External"/><Relationship Id="rId2537" Type="http://schemas.openxmlformats.org/officeDocument/2006/relationships/hyperlink" Target="http://www.startupsmart.com.au/financing-a-business/venture-capital/australian-bitcoin-exchange-igot-acquires-kenyan-exchange-tagpesa/2015041314513.html" TargetMode="External"/><Relationship Id="rId1207" Type="http://schemas.openxmlformats.org/officeDocument/2006/relationships/hyperlink" Target="http://www.reddit.com/r/Bitcoin/comments/335jn0/p2p_lending_i_just_loaned_100_peeps_bitcoin_on/" TargetMode="External"/><Relationship Id="rId2538" Type="http://schemas.openxmlformats.org/officeDocument/2006/relationships/hyperlink" Target="http://www.reddit.com/r/Bitcoin/comments/33qggj/australian_bitcoin_exchange_igot_acquires_kenyan/" TargetMode="External"/><Relationship Id="rId1208" Type="http://schemas.openxmlformats.org/officeDocument/2006/relationships/hyperlink" Target="http://www.reddit.com/r/Bitcoin/comments/335lqi/coinbase_flagged_transactions/" TargetMode="External"/><Relationship Id="rId2539" Type="http://schemas.openxmlformats.org/officeDocument/2006/relationships/hyperlink" Target="http://www.reddit.com/r/Bitcoin/comments/33qfk7/elii5_what_would_make_the_price_of_bitcoin_go_up/" TargetMode="External"/><Relationship Id="rId1209" Type="http://schemas.openxmlformats.org/officeDocument/2006/relationships/hyperlink" Target="http://blog.factom.org/post/116834167784/why-the-factom-foundation-selected-london-england" TargetMode="External"/><Relationship Id="rId2530" Type="http://schemas.openxmlformats.org/officeDocument/2006/relationships/hyperlink" Target="http://www.reddit.com/r/Bitcoin/comments/33qhea/igot_launches_bitcoin_solution_for_merchants/" TargetMode="External"/><Relationship Id="rId1200" Type="http://schemas.openxmlformats.org/officeDocument/2006/relationships/hyperlink" Target="http://www.reddit.com/r/Bitcoin/comments/335frm/bitcoin_exchange_quadrigacx_to_install_bitcoin/" TargetMode="External"/><Relationship Id="rId2531" Type="http://schemas.openxmlformats.org/officeDocument/2006/relationships/hyperlink" Target="http://www.notbeinggoverned.com/how-to-make-war-less-profitable-and-reverse-the-trend-of-never-ending-wars/?utm_source=feedburner&amp;utm_medium=feed&amp;utm_campaign=Feed%3A+NBGBitcoin+%28The+Art+of+Not+Being+Governed+%C2%BB+Bitcoin%29" TargetMode="External"/><Relationship Id="rId1201" Type="http://schemas.openxmlformats.org/officeDocument/2006/relationships/hyperlink" Target="http://www.newsbtc.com/2015/04/19/play-safe-keeping-your-bitcoin-wallet-enchained/" TargetMode="External"/><Relationship Id="rId2532" Type="http://schemas.openxmlformats.org/officeDocument/2006/relationships/hyperlink" Target="http://www.reddit.com/r/Bitcoin/comments/33qgu9/how_to_make_war_less_profitable_and_reverse_the/" TargetMode="External"/><Relationship Id="rId1235" Type="http://schemas.openxmlformats.org/officeDocument/2006/relationships/hyperlink" Target="http://www.reddit.com/r/Bitcoin/comments/3369c8/oc_need_help_betatesting_a_decentralized/" TargetMode="External"/><Relationship Id="rId2566" Type="http://schemas.openxmlformats.org/officeDocument/2006/relationships/hyperlink" Target="https://freedom-to-tinker.com/blog/randomwalker/bitcoin-is-a-game-within-a-game/?utm_source=bitcoinweekly&amp;utm_medium=email" TargetMode="External"/><Relationship Id="rId1236" Type="http://schemas.openxmlformats.org/officeDocument/2006/relationships/hyperlink" Target="http://coinfire.io/2015/04/19/special-editorial-statement-regarding-homero-joshua-garza/" TargetMode="External"/><Relationship Id="rId2567" Type="http://schemas.openxmlformats.org/officeDocument/2006/relationships/hyperlink" Target="http://www.reddit.com/r/Bitcoin/comments/33qr49/bitcoin_is_a_game_within_a_game/" TargetMode="External"/><Relationship Id="rId1237" Type="http://schemas.openxmlformats.org/officeDocument/2006/relationships/hyperlink" Target="http://www.reddit.com/r/Bitcoin/comments/3366lp/coin_fire_strikes_back_filing_charges_against/" TargetMode="External"/><Relationship Id="rId2568" Type="http://schemas.openxmlformats.org/officeDocument/2006/relationships/hyperlink" Target="https://www.youtube.com/watch?v=ulR9xBapkYA" TargetMode="External"/><Relationship Id="rId1238" Type="http://schemas.openxmlformats.org/officeDocument/2006/relationships/hyperlink" Target="http://www.reddit.com/r/Bitcoin/comments/3366fe/anyone_remember_which_premium_email_service/" TargetMode="External"/><Relationship Id="rId2569" Type="http://schemas.openxmlformats.org/officeDocument/2006/relationships/hyperlink" Target="http://www.reddit.com/r/Bitcoin/comments/33quwy/andrea_castillo_and_eli_dourado_discuss_women_in/" TargetMode="External"/><Relationship Id="rId1239" Type="http://schemas.openxmlformats.org/officeDocument/2006/relationships/hyperlink" Target="http://www.reddit.com/r/Bitcoin/comments/336c51/is_it_possible_to_create_a_lockable_media_file/" TargetMode="External"/><Relationship Id="rId409" Type="http://schemas.openxmlformats.org/officeDocument/2006/relationships/hyperlink" Target="http://www.reddit.com/r/Bitcoin/comments/32s6bd/american_bar_association_teaching_bitcoin_to/" TargetMode="External"/><Relationship Id="rId404" Type="http://schemas.openxmlformats.org/officeDocument/2006/relationships/hyperlink" Target="http://www.dailymail.co.uk/wires/reuters/article-3041333/London-stakes-claim-global-bitcoin-hub.html" TargetMode="External"/><Relationship Id="rId403" Type="http://schemas.openxmlformats.org/officeDocument/2006/relationships/hyperlink" Target="http://www.reddit.com/r/Bitcoin/comments/32s2yl/japan_bumps_china_as_top_holder_of_us_treasury/" TargetMode="External"/><Relationship Id="rId402" Type="http://schemas.openxmlformats.org/officeDocument/2006/relationships/hyperlink" Target="http://abcnews.go.com/Business/wireStory/japan-bumps-china-top-holder-us-treasury-debt-30344598" TargetMode="External"/><Relationship Id="rId401" Type="http://schemas.openxmlformats.org/officeDocument/2006/relationships/hyperlink" Target="http://www.reddit.com/r/Bitcoin/comments/32s327/im_17_and_i_just_started_a_digital_currency/" TargetMode="External"/><Relationship Id="rId408" Type="http://schemas.openxmlformats.org/officeDocument/2006/relationships/hyperlink" Target="https://www.cryptocoinsnews.com/american-bar-association-teaching-bitcoin-lawyers/" TargetMode="External"/><Relationship Id="rId407" Type="http://schemas.openxmlformats.org/officeDocument/2006/relationships/hyperlink" Target="http://www.reddit.com/r/Bitcoin/comments/32s327/im_17_and_i_just_started_a_digital_currency/" TargetMode="External"/><Relationship Id="rId406" Type="http://schemas.openxmlformats.org/officeDocument/2006/relationships/hyperlink" Target="http://futurekey.co" TargetMode="External"/><Relationship Id="rId405" Type="http://schemas.openxmlformats.org/officeDocument/2006/relationships/hyperlink" Target="http://www.reddit.com/r/Bitcoin/comments/32s5dv/london_stakes_its_claim_as_global_bitcoin_hub/" TargetMode="External"/><Relationship Id="rId2560" Type="http://schemas.openxmlformats.org/officeDocument/2006/relationships/hyperlink" Target="http://www.bizjournals.com/newyork/news/2015/04/24/fred-wilson-silicon-valley-next-wall-street.html" TargetMode="External"/><Relationship Id="rId1230" Type="http://schemas.openxmlformats.org/officeDocument/2006/relationships/hyperlink" Target="http://www.reddit.com/r/Bitcoin/comments/3366lp/coin_fire_strikes_back_filing_charges_against/" TargetMode="External"/><Relationship Id="rId2561" Type="http://schemas.openxmlformats.org/officeDocument/2006/relationships/hyperlink" Target="http://www.reddit.com/r/Bitcoin/comments/33qrxk/fred_wilson_silicon_valley_stands_to_be_next_wall/" TargetMode="External"/><Relationship Id="rId400" Type="http://schemas.openxmlformats.org/officeDocument/2006/relationships/hyperlink" Target="http://futurekey.co" TargetMode="External"/><Relationship Id="rId1231" Type="http://schemas.openxmlformats.org/officeDocument/2006/relationships/hyperlink" Target="http://www.reddit.com/r/Bitcoin/comments/3366fe/anyone_remember_which_premium_email_service/" TargetMode="External"/><Relationship Id="rId2562" Type="http://schemas.openxmlformats.org/officeDocument/2006/relationships/hyperlink" Target="http://joel.mn/post/117060535583/how-bitcoin-is-like-smtp?utm_source=bitcoinweekly&amp;utm_medium=email" TargetMode="External"/><Relationship Id="rId1232" Type="http://schemas.openxmlformats.org/officeDocument/2006/relationships/hyperlink" Target="http://i.imgur.com/pODBAgp.jpg" TargetMode="External"/><Relationship Id="rId2563" Type="http://schemas.openxmlformats.org/officeDocument/2006/relationships/hyperlink" Target="http://www.reddit.com/r/Bitcoin/comments/33qruu/how_bitcoin_is_like_smtp/" TargetMode="External"/><Relationship Id="rId1233" Type="http://schemas.openxmlformats.org/officeDocument/2006/relationships/hyperlink" Target="http://www.reddit.com/r/Bitcoin/comments/3365rn/its_happening_bitcoin_now_accepted_at_easy_breezy/" TargetMode="External"/><Relationship Id="rId2564" Type="http://schemas.openxmlformats.org/officeDocument/2006/relationships/hyperlink" Target="http://www.thedomains.com/2015/04/24/how-the-blockchain-could-change-the-domain-business/" TargetMode="External"/><Relationship Id="rId1234" Type="http://schemas.openxmlformats.org/officeDocument/2006/relationships/hyperlink" Target="https://github.com/openmarket/openmarket" TargetMode="External"/><Relationship Id="rId2565" Type="http://schemas.openxmlformats.org/officeDocument/2006/relationships/hyperlink" Target="http://www.reddit.com/r/Bitcoin/comments/33qrdm/how_the_blockchain_could_change_the_domain/" TargetMode="External"/><Relationship Id="rId1224" Type="http://schemas.openxmlformats.org/officeDocument/2006/relationships/hyperlink" Target="http://i.imgur.com/pODBAgp.jpg" TargetMode="External"/><Relationship Id="rId2555" Type="http://schemas.openxmlformats.org/officeDocument/2006/relationships/hyperlink" Target="http://www.reddit.com/r/Bitcoin/comments/33qogh/airbitz_ceo_paul_puey_keeping_bitcoin/" TargetMode="External"/><Relationship Id="rId1225" Type="http://schemas.openxmlformats.org/officeDocument/2006/relationships/hyperlink" Target="http://www.reddit.com/r/Bitcoin/comments/3365rn/its_happening_bitcoin_now_accepted_at_easy_breezy/" TargetMode="External"/><Relationship Id="rId2556" Type="http://schemas.openxmlformats.org/officeDocument/2006/relationships/hyperlink" Target="https://medium.com/@muneeb/bitcoin-is-bigger-than-google-ec84310296d9" TargetMode="External"/><Relationship Id="rId1226" Type="http://schemas.openxmlformats.org/officeDocument/2006/relationships/hyperlink" Target="http://www.reddit.com/r/Bitcoin/comments/3365op/bitcoin_burnouts/" TargetMode="External"/><Relationship Id="rId2557" Type="http://schemas.openxmlformats.org/officeDocument/2006/relationships/hyperlink" Target="http://www.reddit.com/r/Bitcoin/comments/33qqaz/bitcoin_is_bigger_than_google/" TargetMode="External"/><Relationship Id="rId1227" Type="http://schemas.openxmlformats.org/officeDocument/2006/relationships/hyperlink" Target="https://www.youtube.com/watch?v=MNTObCr4gnM&amp;feature=youtu.be" TargetMode="External"/><Relationship Id="rId2558" Type="http://schemas.openxmlformats.org/officeDocument/2006/relationships/hyperlink" Target="http://blog.xoom.com/2015/04/do-you-know-what-bitcoin-is.html" TargetMode="External"/><Relationship Id="rId1228" Type="http://schemas.openxmlformats.org/officeDocument/2006/relationships/hyperlink" Target="http://www.reddit.com/r/Bitcoin/comments/33659z/bitsim_bitcoin_between_sim_and_phone/" TargetMode="External"/><Relationship Id="rId2559" Type="http://schemas.openxmlformats.org/officeDocument/2006/relationships/hyperlink" Target="http://www.reddit.com/r/Bitcoin/comments/33qs3m/31_of_xooms_filipino_customers_aware_of_bitcoin/" TargetMode="External"/><Relationship Id="rId1229" Type="http://schemas.openxmlformats.org/officeDocument/2006/relationships/hyperlink" Target="http://coinfire.io/2015/04/19/special-editorial-statement-regarding-homero-joshua-garza/" TargetMode="External"/><Relationship Id="rId2550" Type="http://schemas.openxmlformats.org/officeDocument/2006/relationships/hyperlink" Target="http://www.reddit.com/r/Bitcoin/comments/33qcgf/this_week_in_bitcoin_a_bitcoin_exchange_files_for/" TargetMode="External"/><Relationship Id="rId1220" Type="http://schemas.openxmlformats.org/officeDocument/2006/relationships/hyperlink" Target="http://www.reddit.com/r/Bitcoin/comments/3362wu/humbly_asking_for_some_advice_on_a_business/" TargetMode="External"/><Relationship Id="rId2551" Type="http://schemas.openxmlformats.org/officeDocument/2006/relationships/hyperlink" Target="http://www.reddit.com/r/Bitcoin/comments/33qimu/electrum_transaction_fee/" TargetMode="External"/><Relationship Id="rId1221" Type="http://schemas.openxmlformats.org/officeDocument/2006/relationships/hyperlink" Target="http://www.reddit.com/r/Bitcoin/comments/3361nc/can_we_have_an_informal_vote_on_gavins_block_size/" TargetMode="External"/><Relationship Id="rId2552" Type="http://schemas.openxmlformats.org/officeDocument/2006/relationships/hyperlink" Target="http://shotcallin.pbworks.com/w/file/fetch/95557136/wells_fargo_restricted_my_credit_card.jpg" TargetMode="External"/><Relationship Id="rId1222" Type="http://schemas.openxmlformats.org/officeDocument/2006/relationships/hyperlink" Target="https://medium.com/@muneeb/bitcoin-is-bigger-than-google-ec84310296d9" TargetMode="External"/><Relationship Id="rId2553" Type="http://schemas.openxmlformats.org/officeDocument/2006/relationships/hyperlink" Target="http://www.reddit.com/r/Bitcoin/comments/33qojv/woke_up_and_wells_fargo_bank_had_restricted_one/" TargetMode="External"/><Relationship Id="rId1223" Type="http://schemas.openxmlformats.org/officeDocument/2006/relationships/hyperlink" Target="http://www.reddit.com/r/Bitcoin/comments/33619t/bitcoin_is_bigger_than_google/" TargetMode="External"/><Relationship Id="rId2554" Type="http://schemas.openxmlformats.org/officeDocument/2006/relationships/hyperlink" Target="https://www.youtube.com/watch?v=U7_OmP-bEfw" TargetMode="External"/><Relationship Id="rId2500" Type="http://schemas.openxmlformats.org/officeDocument/2006/relationships/hyperlink" Target="http://www.reddit.com/r/Bitcoin/comments/33pr4d/anybody_having_problems_with_bitfinex_bitcoin/" TargetMode="External"/><Relationship Id="rId2501" Type="http://schemas.openxmlformats.org/officeDocument/2006/relationships/hyperlink" Target="https://www.cryptocoinsnews.com/vaultoro-glass-book-approach-bitcoin-exchange-transparency/" TargetMode="External"/><Relationship Id="rId2502" Type="http://schemas.openxmlformats.org/officeDocument/2006/relationships/hyperlink" Target="http://www.reddit.com/r/Bitcoin/comments/33pqwe/one_of_the_most_important_topics_is_still_bitcoin/" TargetMode="External"/><Relationship Id="rId2503" Type="http://schemas.openxmlformats.org/officeDocument/2006/relationships/hyperlink" Target="http://www.reddit.com/r/Bitcoin/comments/33prxf/any_german_or_spanish_speaking_bitcoin_fans_able/" TargetMode="External"/><Relationship Id="rId2504" Type="http://schemas.openxmlformats.org/officeDocument/2006/relationships/hyperlink" Target="http://www.reddit.com/r/Bitcoin/comments/33pv20/any_rumours_or_news_about_gbtc_starting_to_trade/" TargetMode="External"/><Relationship Id="rId2505" Type="http://schemas.openxmlformats.org/officeDocument/2006/relationships/hyperlink" Target="http://www.octafinance.com/bitcoin-shop-inc-just-filed-form-d-announcing-2-50-million-financing/" TargetMode="External"/><Relationship Id="rId2506" Type="http://schemas.openxmlformats.org/officeDocument/2006/relationships/hyperlink" Target="http://www.reddit.com/r/Bitcoin/comments/33pucq/bitcoin_shop_inc_just_filed_form_d_announcing_250/" TargetMode="External"/><Relationship Id="rId2507" Type="http://schemas.openxmlformats.org/officeDocument/2006/relationships/hyperlink" Target="http://www.reddit.com/r/Bitcoin/comments/33pu7k/any_native_english_speaker_willing_to_proofread/" TargetMode="External"/><Relationship Id="rId2508" Type="http://schemas.openxmlformats.org/officeDocument/2006/relationships/hyperlink" Target="http://www.newsbtc.com/2015/04/23/esma-launches-call-for-evidence-on-investments-using-bitcoin-technology/" TargetMode="External"/><Relationship Id="rId2509" Type="http://schemas.openxmlformats.org/officeDocument/2006/relationships/hyperlink" Target="http://www.reddit.com/r/Bitcoin/comments/33ptsh/esma_launches_call_for_evidence_on_investments/" TargetMode="External"/><Relationship Id="rId2522" Type="http://schemas.openxmlformats.org/officeDocument/2006/relationships/hyperlink" Target="http://www.reddit.com/r/Bitcoin/comments/33qbrh/a_sleek_webfont_containing_95_icons_of_all_main/" TargetMode="External"/><Relationship Id="rId2523" Type="http://schemas.openxmlformats.org/officeDocument/2006/relationships/hyperlink" Target="http://www.reddit.com/r/Bitcoin/comments/33qbly/brawker_alternatives/" TargetMode="External"/><Relationship Id="rId2524" Type="http://schemas.openxmlformats.org/officeDocument/2006/relationships/hyperlink" Target="http://blog.coinkite.com/post/116127008376/ledger-coinkite-smart-cards-with" TargetMode="External"/><Relationship Id="rId2525" Type="http://schemas.openxmlformats.org/officeDocument/2006/relationships/hyperlink" Target="http://www.reddit.com/r/Bitcoin/comments/33qb88/ledger_coinkite_smartcards_with_multisignature/" TargetMode="External"/><Relationship Id="rId2526" Type="http://schemas.openxmlformats.org/officeDocument/2006/relationships/hyperlink" Target="http://www.reddit.com/r/Buttcoin/comments/33nb9t/i_believe_in_satoshi_the_father_almighty_creator/cqmv73l" TargetMode="External"/><Relationship Id="rId2527" Type="http://schemas.openxmlformats.org/officeDocument/2006/relationships/hyperlink" Target="http://www.reddit.com/r/Bitcoin/comments/33qa54/buttcoiner_thinks_we_need_to_go_outside_fight/" TargetMode="External"/><Relationship Id="rId2528" Type="http://schemas.openxmlformats.org/officeDocument/2006/relationships/hyperlink" Target="http://www.reddit.com/r/Bitcoin/comments/33q9yw/foldapp_now_offering_25_cards_for_the_20_discount/" TargetMode="External"/><Relationship Id="rId2529" Type="http://schemas.openxmlformats.org/officeDocument/2006/relationships/hyperlink" Target="https://coinreport.net/igot-launches-bitcoin-solution-merchants/" TargetMode="External"/><Relationship Id="rId2520" Type="http://schemas.openxmlformats.org/officeDocument/2006/relationships/hyperlink" Target="http://www.reddit.com/r/Bitcoin/comments/33q8fc/drew_dee_mocks_mining/" TargetMode="External"/><Relationship Id="rId2521" Type="http://schemas.openxmlformats.org/officeDocument/2006/relationships/hyperlink" Target="http://paymentfont.io/" TargetMode="External"/><Relationship Id="rId2511" Type="http://schemas.openxmlformats.org/officeDocument/2006/relationships/hyperlink" Target="http://www.reddit.com/r/Bitcoin/comments/33ptkh/theres_big_pressure_on_new_yorks_bitcoin/" TargetMode="External"/><Relationship Id="rId2512" Type="http://schemas.openxmlformats.org/officeDocument/2006/relationships/hyperlink" Target="http://moneyandtech.com/April-23-news-update/" TargetMode="External"/><Relationship Id="rId2513" Type="http://schemas.openxmlformats.org/officeDocument/2006/relationships/hyperlink" Target="http://www.reddit.com/r/Bitcoin/comments/33q173/money_techs_weekly_news_update_kraken_mt_gox/" TargetMode="External"/><Relationship Id="rId2514" Type="http://schemas.openxmlformats.org/officeDocument/2006/relationships/hyperlink" Target="http://www.reddit.com/r/Bitcoin/comments/33q3zg/when_will_21_inc_release_to_the_world_what_theyve/" TargetMode="External"/><Relationship Id="rId2515" Type="http://schemas.openxmlformats.org/officeDocument/2006/relationships/hyperlink" Target="http://www.computerworld.com/article/2914656/cybercrime-hacking/with-ransomware-on-the-rise-cryptographers-take-it-personally.html" TargetMode="External"/><Relationship Id="rId2516" Type="http://schemas.openxmlformats.org/officeDocument/2006/relationships/hyperlink" Target="http://www.reddit.com/r/Bitcoin/comments/33q2q8/with_ransomware_on_the_rise_cryptographers_take/" TargetMode="External"/><Relationship Id="rId2517" Type="http://schemas.openxmlformats.org/officeDocument/2006/relationships/hyperlink" Target="http://cointelegraph.com/news/114058/8-out-of-10-pcs-vulnerable-forbes-confirms-guptas-intel-suspicions" TargetMode="External"/><Relationship Id="rId2518" Type="http://schemas.openxmlformats.org/officeDocument/2006/relationships/hyperlink" Target="http://www.reddit.com/r/Bitcoin/comments/33q6sg/vinay_gupta_was_right_8_out_of_10_pcs_vulnerable/" TargetMode="External"/><Relationship Id="rId2519" Type="http://schemas.openxmlformats.org/officeDocument/2006/relationships/hyperlink" Target="http://theworstthingsforsale.com/2015/04/23/bitcoin-mining-still/" TargetMode="External"/><Relationship Id="rId2510" Type="http://schemas.openxmlformats.org/officeDocument/2006/relationships/hyperlink" Target="https://fortune.com/2015/04/23/theres-big-pressure-on-new-yorks-bitcoin-regulation-plan/" TargetMode="External"/><Relationship Id="rId469" Type="http://schemas.openxmlformats.org/officeDocument/2006/relationships/hyperlink" Target="http://www.reddit.com/r/Bitcoin/comments/32sukx/calls_for_encryption_backdoors_could_trouble/" TargetMode="External"/><Relationship Id="rId468" Type="http://schemas.openxmlformats.org/officeDocument/2006/relationships/hyperlink" Target="http://www.miningpool.co.uk/calls-for-encryption-backdoors-could-trouble-bitcoin-users/" TargetMode="External"/><Relationship Id="rId467" Type="http://schemas.openxmlformats.org/officeDocument/2006/relationships/hyperlink" Target="http://www.reddit.com/r/Bitcoin/comments/32sv09/new_york_broker_dealer_makes_bitcoin_bet/" TargetMode="External"/><Relationship Id="rId1290" Type="http://schemas.openxmlformats.org/officeDocument/2006/relationships/hyperlink" Target="http://www.reddit.com/r/Bitcoin/comments/337ejr/mediengruppe_bitniks_bot_released_from_custody/" TargetMode="External"/><Relationship Id="rId1291" Type="http://schemas.openxmlformats.org/officeDocument/2006/relationships/hyperlink" Target="http://bravenewcoin.com/news/banking-the-unbanked-catalyst-for-bitcoins-mass-adoption/" TargetMode="External"/><Relationship Id="rId1292" Type="http://schemas.openxmlformats.org/officeDocument/2006/relationships/hyperlink" Target="http://www.reddit.com/r/Bitcoin/comments/337dzt/with_sms_already_globally_adopted_bitsim_allows/" TargetMode="External"/><Relationship Id="rId462" Type="http://schemas.openxmlformats.org/officeDocument/2006/relationships/hyperlink" Target="http://genesistrading.com/wp-content/uploads/2015/04/genesistradingpressrelease41615.pdf" TargetMode="External"/><Relationship Id="rId1293" Type="http://schemas.openxmlformats.org/officeDocument/2006/relationships/hyperlink" Target="http://bravenewcoin.com/news/gem-sets-new-standards-for-bitcoin-wallet-security/" TargetMode="External"/><Relationship Id="rId461" Type="http://schemas.openxmlformats.org/officeDocument/2006/relationships/hyperlink" Target="http://www.reddit.com/r/Bitcoin/comments/32sw7z/can_someone_eli5_the_term_direct_market_access/" TargetMode="External"/><Relationship Id="rId1294" Type="http://schemas.openxmlformats.org/officeDocument/2006/relationships/hyperlink" Target="http://www.reddit.com/r/Bitcoin/comments/337gk1/gem_sets_new_standards_for_bitcoin_wallet_security/" TargetMode="External"/><Relationship Id="rId460" Type="http://schemas.openxmlformats.org/officeDocument/2006/relationships/hyperlink" Target="http://www.reddit.com/r/Bitcoin/comments/32swks/bitcoin_could_have_saved_target_19_million/" TargetMode="External"/><Relationship Id="rId1295" Type="http://schemas.openxmlformats.org/officeDocument/2006/relationships/hyperlink" Target="http://www.reddit.com/r/Bitcoin/comments/337fr6/solving_traffic_jams_with_bitcoins_and_blockchain/" TargetMode="External"/><Relationship Id="rId1296" Type="http://schemas.openxmlformats.org/officeDocument/2006/relationships/hyperlink" Target="http://www.reddit.com/r/Bitcoin/comments/337i0b/what_do_you_think_about_this_the_ability_to_buy/" TargetMode="External"/><Relationship Id="rId466" Type="http://schemas.openxmlformats.org/officeDocument/2006/relationships/hyperlink" Target="https://twitter.com/fastFT/statuses/588689403775680513" TargetMode="External"/><Relationship Id="rId1297" Type="http://schemas.openxmlformats.org/officeDocument/2006/relationships/hyperlink" Target="http://www.reddit.com/r/Bitcoin/comments/337im7/first_indian_company_to_venture_into_blockchain/" TargetMode="External"/><Relationship Id="rId465" Type="http://schemas.openxmlformats.org/officeDocument/2006/relationships/hyperlink" Target="http://www.reddit.com/r/Bitcoin/comments/32sv5u/what_is_a_blockchain/" TargetMode="External"/><Relationship Id="rId1298" Type="http://schemas.openxmlformats.org/officeDocument/2006/relationships/hyperlink" Target="http://www.reddit.com/r/Bitcoin/comments/337lgn/model_for_bitcoin_blockchain_elections/" TargetMode="External"/><Relationship Id="rId464" Type="http://schemas.openxmlformats.org/officeDocument/2006/relationships/hyperlink" Target="http://blog.credits.vision/what-is-a-blockchain/" TargetMode="External"/><Relationship Id="rId1299" Type="http://schemas.openxmlformats.org/officeDocument/2006/relationships/hyperlink" Target="http://www.reddit.com/r/Bitcoin/comments/337kjh/is_there_any_way_i_can_invest_in_traditional/" TargetMode="External"/><Relationship Id="rId463" Type="http://schemas.openxmlformats.org/officeDocument/2006/relationships/hyperlink" Target="http://www.reddit.com/r/Bitcoin/comments/32sw4e/genesis_trading_launches_as_first_brokerdealer/" TargetMode="External"/><Relationship Id="rId459" Type="http://schemas.openxmlformats.org/officeDocument/2006/relationships/hyperlink" Target="http://m.huffpost.com/us/entry/7074358" TargetMode="External"/><Relationship Id="rId458" Type="http://schemas.openxmlformats.org/officeDocument/2006/relationships/hyperlink" Target="http://www.reddit.com/r/Bitcoin/comments/32stwn/late_night_infomercial/" TargetMode="External"/><Relationship Id="rId457" Type="http://schemas.openxmlformats.org/officeDocument/2006/relationships/hyperlink" Target="http://www.reddit.com/r/Bitcoin/comments/32su74/everdreamsoft_plans_to_release_a_video_game_that/" TargetMode="External"/><Relationship Id="rId456" Type="http://schemas.openxmlformats.org/officeDocument/2006/relationships/hyperlink" Target="http://en.yibada.com/articles/26957/20150415/everdreamsoft-plans-release-video-game-uses-decentralized-cryptocurrency.htm" TargetMode="External"/><Relationship Id="rId1280" Type="http://schemas.openxmlformats.org/officeDocument/2006/relationships/hyperlink" Target="http://www.reddit.com/r/Bitcoin/comments/3379nz/the_paranoid_man_and_bitcoin/" TargetMode="External"/><Relationship Id="rId1281" Type="http://schemas.openxmlformats.org/officeDocument/2006/relationships/hyperlink" Target="http://www.reddit.com/r/Bitcoin/comments/337bbh/i_think_tomorrow_will_be_an_interesting_day_in/" TargetMode="External"/><Relationship Id="rId451" Type="http://schemas.openxmlformats.org/officeDocument/2006/relationships/hyperlink" Target="http://www.reddit.com/r/Bitcoin/comments/32so4e/philippine_bitcoin_exchange_buybitcoinph_acquired/" TargetMode="External"/><Relationship Id="rId1282" Type="http://schemas.openxmlformats.org/officeDocument/2006/relationships/hyperlink" Target="http://bravenewcoin.com/news/4000-atms-bitcoin-enabled-through-chip-chap/" TargetMode="External"/><Relationship Id="rId450" Type="http://schemas.openxmlformats.org/officeDocument/2006/relationships/hyperlink" Target="http://www.newsbtc.com/2015/04/15/philippine-bitcoin-exchange-buybitcoin-ph-acquired-by-sci/" TargetMode="External"/><Relationship Id="rId1283" Type="http://schemas.openxmlformats.org/officeDocument/2006/relationships/hyperlink" Target="http://www.reddit.com/r/Bitcoin/comments/337d36/4000_atms_bitcoin_enabled_through_chip_chap/" TargetMode="External"/><Relationship Id="rId1284" Type="http://schemas.openxmlformats.org/officeDocument/2006/relationships/hyperlink" Target="http://www.reddit.com/r/Bitcoin/comments/337c3q/bitfinex_is_there_a_way_to_check_my_trade/" TargetMode="External"/><Relationship Id="rId1285" Type="http://schemas.openxmlformats.org/officeDocument/2006/relationships/hyperlink" Target="http://syscoin.org/about/" TargetMode="External"/><Relationship Id="rId455" Type="http://schemas.openxmlformats.org/officeDocument/2006/relationships/hyperlink" Target="http://www.reddit.com/r/Bitcoin/comments/32su8i/bitcoin_is_the_worlds_most_dangerous_idea/" TargetMode="External"/><Relationship Id="rId1286" Type="http://schemas.openxmlformats.org/officeDocument/2006/relationships/hyperlink" Target="http://www.reddit.com/r/Bitcoin/comments/337bw6/what_do_you_guys_think_about_syscoin_it_has_a/" TargetMode="External"/><Relationship Id="rId454" Type="http://schemas.openxmlformats.org/officeDocument/2006/relationships/hyperlink" Target="http://thenextweb.com/insider/2015/04/16/bitcoin-is-the-worlds-most-dangerous-idea/" TargetMode="External"/><Relationship Id="rId1287" Type="http://schemas.openxmlformats.org/officeDocument/2006/relationships/hyperlink" Target="http://www.reddit.com/r/Bitcoin/comments/337bqo/where_do_i_begin_if_i_want_to_code_to_access_the/" TargetMode="External"/><Relationship Id="rId453" Type="http://schemas.openxmlformats.org/officeDocument/2006/relationships/hyperlink" Target="http://www.reddit.com/r/Bitcoin/comments/32so21/bitcoin_moves_from_commodity_to_payment_currency/" TargetMode="External"/><Relationship Id="rId1288" Type="http://schemas.openxmlformats.org/officeDocument/2006/relationships/hyperlink" Target="http://www.reddit.com/r/Bitcoin/comments/337bpr/when_did_you_realize_the_true_value_in_bitcoin/" TargetMode="External"/><Relationship Id="rId452" Type="http://schemas.openxmlformats.org/officeDocument/2006/relationships/hyperlink" Target="https://www.cryptocoinsnews.com/bitcoin-moves-commodity-payment-currency/" TargetMode="External"/><Relationship Id="rId1289" Type="http://schemas.openxmlformats.org/officeDocument/2006/relationships/hyperlink" Target="http://www.reddit.com/r/Bitcoin/comments/337bbh/i_think_tomorrow_will_be_an_interesting_day_in/" TargetMode="External"/><Relationship Id="rId3018" Type="http://schemas.openxmlformats.org/officeDocument/2006/relationships/hyperlink" Target="http://www.reddit.com/r/Bitcoin/comments/340goz/nepal_see_change_donate_btc/" TargetMode="External"/><Relationship Id="rId3017" Type="http://schemas.openxmlformats.org/officeDocument/2006/relationships/hyperlink" Target="http://www.scfnepal.org/donate" TargetMode="External"/><Relationship Id="rId3019" Type="http://schemas.openxmlformats.org/officeDocument/2006/relationships/hyperlink" Target="http://www.reddit.com/r/Bitcoin/comments/340hl8/should_i_send_money_via_bitcoin_to_kathmandu/" TargetMode="External"/><Relationship Id="rId491" Type="http://schemas.openxmlformats.org/officeDocument/2006/relationships/hyperlink" Target="http://www.reddit.com/r/Bitcoin/comments/32tn82/cointerra_office_contents_up_for_auction/" TargetMode="External"/><Relationship Id="rId490" Type="http://schemas.openxmlformats.org/officeDocument/2006/relationships/hyperlink" Target="http://zapabid.com/home/auction/211" TargetMode="External"/><Relationship Id="rId489" Type="http://schemas.openxmlformats.org/officeDocument/2006/relationships/hyperlink" Target="http://www.reddit.com/r/Bitcoin/comments/32to4a/update_on_paid_search_ads_test_for_bitcoinorg/" TargetMode="External"/><Relationship Id="rId484" Type="http://schemas.openxmlformats.org/officeDocument/2006/relationships/hyperlink" Target="http://www.reddit.com/r/Bitcoin/comments/32trj4/does_anyone_know_who_holds_the_bitcoin_private/" TargetMode="External"/><Relationship Id="rId3010" Type="http://schemas.openxmlformats.org/officeDocument/2006/relationships/hyperlink" Target="http://www.reddit.com/r/Bitcoin/comments/340ecm/bitcoins_q1_record_vc_investment_falling_prices/" TargetMode="External"/><Relationship Id="rId483" Type="http://schemas.openxmlformats.org/officeDocument/2006/relationships/hyperlink" Target="http://www.reddit.com/r/Bitcoin/comments/32t6ou/top_vc_firm_says_techies_need_to_get_along_with/" TargetMode="External"/><Relationship Id="rId482" Type="http://schemas.openxmlformats.org/officeDocument/2006/relationships/hyperlink" Target="http://www.wired.com/2015/04/a16z-ted-ullyot/" TargetMode="External"/><Relationship Id="rId3012" Type="http://schemas.openxmlformats.org/officeDocument/2006/relationships/hyperlink" Target="https://localbitcoins.com/ad/173365/cash-out-your-bitcoins-neteller" TargetMode="External"/><Relationship Id="rId481" Type="http://schemas.openxmlformats.org/officeDocument/2006/relationships/hyperlink" Target="http://www.reddit.com/r/Bitcoin/comments/32t6zf/wealth_distribution_in_the_usa_shocking/" TargetMode="External"/><Relationship Id="rId3011" Type="http://schemas.openxmlformats.org/officeDocument/2006/relationships/hyperlink" Target="http://www.reddit.com/r/Bitcoin/comments/340dt1/bitcoin_core_0101_released/" TargetMode="External"/><Relationship Id="rId488" Type="http://schemas.openxmlformats.org/officeDocument/2006/relationships/hyperlink" Target="http://www.reddit.com/r/Bitcoin/comments/32tpjk/usa_today_money_section/" TargetMode="External"/><Relationship Id="rId3014" Type="http://schemas.openxmlformats.org/officeDocument/2006/relationships/hyperlink" Target="http://www.reddit.com/r/Bitcoin/comments/340fc3/is_there_a_site_like_wwwrugatucom_was_where_i_can/" TargetMode="External"/><Relationship Id="rId487" Type="http://schemas.openxmlformats.org/officeDocument/2006/relationships/hyperlink" Target="http://imgur.com/G9Xio4s" TargetMode="External"/><Relationship Id="rId3013" Type="http://schemas.openxmlformats.org/officeDocument/2006/relationships/hyperlink" Target="http://www.reddit.com/r/Bitcoin/comments/340fev/cashing_out_my_560_neteller_account_into_btc_at_5/" TargetMode="External"/><Relationship Id="rId486" Type="http://schemas.openxmlformats.org/officeDocument/2006/relationships/hyperlink" Target="http://www.reddit.com/r/Bitcoin/comments/32tpof/bitcoin_not_so_scary_an_article_using_government/" TargetMode="External"/><Relationship Id="rId3016" Type="http://schemas.openxmlformats.org/officeDocument/2006/relationships/hyperlink" Target="http://www.reddit.com/r/Bitcoin/comments/340ewt/how_can_we_be_sure_that_the_12_word_passphrase/" TargetMode="External"/><Relationship Id="rId485" Type="http://schemas.openxmlformats.org/officeDocument/2006/relationships/hyperlink" Target="http://www.reddit.com/r/Bitcoin/comments/32trch/hacking_a_fitbit_flex_to_become_a_bitcoin/" TargetMode="External"/><Relationship Id="rId3015" Type="http://schemas.openxmlformats.org/officeDocument/2006/relationships/hyperlink" Target="http://www.reddit.com/r/Bitcoin/comments/340eym/fellow_traveler_lost_wallet_in_thailand_thought/" TargetMode="External"/><Relationship Id="rId3007" Type="http://schemas.openxmlformats.org/officeDocument/2006/relationships/hyperlink" Target="http://www.reddit.com/r/Bitcoin/comments/34072i/just_sent_bitcoin_across_borders_for_the_first/" TargetMode="External"/><Relationship Id="rId3006" Type="http://schemas.openxmlformats.org/officeDocument/2006/relationships/hyperlink" Target="http://www.reddit.com/r/Bitcoin/comments/3405y6/speedybitcoincouk_service_suspended_indefinately/" TargetMode="External"/><Relationship Id="rId3009" Type="http://schemas.openxmlformats.org/officeDocument/2006/relationships/hyperlink" Target="http://techcrunch.com/2015/04/26/bitcoins-q1-record-vc-investment-falling-prices-and-slow-consumer-adoption/" TargetMode="External"/><Relationship Id="rId3008" Type="http://schemas.openxmlformats.org/officeDocument/2006/relationships/hyperlink" Target="http://www.reddit.com/r/Bitcoin/comments/3408z2/what_is_genius_while_reading_this_i_immediately/" TargetMode="External"/><Relationship Id="rId480" Type="http://schemas.openxmlformats.org/officeDocument/2006/relationships/hyperlink" Target="https://www.youtube.com/watch?v=rMhvYeQPOcE" TargetMode="External"/><Relationship Id="rId479" Type="http://schemas.openxmlformats.org/officeDocument/2006/relationships/hyperlink" Target="http://www.reddit.com/r/Bitcoin/comments/32t3iq/why_is_it_not_a_nobrainer_to_accept_bitcoin_as_a/" TargetMode="External"/><Relationship Id="rId478" Type="http://schemas.openxmlformats.org/officeDocument/2006/relationships/hyperlink" Target="http://www.reddit.com/r/Bitcoin/comments/32t40p/if_anyone_wants_animations_i_accept_bitcoin_for/" TargetMode="External"/><Relationship Id="rId473" Type="http://schemas.openxmlformats.org/officeDocument/2006/relationships/hyperlink" Target="http://www.reddit.com/r/Bitcoin/comments/32t2mg/new_to_bitcoin/" TargetMode="External"/><Relationship Id="rId472" Type="http://schemas.openxmlformats.org/officeDocument/2006/relationships/hyperlink" Target="http://www.reddit.com/r/Bitcoin/comments/32t308/can_someone_eli5_the_term_order_book_execution/" TargetMode="External"/><Relationship Id="rId471" Type="http://schemas.openxmlformats.org/officeDocument/2006/relationships/hyperlink" Target="http://www.reddit.com/r/Bitcoin/comments/32syoa/barry_silbert_shares_vision_for_bitcoin_industry/" TargetMode="External"/><Relationship Id="rId3001" Type="http://schemas.openxmlformats.org/officeDocument/2006/relationships/hyperlink" Target="http://www.reddit.com/r/Bitcoin/comments/3400l3/so_uh_how_long_are_fresh_wallets_taking_to_sync/" TargetMode="External"/><Relationship Id="rId470" Type="http://schemas.openxmlformats.org/officeDocument/2006/relationships/hyperlink" Target="https://bitcoinmagazine.com/20010/barry-silbert-shares-vision-bitcoin-industry-professional-development/?utm_source=feedburner&amp;utm_medium=feed&amp;utm_campaign=Feed:%20BitcoinMagazine%20(Bitcoin%20Magazine)" TargetMode="External"/><Relationship Id="rId3000" Type="http://schemas.openxmlformats.org/officeDocument/2006/relationships/hyperlink" Target="http://www.reddit.com/r/Bitcoin/comments/33zw9j/for_once_i_know_exactly_how_to_explain_what_my/" TargetMode="External"/><Relationship Id="rId477" Type="http://schemas.openxmlformats.org/officeDocument/2006/relationships/hyperlink" Target="http://www.reddit.com/r/Bitcoin/comments/32sztv/gamesplanet_grand_theft_auto_v_for_pc_purchase/" TargetMode="External"/><Relationship Id="rId3003" Type="http://schemas.openxmlformats.org/officeDocument/2006/relationships/hyperlink" Target="http://www.reddit.com/r/Bitcoin/comments/3403ax/shipping_without_incentives_and_features/" TargetMode="External"/><Relationship Id="rId476" Type="http://schemas.openxmlformats.org/officeDocument/2006/relationships/hyperlink" Target="https://uk.gamesplanet.com/game/grand-theft-auto-v--2625-1" TargetMode="External"/><Relationship Id="rId3002" Type="http://schemas.openxmlformats.org/officeDocument/2006/relationships/hyperlink" Target="http://tpbit.blogspot.ca/2015/04/shipping-without-incentives-and-features.html" TargetMode="External"/><Relationship Id="rId475" Type="http://schemas.openxmlformats.org/officeDocument/2006/relationships/hyperlink" Target="http://www.reddit.com/r/Bitcoin/comments/32t00w/genesis_trading_launches_as_first_brokerdealer/" TargetMode="External"/><Relationship Id="rId3005" Type="http://schemas.openxmlformats.org/officeDocument/2006/relationships/hyperlink" Target="http://www.reddit.com/r/Bitcoin/comments/34030t/why_cant_we_donate_to_the_guy_who_made_adblock/" TargetMode="External"/><Relationship Id="rId474" Type="http://schemas.openxmlformats.org/officeDocument/2006/relationships/hyperlink" Target="http://genesistrading.com/" TargetMode="External"/><Relationship Id="rId3004" Type="http://schemas.openxmlformats.org/officeDocument/2006/relationships/hyperlink" Target="http://www.reddit.com/r/Bitcoin/comments/34039x/strange_sketchy_shit_with_cryptsy/" TargetMode="External"/><Relationship Id="rId1257" Type="http://schemas.openxmlformats.org/officeDocument/2006/relationships/hyperlink" Target="https://www.youtube.com/watch?v=gBgrf_Yf5Jw&amp;feature=youtu.be" TargetMode="External"/><Relationship Id="rId2588" Type="http://schemas.openxmlformats.org/officeDocument/2006/relationships/hyperlink" Target="http://www.reddit.com/r/Bitcoin/comments/33raaf/btc_reality_check/" TargetMode="External"/><Relationship Id="rId1258" Type="http://schemas.openxmlformats.org/officeDocument/2006/relationships/hyperlink" Target="http://www.reddit.com/r/Bitcoin/comments/336ogw/war_and_the_government_control_of_money/" TargetMode="External"/><Relationship Id="rId2589" Type="http://schemas.openxmlformats.org/officeDocument/2006/relationships/hyperlink" Target="http://www.reddit.com/r/Bitcoin/comments/33r9y9/can_an_analysis_of_the_blockchain_allow_one_to/" TargetMode="External"/><Relationship Id="rId1259" Type="http://schemas.openxmlformats.org/officeDocument/2006/relationships/hyperlink" Target="http://www.reddit.com/r/Bitcoin/comments/336oak/meta_is_silent_and_unexplained_thread_removal/" TargetMode="External"/><Relationship Id="rId426" Type="http://schemas.openxmlformats.org/officeDocument/2006/relationships/hyperlink" Target="http://www.reddit.com/r/Bitcoin/comments/32sg5l/bitcoin_consumer_fair_debuts_in_atlanta_april_17/" TargetMode="External"/><Relationship Id="rId425" Type="http://schemas.openxmlformats.org/officeDocument/2006/relationships/hyperlink" Target="https://www.cryptocoinsnews.com/bitcoin-consumer-fair-debuts-atlanta-april-17-18/" TargetMode="External"/><Relationship Id="rId424" Type="http://schemas.openxmlformats.org/officeDocument/2006/relationships/hyperlink" Target="http://www.reddit.com/r/Bitcoin/comments/32sdsz/use_bitrefill_to_top_up_your_mobile_recharge_with/" TargetMode="External"/><Relationship Id="rId423" Type="http://schemas.openxmlformats.org/officeDocument/2006/relationships/hyperlink" Target="http://btcrumor.com/use-bitrefill-to-top-up-your-mobile-recharge-with-bitcoin/" TargetMode="External"/><Relationship Id="rId429" Type="http://schemas.openxmlformats.org/officeDocument/2006/relationships/hyperlink" Target="http://www.dailyforex.com/forex-news/2015/04/london-competes-for-fintech-hub/43600" TargetMode="External"/><Relationship Id="rId428" Type="http://schemas.openxmlformats.org/officeDocument/2006/relationships/hyperlink" Target="http://www.reddit.com/r/Bitcoin/comments/32sfnx/bitcoin_lobby_in_russia_and_what_does_russian/" TargetMode="External"/><Relationship Id="rId427" Type="http://schemas.openxmlformats.org/officeDocument/2006/relationships/hyperlink" Target="http://forklog.com/another-cryptocurrency-eulogy-part-2/" TargetMode="External"/><Relationship Id="rId2580" Type="http://schemas.openxmlformats.org/officeDocument/2006/relationships/hyperlink" Target="http://www.reddit.com/r/Bitcoin/comments/33qv3a/pruning_support_what_is_it_and_where_might_it/" TargetMode="External"/><Relationship Id="rId1250" Type="http://schemas.openxmlformats.org/officeDocument/2006/relationships/hyperlink" Target="http://www.reddit.com/r/Bitcoin/comments/336fdq/ledger_hw1_review_and_guide_for_use_welectrum/" TargetMode="External"/><Relationship Id="rId2581" Type="http://schemas.openxmlformats.org/officeDocument/2006/relationships/hyperlink" Target="http://fivethirtyeight.com/datalab/mobile-phones-are-revolutionizing-personal-finance-in-sub-saharan-africa/" TargetMode="External"/><Relationship Id="rId1251" Type="http://schemas.openxmlformats.org/officeDocument/2006/relationships/hyperlink" Target="http://imgur.com/fmpL6oA" TargetMode="External"/><Relationship Id="rId2582" Type="http://schemas.openxmlformats.org/officeDocument/2006/relationships/hyperlink" Target="http://www.reddit.com/r/Bitcoin/comments/33r40k/mobile_finance_exploding_in_subsaharan_africa_aka/" TargetMode="External"/><Relationship Id="rId1252" Type="http://schemas.openxmlformats.org/officeDocument/2006/relationships/hyperlink" Target="http://www.reddit.com/r/Bitcoin/comments/336hjz/bitcoin_crossroads_100_or_1000/" TargetMode="External"/><Relationship Id="rId2583" Type="http://schemas.openxmlformats.org/officeDocument/2006/relationships/hyperlink" Target="http://www.reddit.com/r/Bitcoin/comments/33r3xb/if_bitcoin_was_to_become_a_global_currency_gold/" TargetMode="External"/><Relationship Id="rId422" Type="http://schemas.openxmlformats.org/officeDocument/2006/relationships/hyperlink" Target="http://www.reddit.com/r/Bitcoin/comments/32sdyf/russell_brand_joins_the_crypto_revolution/" TargetMode="External"/><Relationship Id="rId1253" Type="http://schemas.openxmlformats.org/officeDocument/2006/relationships/hyperlink" Target="http://www.reddit.com/r/Bitcoin/comments/336goa/how_many_times_a_day_do_you_check_the_price/" TargetMode="External"/><Relationship Id="rId2584" Type="http://schemas.openxmlformats.org/officeDocument/2006/relationships/hyperlink" Target="http://www.ibtimes.co.uk/bitcoin-wall-street-brain-drain-1498124" TargetMode="External"/><Relationship Id="rId421" Type="http://schemas.openxmlformats.org/officeDocument/2006/relationships/hyperlink" Target="https://www.cryptocoinsnews.com/russell-brand-joins-crypto-revolution/" TargetMode="External"/><Relationship Id="rId1254" Type="http://schemas.openxmlformats.org/officeDocument/2006/relationships/hyperlink" Target="http://www.reddit.com/r/Bitcoin/comments/336kfl/bitcoin_lending/" TargetMode="External"/><Relationship Id="rId2585" Type="http://schemas.openxmlformats.org/officeDocument/2006/relationships/hyperlink" Target="http://www.reddit.com/r/Bitcoin/comments/33r2ym/factom_also_thinks_its_about_the_blockchain_not/" TargetMode="External"/><Relationship Id="rId420" Type="http://schemas.openxmlformats.org/officeDocument/2006/relationships/hyperlink" Target="http://www.reddit.com/r/Bitcoin/comments/32se2h/pikapay_shutting_down/" TargetMode="External"/><Relationship Id="rId1255" Type="http://schemas.openxmlformats.org/officeDocument/2006/relationships/hyperlink" Target="http://www.reddit.com/r/Bitcoin/comments/336fkx/redditors_are_there_any_sitesplaces_which_give/" TargetMode="External"/><Relationship Id="rId2586" Type="http://schemas.openxmlformats.org/officeDocument/2006/relationships/hyperlink" Target="http://www.bloomberg.com/news/articles/2015-04-23/negative-interest-rates-may-spark-existential-crisis-for-cash" TargetMode="External"/><Relationship Id="rId1256" Type="http://schemas.openxmlformats.org/officeDocument/2006/relationships/hyperlink" Target="http://www.reddit.com/r/Bitcoin/comments/336r0h/did_you_miss_out_on_bitcoin_heres_a_chance_to_win/" TargetMode="External"/><Relationship Id="rId2587" Type="http://schemas.openxmlformats.org/officeDocument/2006/relationships/hyperlink" Target="http://www.reddit.com/r/Bitcoin/comments/33r6t7/negative_interest_rates_may_spark_bitcoin_adoption/" TargetMode="External"/><Relationship Id="rId1246" Type="http://schemas.openxmlformats.org/officeDocument/2006/relationships/hyperlink" Target="http://imgur.com/fmpL6oA" TargetMode="External"/><Relationship Id="rId2577" Type="http://schemas.openxmlformats.org/officeDocument/2006/relationships/hyperlink" Target="https://developers.yubico.com/ykneo-openpgp/SecurityAdvisory%202015-04-14.html" TargetMode="External"/><Relationship Id="rId1247" Type="http://schemas.openxmlformats.org/officeDocument/2006/relationships/hyperlink" Target="http://www.reddit.com/r/Bitcoin/comments/336hjz/bitcoin_crossroads_100_or_1000/" TargetMode="External"/><Relationship Id="rId2578" Type="http://schemas.openxmlformats.org/officeDocument/2006/relationships/hyperlink" Target="http://www.reddit.com/r/Bitcoin/comments/33qy7w/yubikey_neo_big_security_vulnerability_take_care/" TargetMode="External"/><Relationship Id="rId1248" Type="http://schemas.openxmlformats.org/officeDocument/2006/relationships/hyperlink" Target="http://www.reddit.com/r/Bitcoin/comments/336goa/how_many_times_a_day_do_you_check_the_price/" TargetMode="External"/><Relationship Id="rId2579" Type="http://schemas.openxmlformats.org/officeDocument/2006/relationships/hyperlink" Target="http://www.reddit.com/r/Bitcoin/comments/33qvg7/helperbit_p2p_aid_natural_disaster_and_bitcoin/" TargetMode="External"/><Relationship Id="rId1249" Type="http://schemas.openxmlformats.org/officeDocument/2006/relationships/hyperlink" Target="https://www.reddit.com/r/coincode/comments/336f08/ledger_hw1_review_and_guide_for_use_welectrum/" TargetMode="External"/><Relationship Id="rId415" Type="http://schemas.openxmlformats.org/officeDocument/2006/relationships/hyperlink" Target="http://bit-post.com/players/physical-bitcoins-2-5500" TargetMode="External"/><Relationship Id="rId414" Type="http://schemas.openxmlformats.org/officeDocument/2006/relationships/hyperlink" Target="http://www.reddit.com/r/Bitcoin/comments/32sba8/where_to_buy_with_bitcoin_in_germany_need_a/" TargetMode="External"/><Relationship Id="rId413" Type="http://schemas.openxmlformats.org/officeDocument/2006/relationships/hyperlink" Target="http://www.reddit.com/r/Bitcoin/comments/32sbrc/trust_your_assets_with_bitreserve_founded_by_a/" TargetMode="External"/><Relationship Id="rId412" Type="http://schemas.openxmlformats.org/officeDocument/2006/relationships/hyperlink" Target="http://www.bloomberg.com/news/articles/2013-05-30/cnet-founder-minor-files-for-bankruptcy-after-selling-art" TargetMode="External"/><Relationship Id="rId419" Type="http://schemas.openxmlformats.org/officeDocument/2006/relationships/hyperlink" Target="https://www.pikapay.com/pikapay-shutdown-notice/" TargetMode="External"/><Relationship Id="rId418" Type="http://schemas.openxmlformats.org/officeDocument/2006/relationships/hyperlink" Target="http://www.reddit.com/r/Bitcoin/comments/32se45/brands_revolution_celebrity_to_support_political/" TargetMode="External"/><Relationship Id="rId417" Type="http://schemas.openxmlformats.org/officeDocument/2006/relationships/hyperlink" Target="https://www.youtube.com/watch?v=Mx9Q2o83GiY" TargetMode="External"/><Relationship Id="rId416" Type="http://schemas.openxmlformats.org/officeDocument/2006/relationships/hyperlink" Target="http://www.reddit.com/r/Bitcoin/comments/32sd0v/what_are_physical_bitcoins_and_where_to_get_them/" TargetMode="External"/><Relationship Id="rId2570" Type="http://schemas.openxmlformats.org/officeDocument/2006/relationships/hyperlink" Target="http://ascri.be/1datNRs" TargetMode="External"/><Relationship Id="rId1240" Type="http://schemas.openxmlformats.org/officeDocument/2006/relationships/hyperlink" Target="http://www.reddit.com/r/Bitcoin/comments/336bev/bitcoin_faucet_from_turkey_50000_satoshi_every_10/" TargetMode="External"/><Relationship Id="rId2571" Type="http://schemas.openxmlformats.org/officeDocument/2006/relationships/hyperlink" Target="http://www.reddit.com/r/Bitcoin/comments/33quq7/152year_old_art_museum_adds_blockchainascribed/" TargetMode="External"/><Relationship Id="rId1241" Type="http://schemas.openxmlformats.org/officeDocument/2006/relationships/hyperlink" Target="http://toolsgiveaway.com/bitcoin" TargetMode="External"/><Relationship Id="rId2572" Type="http://schemas.openxmlformats.org/officeDocument/2006/relationships/hyperlink" Target="http://www.reddit.com/r/Bitcoin/comments/33qubv/just_played_my_first_online_lotto_using_bitcoin/" TargetMode="External"/><Relationship Id="rId411" Type="http://schemas.openxmlformats.org/officeDocument/2006/relationships/hyperlink" Target="http://www.reddit.com/r/Bitcoin/comments/32sa5q/regulation_of_btccrypto_in_finland/" TargetMode="External"/><Relationship Id="rId1242" Type="http://schemas.openxmlformats.org/officeDocument/2006/relationships/hyperlink" Target="http://www.reddit.com/r/Bitcoin/comments/336emr/nifce_site_for_earn_100300_bitcoins_a_day/" TargetMode="External"/><Relationship Id="rId2573" Type="http://schemas.openxmlformats.org/officeDocument/2006/relationships/hyperlink" Target="https://www.youtube.com/attribution_link?a=Bggr0tGXJJg&amp;u=%2Fwatch%3Fv%3DKN1ULYIVHu0%26feature%3Dshare" TargetMode="External"/><Relationship Id="rId410" Type="http://schemas.openxmlformats.org/officeDocument/2006/relationships/hyperlink" Target="http://www.reddit.com/r/Bitcoin/comments/32sakd/europe_to_usa_solution_fees/" TargetMode="External"/><Relationship Id="rId1243" Type="http://schemas.openxmlformats.org/officeDocument/2006/relationships/hyperlink" Target="http://www.coinsetter.com/bitcoin-news/2015/04/19/rand-paul-speaks-at-bitcoin-fundraiser-in-new-york-2292" TargetMode="External"/><Relationship Id="rId2574" Type="http://schemas.openxmlformats.org/officeDocument/2006/relationships/hyperlink" Target="http://www.reddit.com/r/Bitcoin/comments/33qu6r/bitcoin_world_tour_bali/" TargetMode="External"/><Relationship Id="rId1244" Type="http://schemas.openxmlformats.org/officeDocument/2006/relationships/hyperlink" Target="http://www.reddit.com/r/Bitcoin/comments/336e8i/senator_rand_paul_just_spoke_at_a_bitcoin/" TargetMode="External"/><Relationship Id="rId2575" Type="http://schemas.openxmlformats.org/officeDocument/2006/relationships/hyperlink" Target="http://www.reddit.com/r/Bitcoin/comments/33qvg7/helperbit_p2p_aid_natural_disaster_and_bitcoin/" TargetMode="External"/><Relationship Id="rId1245" Type="http://schemas.openxmlformats.org/officeDocument/2006/relationships/hyperlink" Target="http://www.reddit.com/r/Bitcoin/comments/336die/how_to_buy_bitcoin/" TargetMode="External"/><Relationship Id="rId2576" Type="http://schemas.openxmlformats.org/officeDocument/2006/relationships/hyperlink" Target="http://www.reddit.com/r/Bitcoin/comments/33qv3a/pruning_support_what_is_it_and_where_might_it/" TargetMode="External"/><Relationship Id="rId1279" Type="http://schemas.openxmlformats.org/officeDocument/2006/relationships/hyperlink" Target="http://www.reddit.com/r/Bitcoin/comments/3377p1/some_photos_from_the_bitcoin_job_fair/" TargetMode="External"/><Relationship Id="rId448" Type="http://schemas.openxmlformats.org/officeDocument/2006/relationships/hyperlink" Target="http://www.ibtimes.co.uk/bitcoin-foundation-founder-gavin-andresen-mark-karpeles-charlie-shrem-disgrace-cryptocurrency-1496583" TargetMode="External"/><Relationship Id="rId447" Type="http://schemas.openxmlformats.org/officeDocument/2006/relationships/hyperlink" Target="http://www.reddit.com/r/Bitcoin/comments/32socv/ebay_and_paypal_to_accept_bitcoin_payments/" TargetMode="External"/><Relationship Id="rId446" Type="http://schemas.openxmlformats.org/officeDocument/2006/relationships/hyperlink" Target="http://www.newsbtc.com/2015/04/15/ebay-and-paypal-to-accept-bitcoin-payments-through-braintree/" TargetMode="External"/><Relationship Id="rId445" Type="http://schemas.openxmlformats.org/officeDocument/2006/relationships/hyperlink" Target="http://www.reddit.com/r/Bitcoin/comments/32spmk/luxury_hotel_operator_dorchester_collection/" TargetMode="External"/><Relationship Id="rId449" Type="http://schemas.openxmlformats.org/officeDocument/2006/relationships/hyperlink" Target="http://www.reddit.com/r/Bitcoin/comments/32soaq/bitcoin_foundation_founder_gavin_andresen_mark/" TargetMode="External"/><Relationship Id="rId1270" Type="http://schemas.openxmlformats.org/officeDocument/2006/relationships/hyperlink" Target="http://www.reddit.com/r/Bitcoin/comments/336v12/best_exchange_for_leveraged_trades/" TargetMode="External"/><Relationship Id="rId440" Type="http://schemas.openxmlformats.org/officeDocument/2006/relationships/hyperlink" Target="http://www.reddit.com/r/Bitcoin/comments/32sihx/we_interviewed_the_founders_of_bitcointreffde_the/" TargetMode="External"/><Relationship Id="rId1271" Type="http://schemas.openxmlformats.org/officeDocument/2006/relationships/hyperlink" Target="http://truucoin.com/2015/04/20/leaked-documents-expose-banks-as-ponzis-bitcoin-skyrockets/" TargetMode="External"/><Relationship Id="rId1272" Type="http://schemas.openxmlformats.org/officeDocument/2006/relationships/hyperlink" Target="http://www.reddit.com/r/Bitcoin/comments/336rgf/leaked_documents_expose_banks_as_ponzis_bitcoin/" TargetMode="External"/><Relationship Id="rId1273" Type="http://schemas.openxmlformats.org/officeDocument/2006/relationships/hyperlink" Target="http://wiki.gridcoin.us/Main_Page" TargetMode="External"/><Relationship Id="rId1274" Type="http://schemas.openxmlformats.org/officeDocument/2006/relationships/hyperlink" Target="http://www.reddit.com/r/Bitcoin/comments/3371gl/one_of_the_better_altcoin_sidechain_ideas_ive/" TargetMode="External"/><Relationship Id="rId444" Type="http://schemas.openxmlformats.org/officeDocument/2006/relationships/hyperlink" Target="http://www.newsbtc.com/2015/04/16/luxury-hotel-operator-dorchester-collection-integrates-bitcoin-payments/" TargetMode="External"/><Relationship Id="rId1275" Type="http://schemas.openxmlformats.org/officeDocument/2006/relationships/hyperlink" Target="http://i.imgur.com/IxiilbU.jpg" TargetMode="External"/><Relationship Id="rId443" Type="http://schemas.openxmlformats.org/officeDocument/2006/relationships/hyperlink" Target="http://www.reddit.com/r/Bitcoin/comments/32smnc/bitcoin_generator_2015_do_you_think_banks_have_to/" TargetMode="External"/><Relationship Id="rId1276" Type="http://schemas.openxmlformats.org/officeDocument/2006/relationships/hyperlink" Target="http://www.reddit.com/r/Bitcoin/comments/33716s/how_hard_would_it_be_to_switch_bitcoins_pow/" TargetMode="External"/><Relationship Id="rId442" Type="http://schemas.openxmlformats.org/officeDocument/2006/relationships/hyperlink" Target="http://www.reddit.com/r/Bitcoin/comments/32sklf/earn_bitcoins_with_xapo_contest/" TargetMode="External"/><Relationship Id="rId1277" Type="http://schemas.openxmlformats.org/officeDocument/2006/relationships/hyperlink" Target="http://www.reddit.com/r/Bitcoin/comments/3371y7/a_short_simple_but_elegant_explanation_of_bitcoin/" TargetMode="External"/><Relationship Id="rId441" Type="http://schemas.openxmlformats.org/officeDocument/2006/relationships/hyperlink" Target="http://bitforum.info/t/cevo-games-site-partnership-with-xapo-contest-give-up-to-1-000-in-bitcoins/793" TargetMode="External"/><Relationship Id="rId1278" Type="http://schemas.openxmlformats.org/officeDocument/2006/relationships/hyperlink" Target="https://imgur.com/a/lgjxi" TargetMode="External"/><Relationship Id="rId1268" Type="http://schemas.openxmlformats.org/officeDocument/2006/relationships/hyperlink" Target="http://www.reddit.com/r/Bitcoin/comments/336x44/coinbase_feds/" TargetMode="External"/><Relationship Id="rId2599" Type="http://schemas.openxmlformats.org/officeDocument/2006/relationships/hyperlink" Target="http://www.reddit.com/r/Bitcoin/comments/33rby5/dogecoin_founder_exits_crypto_community_citing/" TargetMode="External"/><Relationship Id="rId1269" Type="http://schemas.openxmlformats.org/officeDocument/2006/relationships/hyperlink" Target="http://www.reddit.com/r/Bitcoin/comments/336vvm/new_bitmaker_v2_free_bitcoin_free_app_free_to_use/" TargetMode="External"/><Relationship Id="rId437" Type="http://schemas.openxmlformats.org/officeDocument/2006/relationships/hyperlink" Target="http://www.reddit.com/r/Bitcoin/comments/32sh3b/people_need_to_understand_that_for_growth_you/" TargetMode="External"/><Relationship Id="rId436" Type="http://schemas.openxmlformats.org/officeDocument/2006/relationships/hyperlink" Target="http://www.reddit.com/r/Bitcoin/comments/32si1l/technology_is_redefining_money_as_best/" TargetMode="External"/><Relationship Id="rId435" Type="http://schemas.openxmlformats.org/officeDocument/2006/relationships/hyperlink" Target="http://www.business-standard.com/article/opinion/money-mind-body-and-soul-115041501298_1.html" TargetMode="External"/><Relationship Id="rId434" Type="http://schemas.openxmlformats.org/officeDocument/2006/relationships/hyperlink" Target="http://www.reddit.com/r/Bitcoin/comments/32sci9/bruce_fenton_i_would_like_to_decentralize_the/" TargetMode="External"/><Relationship Id="rId439" Type="http://schemas.openxmlformats.org/officeDocument/2006/relationships/hyperlink" Target="https://yacuna.com/blog/bitcointreff-de-the-german-alternative-to-localbitcoins/?utm_source=reddit&amp;utm_medium=bitcoin&amp;utm_campaign=16%2F04%2F15%20%2Fr%2Fbitcoin%20bitcointreff" TargetMode="External"/><Relationship Id="rId438" Type="http://schemas.openxmlformats.org/officeDocument/2006/relationships/hyperlink" Target="http://www.reddit.com/r/Bitcoin/comments/32sjej/tipping_nontechnical_people_how_to/" TargetMode="External"/><Relationship Id="rId2590" Type="http://schemas.openxmlformats.org/officeDocument/2006/relationships/hyperlink" Target="http://www.meetup.com/Damascus-Bitcoin/" TargetMode="External"/><Relationship Id="rId1260" Type="http://schemas.openxmlformats.org/officeDocument/2006/relationships/hyperlink" Target="http://www.bitsim.co" TargetMode="External"/><Relationship Id="rId2591" Type="http://schemas.openxmlformats.org/officeDocument/2006/relationships/hyperlink" Target="http://www.reddit.com/r/Bitcoin/comments/33r953/new_bitcoin_p2p_tech_meetup_in_sw_virginia_ne/" TargetMode="External"/><Relationship Id="rId1261" Type="http://schemas.openxmlformats.org/officeDocument/2006/relationships/hyperlink" Target="http://www.reddit.com/r/Bitcoin/comments/336nx2/bitsim_tiny_piece_of_hardware_you_stick_on_your/" TargetMode="External"/><Relationship Id="rId2592" Type="http://schemas.openxmlformats.org/officeDocument/2006/relationships/hyperlink" Target="https://twitter.com/GrayscaleInvest/status/591713378680381441" TargetMode="External"/><Relationship Id="rId1262" Type="http://schemas.openxmlformats.org/officeDocument/2006/relationships/hyperlink" Target="http://www.reddit.com/r/Bitcoin/comments/336sss/i_am_predicting_the_total_elimination_of_all/" TargetMode="External"/><Relationship Id="rId2593" Type="http://schemas.openxmlformats.org/officeDocument/2006/relationships/hyperlink" Target="http://www.reddit.com/r/Bitcoin/comments/33r8u5/grayscale_on_twitter_update_bitcointrusts_dtc/" TargetMode="External"/><Relationship Id="rId1263" Type="http://schemas.openxmlformats.org/officeDocument/2006/relationships/hyperlink" Target="http://www.reddit.com/r/Bitcoin/comments/336shw/i_got_laid_off_is_there_any_real_money_in_the/" TargetMode="External"/><Relationship Id="rId2594" Type="http://schemas.openxmlformats.org/officeDocument/2006/relationships/hyperlink" Target="https://twitter.com/GrayscaleInvest/status/591713454400139265" TargetMode="External"/><Relationship Id="rId433" Type="http://schemas.openxmlformats.org/officeDocument/2006/relationships/hyperlink" Target="http://cointelegraph.com/news/113954/bruce-fenton-i-would-like-to-decentralize-the-foundation-more" TargetMode="External"/><Relationship Id="rId1264" Type="http://schemas.openxmlformats.org/officeDocument/2006/relationships/hyperlink" Target="http://www.swift.com/events/2015/business_forum_london/agenda.page?" TargetMode="External"/><Relationship Id="rId2595" Type="http://schemas.openxmlformats.org/officeDocument/2006/relationships/hyperlink" Target="http://www.reddit.com/r/Bitcoin/comments/33r8oi/eligible_gbtc_shareholders_are_in_receipt_of/" TargetMode="External"/><Relationship Id="rId432" Type="http://schemas.openxmlformats.org/officeDocument/2006/relationships/hyperlink" Target="http://www.reddit.com/r/Bitcoin/comments/32sffw/vulcun_silently_removed_bitcoin_from_their_service/" TargetMode="External"/><Relationship Id="rId1265" Type="http://schemas.openxmlformats.org/officeDocument/2006/relationships/hyperlink" Target="http://www.reddit.com/r/Bitcoin/comments/336s70/uk_banksters_to_discuss_bitcoin_at_swift_event/" TargetMode="External"/><Relationship Id="rId2596" Type="http://schemas.openxmlformats.org/officeDocument/2006/relationships/hyperlink" Target="http://www.wsj.com/articles/BL-MBB-36025" TargetMode="External"/><Relationship Id="rId431" Type="http://schemas.openxmlformats.org/officeDocument/2006/relationships/hyperlink" Target="https://vulcun.com" TargetMode="External"/><Relationship Id="rId1266" Type="http://schemas.openxmlformats.org/officeDocument/2006/relationships/hyperlink" Target="http://www.reddit.com/r/Bitcoin/comments/336avq/withdrawing_btc_to_debit_card/" TargetMode="External"/><Relationship Id="rId2597" Type="http://schemas.openxmlformats.org/officeDocument/2006/relationships/hyperlink" Target="http://www.reddit.com/r/Bitcoin/comments/33r7bi/bitbeat_tackling_bitcoin_price_swings_with_eye_on/" TargetMode="External"/><Relationship Id="rId430" Type="http://schemas.openxmlformats.org/officeDocument/2006/relationships/hyperlink" Target="http://www.reddit.com/r/Bitcoin/comments/32sfh0/london_continues_to_compete_with_san_franciscos/" TargetMode="External"/><Relationship Id="rId1267" Type="http://schemas.openxmlformats.org/officeDocument/2006/relationships/hyperlink" Target="http://ia801506.us.archive.org/27/items/gov.uscourts.nysd.422824/gov.uscourts.nysd.422824.232.8.pdf" TargetMode="External"/><Relationship Id="rId2598" Type="http://schemas.openxmlformats.org/officeDocument/2006/relationships/hyperlink" Target="http://www.coindesk.com/dogecoin-founder-bitcoin-toxic/" TargetMode="External"/><Relationship Id="rId3070" Type="http://schemas.openxmlformats.org/officeDocument/2006/relationships/hyperlink" Target="http://www.reddit.com/r/Bitcoin/comments/3414he/fintech_powerlist_these_are_the_most_influential/" TargetMode="External"/><Relationship Id="rId3072" Type="http://schemas.openxmlformats.org/officeDocument/2006/relationships/hyperlink" Target="http://www.reddit.com/r/Bitcoin/comments/34146j/ulbrichts_defense_calls_for_delayed_sentencing/" TargetMode="External"/><Relationship Id="rId3071" Type="http://schemas.openxmlformats.org/officeDocument/2006/relationships/hyperlink" Target="http://www.forbes.com/sites/katevinton/2015/04/27/ulbrichts-defense-calls-for-delayed-sentencing-after-feds-reveal-six-alleged-silk-road-drug-overdose-deaths/" TargetMode="External"/><Relationship Id="rId3074" Type="http://schemas.openxmlformats.org/officeDocument/2006/relationships/hyperlink" Target="http://www.reddit.com/r/Bitcoin/comments/34139k/does_rbitcoin_want_to_sponsor_a_bitcoin_truck/" TargetMode="External"/><Relationship Id="rId3073" Type="http://schemas.openxmlformats.org/officeDocument/2006/relationships/hyperlink" Target="https://twitter.com/ryanellisracing/status/592456620216553472" TargetMode="External"/><Relationship Id="rId3076" Type="http://schemas.openxmlformats.org/officeDocument/2006/relationships/hyperlink" Target="http://www.reddit.com/r/Bitcoin/comments/34198l/can_we_say_that_volatility_is_gradually_going_down/" TargetMode="External"/><Relationship Id="rId3075" Type="http://schemas.openxmlformats.org/officeDocument/2006/relationships/hyperlink" Target="http://bitcoincharts.com/charts/chart.png?width=1920&amp;m=bitstampUSD&amp;SubmitButton=Draw&amp;r=&amp;i=12-hour&amp;c=0&amp;s=&amp;e=&amp;Prev=&amp;Next=&amp;t=C&amp;b=&amp;a1=&amp;m1=10&amp;a2=&amp;m2=25&amp;x=1&amp;i1=CVolatility&amp;i2=&amp;i3=&amp;i4=&amp;v=1&amp;cv=0&amp;ps=0&amp;l=1&amp;p=0&amp;" TargetMode="External"/><Relationship Id="rId3078" Type="http://schemas.openxmlformats.org/officeDocument/2006/relationships/hyperlink" Target="https://tradeblock.com/blog/tradeblock-now-powering-genesis-trading" TargetMode="External"/><Relationship Id="rId3077" Type="http://schemas.openxmlformats.org/officeDocument/2006/relationships/hyperlink" Target="http://www.reddit.com/r/Bitcoin/comments/341834/gbtc_today/" TargetMode="External"/><Relationship Id="rId3079" Type="http://schemas.openxmlformats.org/officeDocument/2006/relationships/hyperlink" Target="http://www.reddit.com/r/Bitcoin/comments/3417ab/tradeblock_now_powering_genesis_trading/" TargetMode="External"/><Relationship Id="rId3061" Type="http://schemas.openxmlformats.org/officeDocument/2006/relationships/hyperlink" Target="http://www.reddit.com/r/Bitcoin/comments/340qe7/bitcoin_may_not_rely_on_trust_but_our_members/" TargetMode="External"/><Relationship Id="rId3060" Type="http://schemas.openxmlformats.org/officeDocument/2006/relationships/hyperlink" Target="http://cointelegraph.com/news/114084/bitcoin-may-not-rely-on-trust-but-our-members-must-foster-trust-to-be-successful" TargetMode="External"/><Relationship Id="rId3063" Type="http://schemas.openxmlformats.org/officeDocument/2006/relationships/hyperlink" Target="http://www.reddit.com/r/Bitcoin/comments/34120i/bitcoin_gets_integrated_in_russia_in_a_perverted/" TargetMode="External"/><Relationship Id="rId3062" Type="http://schemas.openxmlformats.org/officeDocument/2006/relationships/hyperlink" Target="http://forklog.com/bitcoin-gets-integrated-in-russia-in-a-perverted-way/" TargetMode="External"/><Relationship Id="rId3065" Type="http://schemas.openxmlformats.org/officeDocument/2006/relationships/hyperlink" Target="http://99bitcoins.com/accessing-dark-net-under-minutes-beginners-guide/" TargetMode="External"/><Relationship Id="rId3064" Type="http://schemas.openxmlformats.org/officeDocument/2006/relationships/hyperlink" Target="http://www.reddit.com/r/Bitcoin/comments/3411rp/bitcoin_podcast_recommendations/" TargetMode="External"/><Relationship Id="rId3067" Type="http://schemas.openxmlformats.org/officeDocument/2006/relationships/hyperlink" Target="http://cointelegraph.com/news/114085/bitcoin-a-target-without-an-army-to-defend-it" TargetMode="External"/><Relationship Id="rId3066" Type="http://schemas.openxmlformats.org/officeDocument/2006/relationships/hyperlink" Target="http://www.reddit.com/r/Bitcoin/comments/340zx2/how_to_access_the_darknet_in_under_2_minutes/" TargetMode="External"/><Relationship Id="rId3069" Type="http://schemas.openxmlformats.org/officeDocument/2006/relationships/hyperlink" Target="http://www.cityam.com/212199/fintech-powerlist-these-are-most-influential-people-fintech" TargetMode="External"/><Relationship Id="rId3068" Type="http://schemas.openxmlformats.org/officeDocument/2006/relationships/hyperlink" Target="http://www.reddit.com/r/Bitcoin/comments/340qnp/bitcoin_a_target_without_an_army_to_defend_it_oped/" TargetMode="External"/><Relationship Id="rId3090" Type="http://schemas.openxmlformats.org/officeDocument/2006/relationships/hyperlink" Target="http://insidebitcoins.com/news/bitcoin-market-wrap-up-419-426-market-slides-dash-ziftrcoin-squeeze-through/32049" TargetMode="External"/><Relationship Id="rId3092" Type="http://schemas.openxmlformats.org/officeDocument/2006/relationships/hyperlink" Target="http://www.reddit.com/r/Bitcoin/comments/341edl/just_sold_coins_via_lbc_in_pokhara_nepal/" TargetMode="External"/><Relationship Id="rId3091" Type="http://schemas.openxmlformats.org/officeDocument/2006/relationships/hyperlink" Target="http://www.reddit.com/r/Bitcoin/comments/341a26/bitcoin_market_wrap_up_419426_market_slides_dash/" TargetMode="External"/><Relationship Id="rId3094" Type="http://schemas.openxmlformats.org/officeDocument/2006/relationships/hyperlink" Target="http://www.reddit.com/r/Bitcoin/comments/341kw5/a_few_of_the_differences_between_a_bitcoin/" TargetMode="External"/><Relationship Id="rId3093" Type="http://schemas.openxmlformats.org/officeDocument/2006/relationships/hyperlink" Target="http://enjoybitcoins.com/bitcoin-resources/the-difference-between-bitcoin-wallet-and-bank-account/" TargetMode="External"/><Relationship Id="rId3096" Type="http://schemas.openxmlformats.org/officeDocument/2006/relationships/hyperlink" Target="http://www.coindesk.com/bitcoin-startup-circle-seeking-40-million-in-new-funding-report-says/" TargetMode="External"/><Relationship Id="rId3095" Type="http://schemas.openxmlformats.org/officeDocument/2006/relationships/hyperlink" Target="http://www.reddit.com/r/Bitcoin/comments/341p6l/tip_redcross_and_send_them_an_email_and_ask_for/" TargetMode="External"/><Relationship Id="rId3098" Type="http://schemas.openxmlformats.org/officeDocument/2006/relationships/hyperlink" Target="http://www.reddit.com/r/Bitcoin/comments/341w57/simple_site_explaining_bitcoin_and_bitshares/" TargetMode="External"/><Relationship Id="rId3097" Type="http://schemas.openxmlformats.org/officeDocument/2006/relationships/hyperlink" Target="http://www.reddit.com/r/Bitcoin/comments/341rl3/circle_seeking_40_million_in_new_funding_report/" TargetMode="External"/><Relationship Id="rId3099" Type="http://schemas.openxmlformats.org/officeDocument/2006/relationships/hyperlink" Target="http://www.reddit.com/r/Bitcoin/comments/341yf4/wheres_the_cheapest_place_to_buy_bitcoin_for/" TargetMode="External"/><Relationship Id="rId3081" Type="http://schemas.openxmlformats.org/officeDocument/2006/relationships/hyperlink" Target="http://bitcoincharts.com/charts/chart.png?width=1920&amp;m=bitstampUSD&amp;SubmitButton=Draw&amp;r=&amp;i=12-hour&amp;c=0&amp;s=&amp;e=&amp;Prev=&amp;Next=&amp;t=C&amp;b=&amp;a1=&amp;m1=10&amp;a2=&amp;m2=25&amp;x=1&amp;i1=CVolatility&amp;i2=&amp;i3=&amp;i4=&amp;v=1&amp;cv=0&amp;ps=0&amp;l=1&amp;p=0&amp;" TargetMode="External"/><Relationship Id="rId3080" Type="http://schemas.openxmlformats.org/officeDocument/2006/relationships/hyperlink" Target="http://www.reddit.com/r/Bitcoin/comments/3415ur/btce/" TargetMode="External"/><Relationship Id="rId3083" Type="http://schemas.openxmlformats.org/officeDocument/2006/relationships/hyperlink" Target="http://cointemporary.com/?Event_Listeners_HarmVanDenDorpel" TargetMode="External"/><Relationship Id="rId3082" Type="http://schemas.openxmlformats.org/officeDocument/2006/relationships/hyperlink" Target="http://www.reddit.com/r/Bitcoin/comments/34198l/can_we_say_that_volatility_is_gradually_going_down/" TargetMode="External"/><Relationship Id="rId3085" Type="http://schemas.openxmlformats.org/officeDocument/2006/relationships/hyperlink" Target="http://www.newsbtc.com/2015/04/27/speedy-bitcoin-announces-suspension-of-services/" TargetMode="External"/><Relationship Id="rId3084" Type="http://schemas.openxmlformats.org/officeDocument/2006/relationships/hyperlink" Target="http://www.reddit.com/r/Bitcoin/comments/341byb/24_hours_left_to_buy_a_museum_piece_for_btc_for/" TargetMode="External"/><Relationship Id="rId3087" Type="http://schemas.openxmlformats.org/officeDocument/2006/relationships/hyperlink" Target="http://www.reddit.com/r/Bitcoin/comments/341apb/block_order_202213_202214_202215/" TargetMode="External"/><Relationship Id="rId3086" Type="http://schemas.openxmlformats.org/officeDocument/2006/relationships/hyperlink" Target="http://www.reddit.com/r/Bitcoin/comments/341b2o/speedy_bitcoin_announces_suspension_of_services/" TargetMode="External"/><Relationship Id="rId3089" Type="http://schemas.openxmlformats.org/officeDocument/2006/relationships/hyperlink" Target="http://www.reddit.com/r/Bitcoin/comments/341air/my_girlfriend_needs_to_pay_her_uk_student_loans/" TargetMode="External"/><Relationship Id="rId3088" Type="http://schemas.openxmlformats.org/officeDocument/2006/relationships/hyperlink" Target="http://www.reddit.com/r/Bitcoin/comments/341aol/how_viable_is_it_to_have_reddit_run_on_a/" TargetMode="External"/><Relationship Id="rId3039" Type="http://schemas.openxmlformats.org/officeDocument/2006/relationships/hyperlink" Target="http://www.reddit.com/r/Bitcoin/comments/340qv1/how_the_government_steals_and_makes_war/" TargetMode="External"/><Relationship Id="rId1" Type="http://schemas.openxmlformats.org/officeDocument/2006/relationships/hyperlink" Target="http://www.reddit.com/r/Bitcoin/comments/32lmq9/best_exchange_site/" TargetMode="External"/><Relationship Id="rId2" Type="http://schemas.openxmlformats.org/officeDocument/2006/relationships/hyperlink" Target="http://www.reddit.com/r/Bitcoin/comments/32lmpr/anybody_know_where_i_can_get_an_offline/" TargetMode="External"/><Relationship Id="rId3" Type="http://schemas.openxmlformats.org/officeDocument/2006/relationships/hyperlink" Target="https://www.cryptocoinsnews.com/bitcoin-price-decline-coming/" TargetMode="External"/><Relationship Id="rId4" Type="http://schemas.openxmlformats.org/officeDocument/2006/relationships/hyperlink" Target="http://www.reddit.com/r/Bitcoin/comments/32lm9n/bitcoin_price_more_decline_coming/" TargetMode="External"/><Relationship Id="rId3030" Type="http://schemas.openxmlformats.org/officeDocument/2006/relationships/hyperlink" Target="https://www.youtube.com/watch?v=Um63OQz3bjo" TargetMode="External"/><Relationship Id="rId9" Type="http://schemas.openxmlformats.org/officeDocument/2006/relationships/hyperlink" Target="http://www.reddit.com/r/Bitcoin/comments/32lof1/bitcoin_company_xapo_partners_with_online_gaming/" TargetMode="External"/><Relationship Id="rId3032" Type="http://schemas.openxmlformats.org/officeDocument/2006/relationships/hyperlink" Target="http://www.reddit.com/r/Bitcoin/comments/340p5a/can_someone_proofread_german_bitcoinsurvey_0025/" TargetMode="External"/><Relationship Id="rId3031" Type="http://schemas.openxmlformats.org/officeDocument/2006/relationships/hyperlink" Target="http://www.reddit.com/r/Bitcoin/comments/340lcp/an_old_one_but_really_useful_video_about_bitcoin/" TargetMode="External"/><Relationship Id="rId3034" Type="http://schemas.openxmlformats.org/officeDocument/2006/relationships/hyperlink" Target="http://www.reddit.com/r/Bitcoin/comments/340oaq/finnish_drug_policy_organization_starts_accepting/" TargetMode="External"/><Relationship Id="rId3033" Type="http://schemas.openxmlformats.org/officeDocument/2006/relationships/hyperlink" Target="http://hppry.fi/yhteystiedot/" TargetMode="External"/><Relationship Id="rId5" Type="http://schemas.openxmlformats.org/officeDocument/2006/relationships/hyperlink" Target="http://www.reddit.com/r/Bitcoin/comments/32lm8b/coming_back_to_bitcoin_and_would_love_some/" TargetMode="External"/><Relationship Id="rId3036" Type="http://schemas.openxmlformats.org/officeDocument/2006/relationships/hyperlink" Target="http://www.reddit.com/r/Bitcoin/comments/340qjo/president_of_bitcoinsupporting_state_liberland/" TargetMode="External"/><Relationship Id="rId6" Type="http://schemas.openxmlformats.org/officeDocument/2006/relationships/hyperlink" Target="http://www.reddit.com/r/Bitcoin/comments/32llpc/government_mr_benjamin_lawsky_if_you_really_want/" TargetMode="External"/><Relationship Id="rId3035" Type="http://schemas.openxmlformats.org/officeDocument/2006/relationships/hyperlink" Target="https://www.cryptocoinsnews.com/president-bitcoin-supporting-state-liberland-heading-diplomatic-mission/" TargetMode="External"/><Relationship Id="rId7" Type="http://schemas.openxmlformats.org/officeDocument/2006/relationships/hyperlink" Target="http://www.reddit.com/r/Bitcoin/comments/32lrhk/is_there_a_good_reason_why_difficulty_doesnt/" TargetMode="External"/><Relationship Id="rId3038" Type="http://schemas.openxmlformats.org/officeDocument/2006/relationships/hyperlink" Target="https://www.youtube.com/watch?v=gBgrf_Yf5Jw" TargetMode="External"/><Relationship Id="rId8" Type="http://schemas.openxmlformats.org/officeDocument/2006/relationships/hyperlink" Target="https://bitcoinmagazine.com/19958/xapo-partners-online-gaming-company-cevo-holds-21000-giveaway/" TargetMode="External"/><Relationship Id="rId3037" Type="http://schemas.openxmlformats.org/officeDocument/2006/relationships/hyperlink" Target="http://www.reddit.com/r/Bitcoin/comments/340rmw/real_money_doesnt_need_a_community_to_campaign/" TargetMode="External"/><Relationship Id="rId3029" Type="http://schemas.openxmlformats.org/officeDocument/2006/relationships/hyperlink" Target="http://www.reddit.com/r/Bitcoin/comments/340lre/cryptopay_good_first_impressions_for_uk_buyers/" TargetMode="External"/><Relationship Id="rId3028" Type="http://schemas.openxmlformats.org/officeDocument/2006/relationships/hyperlink" Target="http://www.reddit.com/r/Bitcoin/comments/340jw5/can_security_startups_save_bitcoin_from_early/" TargetMode="External"/><Relationship Id="rId3021" Type="http://schemas.openxmlformats.org/officeDocument/2006/relationships/hyperlink" Target="http://www.reddit.com/r/Bitcoin/comments/340jox/how_okcupid_scammed_me_for_01687626_btc/" TargetMode="External"/><Relationship Id="rId3020" Type="http://schemas.openxmlformats.org/officeDocument/2006/relationships/hyperlink" Target="http://www.reddit.com/r/Bitcoin/comments/340hex/tsinghua_university_launches_digital_assets/" TargetMode="External"/><Relationship Id="rId3023" Type="http://schemas.openxmlformats.org/officeDocument/2006/relationships/hyperlink" Target="https://www.lakebtc.com/p/7343?locale=en" TargetMode="External"/><Relationship Id="rId3022" Type="http://schemas.openxmlformats.org/officeDocument/2006/relationships/hyperlink" Target="http://www.reddit.com/r/Bitcoin/comments/340j38/mentor_monday_april_27_2015_ask_all_your_bitcoin/" TargetMode="External"/><Relationship Id="rId3025" Type="http://schemas.openxmlformats.org/officeDocument/2006/relationships/hyperlink" Target="https://www.247exchange.com/news/view?id=57" TargetMode="External"/><Relationship Id="rId3024" Type="http://schemas.openxmlformats.org/officeDocument/2006/relationships/hyperlink" Target="http://www.reddit.com/r/Bitcoin/comments/340iqr/the_decreasing_value_of_bitcoin_has_reduced_the/" TargetMode="External"/><Relationship Id="rId3027" Type="http://schemas.openxmlformats.org/officeDocument/2006/relationships/hyperlink" Target="http://www.information-age.com/technology/security/123459387/can-security-start-ups-save-bitcoin-early-demise" TargetMode="External"/><Relationship Id="rId3026" Type="http://schemas.openxmlformats.org/officeDocument/2006/relationships/hyperlink" Target="http://www.reddit.com/r/Bitcoin/comments/340jzm/bitcoin_in_minutes_over_400_000_locations/" TargetMode="External"/><Relationship Id="rId3050" Type="http://schemas.openxmlformats.org/officeDocument/2006/relationships/hyperlink" Target="http://www.reddit.com/r/Bitcoin/comments/340w7b/bitcoin_was_better_off_without_all_these_vcs_and/" TargetMode="External"/><Relationship Id="rId3052" Type="http://schemas.openxmlformats.org/officeDocument/2006/relationships/hyperlink" Target="http://www.reddit.com/r/Bitcoin/comments/340zb1/so_you_think_bitcoin_is_anonymous/" TargetMode="External"/><Relationship Id="rId3051" Type="http://schemas.openxmlformats.org/officeDocument/2006/relationships/hyperlink" Target="https://bitcoinnewsmagazine.com/so-you-think-bitcoin-is-anonymous/" TargetMode="External"/><Relationship Id="rId3054" Type="http://schemas.openxmlformats.org/officeDocument/2006/relationships/hyperlink" Target="http://www.reddit.com/r/Bitcoin/comments/340y7x/what_do_blockchains_do_they_provide_immutable/" TargetMode="External"/><Relationship Id="rId3053" Type="http://schemas.openxmlformats.org/officeDocument/2006/relationships/hyperlink" Target="https://www.youtube.com/watch?v=lg6mhZw_UnU&amp;feature=youtu.be" TargetMode="External"/><Relationship Id="rId3056" Type="http://schemas.openxmlformats.org/officeDocument/2006/relationships/hyperlink" Target="http://www.reddit.com/r/Bitcoin/comments/340y3n/btce_going_crazy/" TargetMode="External"/><Relationship Id="rId3055" Type="http://schemas.openxmlformats.org/officeDocument/2006/relationships/hyperlink" Target="http://i.imgur.com/BSTddwD.jpg" TargetMode="External"/><Relationship Id="rId3058" Type="http://schemas.openxmlformats.org/officeDocument/2006/relationships/hyperlink" Target="http://www.reddit.com/r/Bitcoin/comments/3412pm/ledger_coinkite_smartcards_with_multisignature/" TargetMode="External"/><Relationship Id="rId3057" Type="http://schemas.openxmlformats.org/officeDocument/2006/relationships/hyperlink" Target="http://blog.coinkite.com/post/116127008376/" TargetMode="External"/><Relationship Id="rId3059" Type="http://schemas.openxmlformats.org/officeDocument/2006/relationships/hyperlink" Target="http://www.reddit.com/r/Bitcoin/comments/3412lf/bitcoin_fungibility_vs_gold_fungibility/" TargetMode="External"/><Relationship Id="rId3041" Type="http://schemas.openxmlformats.org/officeDocument/2006/relationships/hyperlink" Target="http://www.reddit.com/r/Bitcoin/comments/340qp3/cybercriminals_cash_in_bitcoins_for_mules/" TargetMode="External"/><Relationship Id="rId3040" Type="http://schemas.openxmlformats.org/officeDocument/2006/relationships/hyperlink" Target="http://www.cbronline.com/news/cybersecurity/data/cybercriminals-cash-in-bitcoins-for-mules-4562534" TargetMode="External"/><Relationship Id="rId3043" Type="http://schemas.openxmlformats.org/officeDocument/2006/relationships/hyperlink" Target="http://www.bizjournals.com/washington/blog/techflash/2015/04/this-d-c-bitcoin-company-raised-2-3-million-to.html" TargetMode="External"/><Relationship Id="rId3042" Type="http://schemas.openxmlformats.org/officeDocument/2006/relationships/hyperlink" Target="http://www.reddit.com/r/Bitcoin/comments/340tw4/blockonomics_easy_to_use_bitcoin_financial/" TargetMode="External"/><Relationship Id="rId3045" Type="http://schemas.openxmlformats.org/officeDocument/2006/relationships/hyperlink" Target="http://forklog.com/bitcoin-sites-blockage-crowdfunding-camaign-announced/" TargetMode="External"/><Relationship Id="rId3044" Type="http://schemas.openxmlformats.org/officeDocument/2006/relationships/hyperlink" Target="http://www.reddit.com/r/Bitcoin/comments/340t6r/dc_bitcoin_shop_raised_23_million_tomine_more/" TargetMode="External"/><Relationship Id="rId3047" Type="http://schemas.openxmlformats.org/officeDocument/2006/relationships/hyperlink" Target="http://www.reddit.com/r/Bitcoin/comments/340rwb/if_more_than_80_of_trades_are_in_yuan_why_do_we/" TargetMode="External"/><Relationship Id="rId3046" Type="http://schemas.openxmlformats.org/officeDocument/2006/relationships/hyperlink" Target="http://www.reddit.com/r/Bitcoin/comments/340smd/bitcoin_sites_blockage_crowdfunding_camaign/" TargetMode="External"/><Relationship Id="rId3049" Type="http://schemas.openxmlformats.org/officeDocument/2006/relationships/hyperlink" Target="http://www.reddit.com/r/Bitcoin/comments/340wra/new_roolo_feature_dynamic_pricing_formula/" TargetMode="External"/><Relationship Id="rId3048" Type="http://schemas.openxmlformats.org/officeDocument/2006/relationships/hyperlink" Target="https://blog.roolo.io/posts/automatic-bitcoin-price" TargetMode="External"/><Relationship Id="rId2600" Type="http://schemas.openxmlformats.org/officeDocument/2006/relationships/hyperlink" Target="http://www.reddit.com/r/Bitcoin/comments/33rbl1/a_100_efficient_charity_should_be_accepting_a_100/" TargetMode="External"/><Relationship Id="rId2601" Type="http://schemas.openxmlformats.org/officeDocument/2006/relationships/hyperlink" Target="https://bitcoinmagazine.com/20146/isle-man-official-country-will-offer-freedom-flourish-bitcoin-companies/" TargetMode="External"/><Relationship Id="rId2602" Type="http://schemas.openxmlformats.org/officeDocument/2006/relationships/hyperlink" Target="http://www.reddit.com/r/Bitcoin/comments/33rbhh/isle_of_man_official_country_will_offer_freedom/" TargetMode="External"/><Relationship Id="rId2603" Type="http://schemas.openxmlformats.org/officeDocument/2006/relationships/hyperlink" Target="http://observer.com/2015/04/viennese-art-museum-uses-bitcoin-to-buy-a-screensaver/" TargetMode="External"/><Relationship Id="rId2604" Type="http://schemas.openxmlformats.org/officeDocument/2006/relationships/hyperlink" Target="http://www.reddit.com/r/Bitcoin/comments/33rbh3/first_museum_to_use_btc_for_buying_art/" TargetMode="External"/><Relationship Id="rId2605" Type="http://schemas.openxmlformats.org/officeDocument/2006/relationships/hyperlink" Target="http://cointelegraph.com/news/114064/mike-hearn-talks-hourglass-project-and-avoiding-miner-fees" TargetMode="External"/><Relationship Id="rId2606" Type="http://schemas.openxmlformats.org/officeDocument/2006/relationships/hyperlink" Target="http://www.reddit.com/r/Bitcoin/comments/33ravc/mike_hearn_talks_hourglass_project_and_avoiding/" TargetMode="External"/><Relationship Id="rId808" Type="http://schemas.openxmlformats.org/officeDocument/2006/relationships/hyperlink" Target="https://www.youtube.com/watch?v=JsS_QnMLzdg" TargetMode="External"/><Relationship Id="rId2607" Type="http://schemas.openxmlformats.org/officeDocument/2006/relationships/hyperlink" Target="http://www.reddit.com/r/Bitcoin/comments/33rdiu/looking_for_good_used_tabletphablets_around_57_to/" TargetMode="External"/><Relationship Id="rId807" Type="http://schemas.openxmlformats.org/officeDocument/2006/relationships/hyperlink" Target="http://www.reddit.com/r/Bitcoin/comments/32yoxt/a_friendly_reminder_you_can_buy_bitcoin_instantly/" TargetMode="External"/><Relationship Id="rId2608" Type="http://schemas.openxmlformats.org/officeDocument/2006/relationships/hyperlink" Target="http://www.reddit.com/r/Bitcoin/comments/33rcer/bet_on_bitcoin_for_the_love_of_jebus/" TargetMode="External"/><Relationship Id="rId806" Type="http://schemas.openxmlformats.org/officeDocument/2006/relationships/hyperlink" Target="https://www.bitquick.co/bitquick-adds-woodforest-national-bank.php?b" TargetMode="External"/><Relationship Id="rId2609" Type="http://schemas.openxmlformats.org/officeDocument/2006/relationships/hyperlink" Target="http://www.reddit.com/r/Bitcoin/comments/33rfmu/bitcoin_foundation_out_of_bitcoins_slightly_less/" TargetMode="External"/><Relationship Id="rId805" Type="http://schemas.openxmlformats.org/officeDocument/2006/relationships/hyperlink" Target="http://www.reddit.com/r/Bitcoin/comments/32yq3n/quick_question_from_a_newb/" TargetMode="External"/><Relationship Id="rId809" Type="http://schemas.openxmlformats.org/officeDocument/2006/relationships/hyperlink" Target="http://www.reddit.com/r/Bitcoin/comments/32yox8/who_cares_if_rand_paul_likes_bitcoin_why_you/" TargetMode="External"/><Relationship Id="rId800" Type="http://schemas.openxmlformats.org/officeDocument/2006/relationships/hyperlink" Target="http://www.reddit.com/r/Bitcoin/comments/32yo7r/is_there_a_brawker_alternative_yet/" TargetMode="External"/><Relationship Id="rId804" Type="http://schemas.openxmlformats.org/officeDocument/2006/relationships/hyperlink" Target="http://www.reddit.com/r/Bitcoin/comments/32ynqg/when_you_buy_bitcoin_and_try_to_purchase_a_game/" TargetMode="External"/><Relationship Id="rId803" Type="http://schemas.openxmlformats.org/officeDocument/2006/relationships/hyperlink" Target="http://i.imgur.com/Qzh8ZC7.jpg" TargetMode="External"/><Relationship Id="rId802" Type="http://schemas.openxmlformats.org/officeDocument/2006/relationships/hyperlink" Target="http://www.reddit.com/r/Bitcoin/comments/32yo41/its_mike_hearns_birthday_check_out_his_talk_on/" TargetMode="External"/><Relationship Id="rId801" Type="http://schemas.openxmlformats.org/officeDocument/2006/relationships/hyperlink" Target="https://www.youtube.com/watch?feature=player_embedded&amp;v=mD4L7xDNCmA" TargetMode="External"/><Relationship Id="rId1334" Type="http://schemas.openxmlformats.org/officeDocument/2006/relationships/hyperlink" Target="http://lawandbitcoin.com/en/bitcoin-is-vat-exempt-in-spain/" TargetMode="External"/><Relationship Id="rId2665" Type="http://schemas.openxmlformats.org/officeDocument/2006/relationships/hyperlink" Target="http://www.amazon.com/Ultimate-Resource-Julian-Lincoln-Simon/dp/0691003815" TargetMode="External"/><Relationship Id="rId1335" Type="http://schemas.openxmlformats.org/officeDocument/2006/relationships/hyperlink" Target="http://www.reddit.com/r/Bitcoin/comments/33800g/bitcoin_is_exempt_from_vat_in_spain/" TargetMode="External"/><Relationship Id="rId2666" Type="http://schemas.openxmlformats.org/officeDocument/2006/relationships/hyperlink" Target="http://www.reddit.com/r/Bitcoin/comments/33sfpg/i_see_a_lot_of_bitcoiners_espousing_the_climate/" TargetMode="External"/><Relationship Id="rId1336" Type="http://schemas.openxmlformats.org/officeDocument/2006/relationships/hyperlink" Target="http://www.reddit.com/r/Bitcoin/comments/3382od/how_to_add_you_business_to/" TargetMode="External"/><Relationship Id="rId2667" Type="http://schemas.openxmlformats.org/officeDocument/2006/relationships/hyperlink" Target="https://bitseed.org/product/blockchain-node-developer-version/" TargetMode="External"/><Relationship Id="rId1337" Type="http://schemas.openxmlformats.org/officeDocument/2006/relationships/hyperlink" Target="http://www.technews.org/feature-news-examining-bitcoins-q1-report-analysis/2921783/" TargetMode="External"/><Relationship Id="rId2668" Type="http://schemas.openxmlformats.org/officeDocument/2006/relationships/hyperlink" Target="http://www.reddit.com/r/Bitcoin/comments/33sdob/anyone_have_any_experience_with_this_company_or/" TargetMode="External"/><Relationship Id="rId1338" Type="http://schemas.openxmlformats.org/officeDocument/2006/relationships/hyperlink" Target="http://www.reddit.com/r/Bitcoin/comments/3382e6/feature_news_examining_bitcoins_q1_report_analysis/" TargetMode="External"/><Relationship Id="rId2669" Type="http://schemas.openxmlformats.org/officeDocument/2006/relationships/hyperlink" Target="http://i.imgur.com/15gosj6.jpg" TargetMode="External"/><Relationship Id="rId1339" Type="http://schemas.openxmlformats.org/officeDocument/2006/relationships/hyperlink" Target="https://www.youtube.com/watch?v=zVYE7aqJpRc" TargetMode="External"/><Relationship Id="rId745" Type="http://schemas.openxmlformats.org/officeDocument/2006/relationships/hyperlink" Target="http://www.reddit.com/r/Bitcoin/comments/32xr2z/canadas_banks_form_consortium_to_deal_with_apple/" TargetMode="External"/><Relationship Id="rId744" Type="http://schemas.openxmlformats.org/officeDocument/2006/relationships/hyperlink" Target="http://www.theglobeandmail.com/report-on-business/canadas-banks-form-consortium-to-deal-with-apple-pay-reports/article24004338/" TargetMode="External"/><Relationship Id="rId743" Type="http://schemas.openxmlformats.org/officeDocument/2006/relationships/hyperlink" Target="http://www.reddit.com/r/Bitcoin/comments/32xr50/keep_your_secrets_safe_ymb_podcast_e68/" TargetMode="External"/><Relationship Id="rId742" Type="http://schemas.openxmlformats.org/officeDocument/2006/relationships/hyperlink" Target="http://youmeandbtc.com/podcast/keep-your-secrets-safe-ymb-podcast-e68/" TargetMode="External"/><Relationship Id="rId749" Type="http://schemas.openxmlformats.org/officeDocument/2006/relationships/hyperlink" Target="http://www.americanbanker.com/news/national-regional/pot-bitcoin-companies-pay-steep-fees-for-bank-access-1073710-1.html?pg=2" TargetMode="External"/><Relationship Id="rId748" Type="http://schemas.openxmlformats.org/officeDocument/2006/relationships/hyperlink" Target="http://www.reddit.com/r/Bitcoin/comments/32xug7/in_the_future_bra_shopping/" TargetMode="External"/><Relationship Id="rId747" Type="http://schemas.openxmlformats.org/officeDocument/2006/relationships/hyperlink" Target="http://www.reddit.com/r/Bitcoin/comments/32xvdq/a_gift_card_economy_breaking_down_bitpays_numbers/" TargetMode="External"/><Relationship Id="rId746" Type="http://schemas.openxmlformats.org/officeDocument/2006/relationships/hyperlink" Target="http://www.ofnumbers.com/2015/04/17/a-gift-card-economy-breaking-down-bitpays-numbers/" TargetMode="External"/><Relationship Id="rId2660" Type="http://schemas.openxmlformats.org/officeDocument/2006/relationships/hyperlink" Target="http://www.reddit.com/r/Bitcoin/comments/33sd84/need_a_little_help_testing_microtransactions_to/" TargetMode="External"/><Relationship Id="rId741" Type="http://schemas.openxmlformats.org/officeDocument/2006/relationships/hyperlink" Target="http://www.reddit.com/r/Bitcoin/comments/32xr8g/can_bitcoin_or_any_altcoin_replace_traditional/" TargetMode="External"/><Relationship Id="rId1330" Type="http://schemas.openxmlformats.org/officeDocument/2006/relationships/hyperlink" Target="http://www.newsbtc.com/2015/04/20/can-bitcoin-really-replace-the-u-s-dollar/" TargetMode="External"/><Relationship Id="rId2661" Type="http://schemas.openxmlformats.org/officeDocument/2006/relationships/hyperlink" Target="https://bter.com" TargetMode="External"/><Relationship Id="rId740" Type="http://schemas.openxmlformats.org/officeDocument/2006/relationships/hyperlink" Target="http://www.reddit.com/r/Bitcoin/comments/32xr9f/revealed_bitcoin_barons_threatening_emails_and/" TargetMode="External"/><Relationship Id="rId1331" Type="http://schemas.openxmlformats.org/officeDocument/2006/relationships/hyperlink" Target="http://www.reddit.com/r/Bitcoin/comments/3380pe/can_bitcoin_really_replace_the_us_dollar/" TargetMode="External"/><Relationship Id="rId2662" Type="http://schemas.openxmlformats.org/officeDocument/2006/relationships/hyperlink" Target="http://www.reddit.com/r/Bitcoin/comments/33sbx4/btercom_is_down_again/" TargetMode="External"/><Relationship Id="rId1332" Type="http://schemas.openxmlformats.org/officeDocument/2006/relationships/hyperlink" Target="http://www.reddit.com/r/Bitcoin/comments/3345kc/yargh_i_hid_a_bitcoin_in_yerr_internet_get_the/cqic6qs" TargetMode="External"/><Relationship Id="rId2663" Type="http://schemas.openxmlformats.org/officeDocument/2006/relationships/hyperlink" Target="https://followmyvote.com/pirate-party-of-finland-sees-surge-of-donations-in-bitcoin/" TargetMode="External"/><Relationship Id="rId1333" Type="http://schemas.openxmlformats.org/officeDocument/2006/relationships/hyperlink" Target="http://www.reddit.com/r/Bitcoin/comments/3380fp/the_great_bitcoin_treasure_hunt_solved/" TargetMode="External"/><Relationship Id="rId2664" Type="http://schemas.openxmlformats.org/officeDocument/2006/relationships/hyperlink" Target="http://www.reddit.com/r/Bitcoin/comments/33saod/pirate_party_of_finland_sees_surge_of_donations/" TargetMode="External"/><Relationship Id="rId1323" Type="http://schemas.openxmlformats.org/officeDocument/2006/relationships/hyperlink" Target="http://imgur.com/J7Ymfa3" TargetMode="External"/><Relationship Id="rId2654" Type="http://schemas.openxmlformats.org/officeDocument/2006/relationships/hyperlink" Target="https://news.ycombinator.com/item?id=9436847" TargetMode="External"/><Relationship Id="rId1324" Type="http://schemas.openxmlformats.org/officeDocument/2006/relationships/hyperlink" Target="http://www.reddit.com/r/Bitcoin/comments/337zam/you_all_know_the_dream/" TargetMode="External"/><Relationship Id="rId2655" Type="http://schemas.openxmlformats.org/officeDocument/2006/relationships/hyperlink" Target="http://www.reddit.com/r/Bitcoin/comments/33s8x0/is_git_a_block_chain_domus_tower_says_yes/" TargetMode="External"/><Relationship Id="rId1325" Type="http://schemas.openxmlformats.org/officeDocument/2006/relationships/hyperlink" Target="http://www.tech4bitcoins.com/product/battlefield-hardline/" TargetMode="External"/><Relationship Id="rId2656" Type="http://schemas.openxmlformats.org/officeDocument/2006/relationships/hyperlink" Target="https://followmyvote.com/pirate-party-of-finland-sees-surge-of-donations-in-bitcoin/" TargetMode="External"/><Relationship Id="rId1326" Type="http://schemas.openxmlformats.org/officeDocument/2006/relationships/hyperlink" Target="http://www.reddit.com/r/Bitcoin/comments/337z3r/battlefield_hardline_disc_for_ps4_in_exchange_for/" TargetMode="External"/><Relationship Id="rId2657" Type="http://schemas.openxmlformats.org/officeDocument/2006/relationships/hyperlink" Target="http://www.reddit.com/r/Bitcoin/comments/33saod/pirate_party_of_finland_sees_surge_of_donations/" TargetMode="External"/><Relationship Id="rId1327" Type="http://schemas.openxmlformats.org/officeDocument/2006/relationships/hyperlink" Target="http://bravenewcoin.com/news/bitspark-implements-clef-authentication-from-the-future/" TargetMode="External"/><Relationship Id="rId2658" Type="http://schemas.openxmlformats.org/officeDocument/2006/relationships/hyperlink" Target="https://paymentweek.com/2015-4-24-bankymoon-integrates-bitcoin-bill-payments-for-the-unbanked-7095/" TargetMode="External"/><Relationship Id="rId1328" Type="http://schemas.openxmlformats.org/officeDocument/2006/relationships/hyperlink" Target="http://www.reddit.com/r/Bitcoin/comments/337yw3/bitspark_implements_clef_authentication_from_the/" TargetMode="External"/><Relationship Id="rId2659" Type="http://schemas.openxmlformats.org/officeDocument/2006/relationships/hyperlink" Target="http://www.reddit.com/r/Bitcoin/comments/33sah7/bankymoon_integrates_bitcoin_bill_payments_for/" TargetMode="External"/><Relationship Id="rId1329" Type="http://schemas.openxmlformats.org/officeDocument/2006/relationships/hyperlink" Target="http://www.reddit.com/r/Bitcoin/comments/3381c8/should_those_accepting_bitcoin_build_in_the/" TargetMode="External"/><Relationship Id="rId739" Type="http://schemas.openxmlformats.org/officeDocument/2006/relationships/hyperlink" Target="http://www.theopenledger.com/revealed-bitcoin-barons-threatening-emails-and-the-website-owner-that-brought-him-down/" TargetMode="External"/><Relationship Id="rId734" Type="http://schemas.openxmlformats.org/officeDocument/2006/relationships/hyperlink" Target="http://www.reddit.com/r/Bitcoin/comments/32wrw8/were_teaching_kids_in_south_africa_about_bitcoin/" TargetMode="External"/><Relationship Id="rId733" Type="http://schemas.openxmlformats.org/officeDocument/2006/relationships/hyperlink" Target="http://www.reddit.com/r/Bitcoin/comments/32xmtc/snapcard_issues/" TargetMode="External"/><Relationship Id="rId732" Type="http://schemas.openxmlformats.org/officeDocument/2006/relationships/hyperlink" Target="http://www.reddit.com/r/Bitcoin/comments/32xmtf/opinion_rand_paul_bitcoin_and_a_new_frontier_in/" TargetMode="External"/><Relationship Id="rId731" Type="http://schemas.openxmlformats.org/officeDocument/2006/relationships/hyperlink" Target="http://cognoscenti.wbur.org/2015/04/17/virtual-currency-in-politics-renee-loth" TargetMode="External"/><Relationship Id="rId738" Type="http://schemas.openxmlformats.org/officeDocument/2006/relationships/hyperlink" Target="http://www.reddit.com/r/Bitcoin/comments/32xlnt/bitcoin_conference_prague_24_hours_nonstop/" TargetMode="External"/><Relationship Id="rId737" Type="http://schemas.openxmlformats.org/officeDocument/2006/relationships/hyperlink" Target="http://bit-post.com/events/bitcoin-conference-prague-heart-of-bitcoin-in-the-centre-of-europe-5574" TargetMode="External"/><Relationship Id="rId736" Type="http://schemas.openxmlformats.org/officeDocument/2006/relationships/hyperlink" Target="http://www.reddit.com/r/Bitcoin/comments/32xlz8/swedish_robot_that_bought_mdma_passport_and/" TargetMode="External"/><Relationship Id="rId735" Type="http://schemas.openxmlformats.org/officeDocument/2006/relationships/hyperlink" Target="http://www.belfasttelegraph.co.uk/technology/swedish-robot-that-bought-mdma-passport-and-baseball-cap-released-by-authorities-31150495.html" TargetMode="External"/><Relationship Id="rId730" Type="http://schemas.openxmlformats.org/officeDocument/2006/relationships/hyperlink" Target="http://www.reddit.com/r/Bitcoin/comments/32xn43/free_republic_of_liberland_is_accepting_bitcoin/" TargetMode="External"/><Relationship Id="rId2650" Type="http://schemas.openxmlformats.org/officeDocument/2006/relationships/hyperlink" Target="http://a16z.com/2015/04/22/ted-ullyot-policy-regulatory-affairs/" TargetMode="External"/><Relationship Id="rId1320" Type="http://schemas.openxmlformats.org/officeDocument/2006/relationships/hyperlink" Target="http://www.whatsapp.com/faq/en/iphone/23559013" TargetMode="External"/><Relationship Id="rId2651" Type="http://schemas.openxmlformats.org/officeDocument/2006/relationships/hyperlink" Target="http://www.reddit.com/r/Bitcoin/comments/33s6sv/please_scroll_down_when_software_eats_the/" TargetMode="External"/><Relationship Id="rId1321" Type="http://schemas.openxmlformats.org/officeDocument/2006/relationships/hyperlink" Target="http://www.reddit.com/r/Bitcoin/comments/337zxt/question_to_the_developers_is_it_possible_to/" TargetMode="External"/><Relationship Id="rId2652" Type="http://schemas.openxmlformats.org/officeDocument/2006/relationships/hyperlink" Target="http://bravenewcoin.com/news/xapo-and-taringa-worlds-largest-bitcoin-integration/" TargetMode="External"/><Relationship Id="rId1322" Type="http://schemas.openxmlformats.org/officeDocument/2006/relationships/hyperlink" Target="http://www.reddit.com/r/Bitcoin/comments/337zl9/bitcoin_in_japan_mokuhankan/" TargetMode="External"/><Relationship Id="rId2653" Type="http://schemas.openxmlformats.org/officeDocument/2006/relationships/hyperlink" Target="http://www.reddit.com/r/Bitcoin/comments/33s6f7/xapo_and_taringa_worlds_largest_bitcoin/" TargetMode="External"/><Relationship Id="rId1356" Type="http://schemas.openxmlformats.org/officeDocument/2006/relationships/hyperlink" Target="http://www.reddit.com/r/Bitcoin/comments/3386nm/neocash_radio_had_special_guest_ian_freeman_on/" TargetMode="External"/><Relationship Id="rId2687" Type="http://schemas.openxmlformats.org/officeDocument/2006/relationships/hyperlink" Target="http://bitforwarder.com" TargetMode="External"/><Relationship Id="rId1357" Type="http://schemas.openxmlformats.org/officeDocument/2006/relationships/hyperlink" Target="http://www.marketwatch.com/story/btcchina-and-mrgekko-release-institutional-grade-trading-platform-2015-04-20" TargetMode="External"/><Relationship Id="rId2688" Type="http://schemas.openxmlformats.org/officeDocument/2006/relationships/hyperlink" Target="http://www.reddit.com/r/Bitcoin/comments/33sqqh/bitforwarder_now_released_use_us_for_all_your/" TargetMode="External"/><Relationship Id="rId1358" Type="http://schemas.openxmlformats.org/officeDocument/2006/relationships/hyperlink" Target="http://www.reddit.com/r/Bitcoin/comments/3386dj/btcchina_and_mrgekko_release_institutionalgrade/" TargetMode="External"/><Relationship Id="rId2689" Type="http://schemas.openxmlformats.org/officeDocument/2006/relationships/hyperlink" Target="http://www.commondreams.org/news/2015/04/24/big-bank-crime-century-results-guess-what-no-jail-time-anyone" TargetMode="External"/><Relationship Id="rId1359" Type="http://schemas.openxmlformats.org/officeDocument/2006/relationships/hyperlink" Target="http://www.reddit.com/r/Bitcoin/comments/33868s/the_big_list_of_btcaccepting_vape_vendors_90/" TargetMode="External"/><Relationship Id="rId767" Type="http://schemas.openxmlformats.org/officeDocument/2006/relationships/hyperlink" Target="http://www.thepetstech.com" TargetMode="External"/><Relationship Id="rId766" Type="http://schemas.openxmlformats.org/officeDocument/2006/relationships/hyperlink" Target="http://www.reddit.com/r/Bitcoin/comments/32xtap/the_saga_of_homero_garza_and_paycoin/" TargetMode="External"/><Relationship Id="rId765" Type="http://schemas.openxmlformats.org/officeDocument/2006/relationships/hyperlink" Target="https://bitcoinnewsmagazine.com/the-saga-of-homero-garza-and-paycoin/" TargetMode="External"/><Relationship Id="rId764" Type="http://schemas.openxmlformats.org/officeDocument/2006/relationships/hyperlink" Target="http://www.reddit.com/r/Bitcoin/comments/32xtxo/pot_bitcoin_companies_pay_steep_fees_for_bank/" TargetMode="External"/><Relationship Id="rId769" Type="http://schemas.openxmlformats.org/officeDocument/2006/relationships/hyperlink" Target="http://scryptcc.com" TargetMode="External"/><Relationship Id="rId768" Type="http://schemas.openxmlformats.org/officeDocument/2006/relationships/hyperlink" Target="http://www.reddit.com/r/Bitcoin/comments/32xrzf/led_dog_products_to_keep_your_dog_seen_in_the/" TargetMode="External"/><Relationship Id="rId2680" Type="http://schemas.openxmlformats.org/officeDocument/2006/relationships/hyperlink" Target="http://www.reddit.com/r/Bitcoin/comments/33sn7p/salontalks_with_decentral_vancouver_trading_panel/" TargetMode="External"/><Relationship Id="rId1350" Type="http://schemas.openxmlformats.org/officeDocument/2006/relationships/hyperlink" Target="https://www.youtube.com/watch?v=gcz-TJhD9KY" TargetMode="External"/><Relationship Id="rId2681" Type="http://schemas.openxmlformats.org/officeDocument/2006/relationships/hyperlink" Target="http://imgur.com/ZPso6zk" TargetMode="External"/><Relationship Id="rId1351" Type="http://schemas.openxmlformats.org/officeDocument/2006/relationships/hyperlink" Target="http://www.reddit.com/r/Bitcoin/comments/33859z/andreas_antonopoulos_talks_bitcoin_melbourne/" TargetMode="External"/><Relationship Id="rId2682" Type="http://schemas.openxmlformats.org/officeDocument/2006/relationships/hyperlink" Target="http://www.reddit.com/r/Bitcoin/comments/33smvw/just_ordered_this_stamp_need_some_paper_to_use_it/" TargetMode="External"/><Relationship Id="rId763" Type="http://schemas.openxmlformats.org/officeDocument/2006/relationships/hyperlink" Target="http://www.americanbanker.com/news/national-regional/pot-bitcoin-companies-pay-steep-fees-for-bank-access-1073710-1.html?pg=2" TargetMode="External"/><Relationship Id="rId1352" Type="http://schemas.openxmlformats.org/officeDocument/2006/relationships/hyperlink" Target="https://bitcoinmagazine.com/20050/death-paycoin-employee-video-reveals-internal-chaos/" TargetMode="External"/><Relationship Id="rId2683" Type="http://schemas.openxmlformats.org/officeDocument/2006/relationships/hyperlink" Target="http://www.commondreams.org/news/2015/04/24/big-bank-crime-century-results-guess-what-no-jail-time-anyone" TargetMode="External"/><Relationship Id="rId762" Type="http://schemas.openxmlformats.org/officeDocument/2006/relationships/hyperlink" Target="http://www.reddit.com/r/Bitcoin/comments/32xug7/in_the_future_bra_shopping/" TargetMode="External"/><Relationship Id="rId1353" Type="http://schemas.openxmlformats.org/officeDocument/2006/relationships/hyperlink" Target="http://www.reddit.com/r/Bitcoin/comments/3384q1/the_death_of_paycoin_employee_video_reveals/" TargetMode="External"/><Relationship Id="rId2684" Type="http://schemas.openxmlformats.org/officeDocument/2006/relationships/hyperlink" Target="http://www.reddit.com/r/Bitcoin/comments/33spa9/big_bank_crime_of_the_century_results_in_guess/" TargetMode="External"/><Relationship Id="rId761" Type="http://schemas.openxmlformats.org/officeDocument/2006/relationships/hyperlink" Target="http://www.reddit.com/r/Bitcoin/comments/32xvdq/a_gift_card_economy_breaking_down_bitpays_numbers/" TargetMode="External"/><Relationship Id="rId1354" Type="http://schemas.openxmlformats.org/officeDocument/2006/relationships/hyperlink" Target="http://www.reddit.com/r/Bitcoin/comments/3384cu/gimmeabreakman_accepts_bitcoin_donations/" TargetMode="External"/><Relationship Id="rId2685" Type="http://schemas.openxmlformats.org/officeDocument/2006/relationships/hyperlink" Target="http://www.mmoga.com/payment_methods/Bitcoins.html" TargetMode="External"/><Relationship Id="rId760" Type="http://schemas.openxmlformats.org/officeDocument/2006/relationships/hyperlink" Target="http://www.ofnumbers.com/2015/04/17/a-gift-card-economy-breaking-down-bitpays-numbers/" TargetMode="External"/><Relationship Id="rId1355" Type="http://schemas.openxmlformats.org/officeDocument/2006/relationships/hyperlink" Target="http://neocashradio.com/blog/episode-100-oil-and-bitcoin-with-special-guest-ian-freeman/" TargetMode="External"/><Relationship Id="rId2686" Type="http://schemas.openxmlformats.org/officeDocument/2006/relationships/hyperlink" Target="http://www.reddit.com/r/Bitcoin/comments/33sp7c/mmoga_gta_v_mortal_kombat_x_released_the_witcher/" TargetMode="External"/><Relationship Id="rId1345" Type="http://schemas.openxmlformats.org/officeDocument/2006/relationships/hyperlink" Target="http://www.newsbtc.com/2015/04/19/liberland-chooses-bitcoin-national-currency/" TargetMode="External"/><Relationship Id="rId2676" Type="http://schemas.openxmlformats.org/officeDocument/2006/relationships/hyperlink" Target="http://www.reddit.com/r/Bitcoin/comments/33skwz/with_pruning_how_long_til_i_can_use_my_phone_as_a/" TargetMode="External"/><Relationship Id="rId1346" Type="http://schemas.openxmlformats.org/officeDocument/2006/relationships/hyperlink" Target="http://www.reddit.com/r/Bitcoin/comments/3381li/liberland_chooses_bitcoin_as_national_currency/" TargetMode="External"/><Relationship Id="rId2677" Type="http://schemas.openxmlformats.org/officeDocument/2006/relationships/hyperlink" Target="http://afkinsider.com/95037/are-women-investing-in-bitcoin-and-if-so-why-arent-they-talking-about-it/" TargetMode="External"/><Relationship Id="rId1347" Type="http://schemas.openxmlformats.org/officeDocument/2006/relationships/hyperlink" Target="http://www.newsbtc.com/2015/04/19/play-safe-keeping-your-bitcoin-wallet-enchained/" TargetMode="External"/><Relationship Id="rId2678" Type="http://schemas.openxmlformats.org/officeDocument/2006/relationships/hyperlink" Target="http://www.reddit.com/r/Bitcoin/comments/33sm21/are_women_investing_in_bitcoin_and_if_so_why/" TargetMode="External"/><Relationship Id="rId1348" Type="http://schemas.openxmlformats.org/officeDocument/2006/relationships/hyperlink" Target="http://www.reddit.com/r/Bitcoin/comments/3381hs/play_safe_keeping_your_bitcoin_wallet_enchained/" TargetMode="External"/><Relationship Id="rId2679" Type="http://schemas.openxmlformats.org/officeDocument/2006/relationships/hyperlink" Target="https://www.youtube.com/watch?v=oTVDMSKnXrA" TargetMode="External"/><Relationship Id="rId1349" Type="http://schemas.openxmlformats.org/officeDocument/2006/relationships/hyperlink" Target="http://www.reddit.com/r/Bitcoin/comments/33837k/want_to_transfer_money_from_canada_to_switzerland/" TargetMode="External"/><Relationship Id="rId756" Type="http://schemas.openxmlformats.org/officeDocument/2006/relationships/hyperlink" Target="http://www.reddit.com/r/Bitcoin/comments/32xrt3/has_anyone_had_any_problems_with_this_scrypt/" TargetMode="External"/><Relationship Id="rId755" Type="http://schemas.openxmlformats.org/officeDocument/2006/relationships/hyperlink" Target="http://scryptcc.com" TargetMode="External"/><Relationship Id="rId754" Type="http://schemas.openxmlformats.org/officeDocument/2006/relationships/hyperlink" Target="http://www.reddit.com/r/Bitcoin/comments/32xrzf/led_dog_products_to_keep_your_dog_seen_in_the/" TargetMode="External"/><Relationship Id="rId753" Type="http://schemas.openxmlformats.org/officeDocument/2006/relationships/hyperlink" Target="http://www.thepetstech.com" TargetMode="External"/><Relationship Id="rId759" Type="http://schemas.openxmlformats.org/officeDocument/2006/relationships/hyperlink" Target="http://www.reddit.com/r/Bitcoin/comments/32xr8g/can_bitcoin_or_any_altcoin_replace_traditional/" TargetMode="External"/><Relationship Id="rId758" Type="http://schemas.openxmlformats.org/officeDocument/2006/relationships/hyperlink" Target="http://www.reddit.com/r/Bitcoin/comments/32xr9f/revealed_bitcoin_barons_threatening_emails_and/" TargetMode="External"/><Relationship Id="rId757" Type="http://schemas.openxmlformats.org/officeDocument/2006/relationships/hyperlink" Target="http://www.theopenledger.com/revealed-bitcoin-barons-threatening-emails-and-the-website-owner-that-brought-him-down/" TargetMode="External"/><Relationship Id="rId2670" Type="http://schemas.openxmlformats.org/officeDocument/2006/relationships/hyperlink" Target="http://www.reddit.com/r/Bitcoin/comments/33sh5t/got_goxed/" TargetMode="External"/><Relationship Id="rId1340" Type="http://schemas.openxmlformats.org/officeDocument/2006/relationships/hyperlink" Target="http://www.reddit.com/r/Bitcoin/comments/3381wu/the_value_of_bitcoin/" TargetMode="External"/><Relationship Id="rId2671" Type="http://schemas.openxmlformats.org/officeDocument/2006/relationships/hyperlink" Target="http://www.reddit.com/r/Bitcoin/comments/33sgqs/vpn/" TargetMode="External"/><Relationship Id="rId752" Type="http://schemas.openxmlformats.org/officeDocument/2006/relationships/hyperlink" Target="http://www.reddit.com/r/Bitcoin/comments/32xtap/the_saga_of_homero_garza_and_paycoin/" TargetMode="External"/><Relationship Id="rId1341" Type="http://schemas.openxmlformats.org/officeDocument/2006/relationships/hyperlink" Target="https://www.cryptocoinsnews.com/bitspark-making-bitcoin-easier-use/" TargetMode="External"/><Relationship Id="rId2672" Type="http://schemas.openxmlformats.org/officeDocument/2006/relationships/hyperlink" Target="http://domustower.com/blog/post/is-git-a-block-chain/" TargetMode="External"/><Relationship Id="rId751" Type="http://schemas.openxmlformats.org/officeDocument/2006/relationships/hyperlink" Target="https://bitcoinnewsmagazine.com/the-saga-of-homero-garza-and-paycoin/" TargetMode="External"/><Relationship Id="rId1342" Type="http://schemas.openxmlformats.org/officeDocument/2006/relationships/hyperlink" Target="http://www.reddit.com/r/Bitcoin/comments/3381vp/bitspark_is_making_bitcoin_easier_to_use/" TargetMode="External"/><Relationship Id="rId2673" Type="http://schemas.openxmlformats.org/officeDocument/2006/relationships/hyperlink" Target="http://www.reddit.com/r/Bitcoin/comments/33sgo5/is_git_a_block_chain/" TargetMode="External"/><Relationship Id="rId750" Type="http://schemas.openxmlformats.org/officeDocument/2006/relationships/hyperlink" Target="http://www.reddit.com/r/Bitcoin/comments/32xtxo/pot_bitcoin_companies_pay_steep_fees_for_bank/" TargetMode="External"/><Relationship Id="rId1343" Type="http://schemas.openxmlformats.org/officeDocument/2006/relationships/hyperlink" Target="https://www.youtube.com/watch?v=cZZbSPY0EhQ" TargetMode="External"/><Relationship Id="rId2674" Type="http://schemas.openxmlformats.org/officeDocument/2006/relationships/hyperlink" Target="http://www.reddit.com/r/Bitcoin/comments/33sig9/bitcoin_give_away_100_bits_to_the_first_5_people/" TargetMode="External"/><Relationship Id="rId1344" Type="http://schemas.openxmlformats.org/officeDocument/2006/relationships/hyperlink" Target="http://www.reddit.com/r/Bitcoin/comments/3381n8/bitcoins_untapped_value_simon_dixon_on_cnbc/" TargetMode="External"/><Relationship Id="rId2675" Type="http://schemas.openxmlformats.org/officeDocument/2006/relationships/hyperlink" Target="http://www.reddit.com/r/Bitcoin/comments/33sidd/i_might_have_just_goxed_myself/" TargetMode="External"/><Relationship Id="rId2621" Type="http://schemas.openxmlformats.org/officeDocument/2006/relationships/hyperlink" Target="http://www.reddit.com/r/Bitcoin/comments/33rjqj/bitcoin_natural_first_target_is_western_union/" TargetMode="External"/><Relationship Id="rId2622" Type="http://schemas.openxmlformats.org/officeDocument/2006/relationships/hyperlink" Target="https://imgur.com/wdL0pxF" TargetMode="External"/><Relationship Id="rId2623" Type="http://schemas.openxmlformats.org/officeDocument/2006/relationships/hyperlink" Target="http://www.reddit.com/r/Bitcoin/comments/33rist/just_sent_this_to_paul_krugmans_princeton_office/" TargetMode="External"/><Relationship Id="rId2624" Type="http://schemas.openxmlformats.org/officeDocument/2006/relationships/hyperlink" Target="https://www.youtube.com/watch?v=oRG0nzSUpSU" TargetMode="External"/><Relationship Id="rId2625" Type="http://schemas.openxmlformats.org/officeDocument/2006/relationships/hyperlink" Target="http://www.reddit.com/r/Bitcoin/comments/33rokq/sodm15_keynote_presentation_the_future_of_bitcoin/" TargetMode="External"/><Relationship Id="rId2626" Type="http://schemas.openxmlformats.org/officeDocument/2006/relationships/hyperlink" Target="http://www.reddit.com/r/Bitcoin/comments/33rpss/bitcoin_is_a_lot_more_useful_now_for_consumers/" TargetMode="External"/><Relationship Id="rId2627" Type="http://schemas.openxmlformats.org/officeDocument/2006/relationships/hyperlink" Target="http://www.reddit.com/r/Bitcoin/comments/33rtna/1000_satoshi_in_changetip_because_i_love_you_all/" TargetMode="External"/><Relationship Id="rId2628" Type="http://schemas.openxmlformats.org/officeDocument/2006/relationships/hyperlink" Target="https://youtu.be/DkBs76CYG-U" TargetMode="External"/><Relationship Id="rId709" Type="http://schemas.openxmlformats.org/officeDocument/2006/relationships/hyperlink" Target="http://www.reddit.com/r/Bitcoin/comments/32xd1g/til_bitcoin_tips_dont_always_go_as_planned/" TargetMode="External"/><Relationship Id="rId2629" Type="http://schemas.openxmlformats.org/officeDocument/2006/relationships/hyperlink" Target="http://www.reddit.com/r/Bitcoin/comments/33rtf3/bitcoin_rush_44_w_coinality_kraken_midas_rezerv/" TargetMode="External"/><Relationship Id="rId708" Type="http://schemas.openxmlformats.org/officeDocument/2006/relationships/hyperlink" Target="http://i.imgur.com/qavfjTW.png" TargetMode="External"/><Relationship Id="rId707" Type="http://schemas.openxmlformats.org/officeDocument/2006/relationships/hyperlink" Target="http://www.reddit.com/r/Bitcoin/comments/32xd1l/game_of_birds_got_parody_app_that_rewards_players/" TargetMode="External"/><Relationship Id="rId706" Type="http://schemas.openxmlformats.org/officeDocument/2006/relationships/hyperlink" Target="http://www.reddit.com/r/Bitcoin/comments/32xayi/alan_greenspan_another_unconscious_quote_on/" TargetMode="External"/><Relationship Id="rId701" Type="http://schemas.openxmlformats.org/officeDocument/2006/relationships/hyperlink" Target="http://www.reddit.com/r/Bitcoin/comments/32x72n/unconfirmed_transaction_non_standard_input/" TargetMode="External"/><Relationship Id="rId700" Type="http://schemas.openxmlformats.org/officeDocument/2006/relationships/hyperlink" Target="http://www.reddit.com/r/Bitcoin/comments/32x76m/what_would_happen_if_all_of_the_miners_just/" TargetMode="External"/><Relationship Id="rId705" Type="http://schemas.openxmlformats.org/officeDocument/2006/relationships/hyperlink" Target="http://www.reddit.com/r/Bitcoin/comments/32x5f1/a_decentralized_tip_jar_for_every_website/" TargetMode="External"/><Relationship Id="rId704" Type="http://schemas.openxmlformats.org/officeDocument/2006/relationships/hyperlink" Target="http://wetipcoins.com" TargetMode="External"/><Relationship Id="rId703" Type="http://schemas.openxmlformats.org/officeDocument/2006/relationships/hyperlink" Target="http://www.reddit.com/r/Bitcoin/comments/32x5u5/are_there_any_good_introduction_websites_for/" TargetMode="External"/><Relationship Id="rId702" Type="http://schemas.openxmlformats.org/officeDocument/2006/relationships/hyperlink" Target="http://www.reddit.com/r/Bitcoin/comments/32x6jy/bitcoin_in_retail_business_cash_register_receipt/" TargetMode="External"/><Relationship Id="rId2620" Type="http://schemas.openxmlformats.org/officeDocument/2006/relationships/hyperlink" Target="http://www.reddit.com/r/Bitcoin/comments/33rk4q/jackson_palmer_may_have_just_gone_off_the_deep_end/" TargetMode="External"/><Relationship Id="rId2610" Type="http://schemas.openxmlformats.org/officeDocument/2006/relationships/hyperlink" Target="http://www.reddit.com/r/Bitcoin/comments/33rezo/a_small_gift/" TargetMode="External"/><Relationship Id="rId2611" Type="http://schemas.openxmlformats.org/officeDocument/2006/relationships/hyperlink" Target="http://www.reddit.com/r/Bitcoin/comments/33rebe/bitcoin_for_vps/" TargetMode="External"/><Relationship Id="rId2612" Type="http://schemas.openxmlformats.org/officeDocument/2006/relationships/hyperlink" Target="http://www.reddit.com/r/Bitcoin/comments/33rhg9/reality_check_on_the_gbtc_fund/" TargetMode="External"/><Relationship Id="rId2613" Type="http://schemas.openxmlformats.org/officeDocument/2006/relationships/hyperlink" Target="http://www.reddit.com/r/Bitcoin/comments/33rhat/im_really_curious_how_much_have_you_made_or_lost/" TargetMode="External"/><Relationship Id="rId2614" Type="http://schemas.openxmlformats.org/officeDocument/2006/relationships/hyperlink" Target="http://cointelegraph.com/news/114059/on-the-road-with-the-bitcoin-bus-the-bit-moms-journal-part-1" TargetMode="External"/><Relationship Id="rId2615" Type="http://schemas.openxmlformats.org/officeDocument/2006/relationships/hyperlink" Target="http://www.reddit.com/r/Bitcoin/comments/33qbpx/on_the_road_with_the_bitcoin_bus_the_bit_moms/" TargetMode="External"/><Relationship Id="rId2616" Type="http://schemas.openxmlformats.org/officeDocument/2006/relationships/hyperlink" Target="https://bitcointalk.org/index.php?topic=896480.0" TargetMode="External"/><Relationship Id="rId2617" Type="http://schemas.openxmlformats.org/officeDocument/2006/relationships/hyperlink" Target="http://www.reddit.com/r/Bitcoin/comments/33rl3z/yesterday_someone_shared_this_with_me_the_story/" TargetMode="External"/><Relationship Id="rId2618" Type="http://schemas.openxmlformats.org/officeDocument/2006/relationships/hyperlink" Target="http://www.reddit.com/r/Bitcoin/comments/33rkqa/it_took_coinbase_two_years_and_2_million_to_be/" TargetMode="External"/><Relationship Id="rId2619" Type="http://schemas.openxmlformats.org/officeDocument/2006/relationships/hyperlink" Target="https://twitter.com/ummjackson/status/591738854471794688" TargetMode="External"/><Relationship Id="rId1312" Type="http://schemas.openxmlformats.org/officeDocument/2006/relationships/hyperlink" Target="https://www.reddit.com/r/BitcoinTechnology/comments/336ilk/matrix_style_live_bitcoin_transaction/" TargetMode="External"/><Relationship Id="rId2643" Type="http://schemas.openxmlformats.org/officeDocument/2006/relationships/hyperlink" Target="http://www.reddit.com/r/Bitcoin/comments/33rx4k/the_millionairemakers_drawing_is_open_lets_make/" TargetMode="External"/><Relationship Id="rId1313" Type="http://schemas.openxmlformats.org/officeDocument/2006/relationships/hyperlink" Target="http://www.reddit.com/r/Bitcoin/comments/337ujb/live_matrix_style_bitcoin_screensaver_showing_all/" TargetMode="External"/><Relationship Id="rId2644" Type="http://schemas.openxmlformats.org/officeDocument/2006/relationships/hyperlink" Target="http://organofcorti.blogspot.com/2015/04/mining-centralisation-correlations.html" TargetMode="External"/><Relationship Id="rId1314" Type="http://schemas.openxmlformats.org/officeDocument/2006/relationships/hyperlink" Target="http://www.reddit.com/r/Bitcoin/comments/337xbm/vcs_bitcoin_price_doesnt_matter_right_now_when/" TargetMode="External"/><Relationship Id="rId2645" Type="http://schemas.openxmlformats.org/officeDocument/2006/relationships/hyperlink" Target="http://www.reddit.com/r/Bitcoin/comments/33s0kz/mining_centralisation_correlates_with_network/" TargetMode="External"/><Relationship Id="rId1315" Type="http://schemas.openxmlformats.org/officeDocument/2006/relationships/hyperlink" Target="http://www.reddit.com/r/Bitcoin/comments/337ve2/moronic_monday_april_20_2015_ask_all_your_bitcoin/" TargetMode="External"/><Relationship Id="rId2646" Type="http://schemas.openxmlformats.org/officeDocument/2006/relationships/hyperlink" Target="http://www.pymnts.com/in-depth/2015/politics-and-robot-shoppers-this-week-in-bitcoin/" TargetMode="External"/><Relationship Id="rId1316" Type="http://schemas.openxmlformats.org/officeDocument/2006/relationships/hyperlink" Target="https://codeswap.io/" TargetMode="External"/><Relationship Id="rId2647" Type="http://schemas.openxmlformats.org/officeDocument/2006/relationships/hyperlink" Target="http://www.reddit.com/r/Bitcoin/comments/33s029/politics_and_robot_shoppers_this_week_in_bitcoin/" TargetMode="External"/><Relationship Id="rId1317" Type="http://schemas.openxmlformats.org/officeDocument/2006/relationships/hyperlink" Target="http://www.reddit.com/r/Bitcoin/comments/337yl9/buy_code_with_bitcoin/" TargetMode="External"/><Relationship Id="rId2648" Type="http://schemas.openxmlformats.org/officeDocument/2006/relationships/hyperlink" Target="http://www.paymentssource.com/news/paythink/blockchain-rise-can-upend-traditional-payment-providers-3021170-1.html" TargetMode="External"/><Relationship Id="rId1318" Type="http://schemas.openxmlformats.org/officeDocument/2006/relationships/hyperlink" Target="https://qr-edit.com" TargetMode="External"/><Relationship Id="rId2649" Type="http://schemas.openxmlformats.org/officeDocument/2006/relationships/hyperlink" Target="http://www.reddit.com/r/Bitcoin/comments/33rzs5/blockchain_s_rise_can_upend_traditional_payment/" TargetMode="External"/><Relationship Id="rId1319" Type="http://schemas.openxmlformats.org/officeDocument/2006/relationships/hyperlink" Target="http://www.reddit.com/r/Bitcoin/comments/337y9i/custom_bitcoin_qr_code_generator/" TargetMode="External"/><Relationship Id="rId729" Type="http://schemas.openxmlformats.org/officeDocument/2006/relationships/hyperlink" Target="http://liberland.org/en/contact/" TargetMode="External"/><Relationship Id="rId728" Type="http://schemas.openxmlformats.org/officeDocument/2006/relationships/hyperlink" Target="http://www.reddit.com/r/Bitcoin/comments/32xn8c/shopify_goes_public_set_to_disrupt_ebay_bitcoin/" TargetMode="External"/><Relationship Id="rId723" Type="http://schemas.openxmlformats.org/officeDocument/2006/relationships/hyperlink" Target="http://www.reddit.com/r/Bitcoin/comments/32xepg/exchanges_verification_delays_writing_this_out_of/" TargetMode="External"/><Relationship Id="rId722" Type="http://schemas.openxmlformats.org/officeDocument/2006/relationships/hyperlink" Target="http://www.reddit.com/r/Bitcoin/comments/32xf1w/good_bitcoin_day/" TargetMode="External"/><Relationship Id="rId721" Type="http://schemas.openxmlformats.org/officeDocument/2006/relationships/hyperlink" Target="http://www.reddit.com/r/Bitcoin/comments/32xfag/new_bitcoin_foundation_head_doesnt_know_when_hell/" TargetMode="External"/><Relationship Id="rId720" Type="http://schemas.openxmlformats.org/officeDocument/2006/relationships/hyperlink" Target="http://www.coinbuzz.com/2015/04/17/new-bitcoin-foundation-leader-gets-community-feedback/" TargetMode="External"/><Relationship Id="rId727" Type="http://schemas.openxmlformats.org/officeDocument/2006/relationships/hyperlink" Target="http://www.bnn.ca/Video/player.aspx?vid=593651" TargetMode="External"/><Relationship Id="rId726" Type="http://schemas.openxmlformats.org/officeDocument/2006/relationships/hyperlink" Target="http://www.reddit.com/r/Bitcoin/comments/32xe8d/im_speaking_at_the_virtual_currency_today_summit/" TargetMode="External"/><Relationship Id="rId725" Type="http://schemas.openxmlformats.org/officeDocument/2006/relationships/hyperlink" Target="http://www.reddit.com/r/Bitcoin/comments/32xeba/bitcoin_calculators/" TargetMode="External"/><Relationship Id="rId724" Type="http://schemas.openxmlformats.org/officeDocument/2006/relationships/hyperlink" Target="http://www.reddit.com/r/Bitcoin/comments/32xec8/the_website_btcmarketnet_looks_a_bit_shady_to_me/" TargetMode="External"/><Relationship Id="rId2640" Type="http://schemas.openxmlformats.org/officeDocument/2006/relationships/hyperlink" Target="http://www.infowars.com/paypal-asserts-copyright-ownership-over-all-intellectual-property-of-its-users/" TargetMode="External"/><Relationship Id="rId1310" Type="http://schemas.openxmlformats.org/officeDocument/2006/relationships/hyperlink" Target="http://imgur.com/IxiilbU" TargetMode="External"/><Relationship Id="rId2641" Type="http://schemas.openxmlformats.org/officeDocument/2006/relationships/hyperlink" Target="http://www.reddit.com/r/Bitcoin/comments/33ry0x/paypal_asserts_copyright_ownership_over_all/" TargetMode="External"/><Relationship Id="rId1311" Type="http://schemas.openxmlformats.org/officeDocument/2006/relationships/hyperlink" Target="http://www.reddit.com/r/Bitcoin/comments/337u8p/the_currency_of_the_future_inherently_supports/" TargetMode="External"/><Relationship Id="rId2642" Type="http://schemas.openxmlformats.org/officeDocument/2006/relationships/hyperlink" Target="http://reddit.com/r/millionairemakers/about/sticky" TargetMode="External"/><Relationship Id="rId1301" Type="http://schemas.openxmlformats.org/officeDocument/2006/relationships/hyperlink" Target="http://www.reddit.com/r/Bitcoin/comments/337mh9/btcdirect_einfach_schnell_und_sicer/" TargetMode="External"/><Relationship Id="rId2632" Type="http://schemas.openxmlformats.org/officeDocument/2006/relationships/hyperlink" Target="https://www.youtube.com/watch?v=9RtZrNPP26w" TargetMode="External"/><Relationship Id="rId1302" Type="http://schemas.openxmlformats.org/officeDocument/2006/relationships/hyperlink" Target="http://www.reddit.com/r/Bitcoin/comments/337mdz/xapo_i_think_i_maybe_ordered_theit_debit_card_but/" TargetMode="External"/><Relationship Id="rId2633" Type="http://schemas.openxmlformats.org/officeDocument/2006/relationships/hyperlink" Target="http://www.reddit.com/r/Bitcoin/comments/33rrbv/cryptographers_panel_at_rsa_conference_2015/" TargetMode="External"/><Relationship Id="rId1303" Type="http://schemas.openxmlformats.org/officeDocument/2006/relationships/hyperlink" Target="http://www.reddit.com/r/Bitcoin/comments/337on6/i_wish_i_could_send_my_washer_bitcoin_to_do/" TargetMode="External"/><Relationship Id="rId2634" Type="http://schemas.openxmlformats.org/officeDocument/2006/relationships/hyperlink" Target="https://medium.com/@ariannasimpson/this-is-what-its-like-to-be-a-woman-at-a-bitcoin-meetup-b07f3bb6ab5b" TargetMode="External"/><Relationship Id="rId1304" Type="http://schemas.openxmlformats.org/officeDocument/2006/relationships/hyperlink" Target="http://bit-post.com/players/bitcoin-regulation-around-the-world-the-current-state-5627" TargetMode="External"/><Relationship Id="rId2635" Type="http://schemas.openxmlformats.org/officeDocument/2006/relationships/hyperlink" Target="http://www.reddit.com/r/Bitcoin/comments/33rv98/this_is_what_its_like_to_be_a_woman_at_a_bitcoin/" TargetMode="External"/><Relationship Id="rId1305" Type="http://schemas.openxmlformats.org/officeDocument/2006/relationships/hyperlink" Target="http://www.reddit.com/r/Bitcoin/comments/337qr3/bitcoin_regulation_around_the_world_the_current/" TargetMode="External"/><Relationship Id="rId2636" Type="http://schemas.openxmlformats.org/officeDocument/2006/relationships/hyperlink" Target="http://www.reddit.com/r/Bitcoin/comments/33ru89/what_will_happen_once_we_have_decentralized/" TargetMode="External"/><Relationship Id="rId1306" Type="http://schemas.openxmlformats.org/officeDocument/2006/relationships/hyperlink" Target="http://www.reddit.com/r/Bitcoin/comments/337t85/can_we_merge_different_blockchain_technologies/" TargetMode="External"/><Relationship Id="rId2637" Type="http://schemas.openxmlformats.org/officeDocument/2006/relationships/hyperlink" Target="http://www.reddit.com/r/Bitcoin/comments/33rwmy/eli5_why_arent_banks_accepting_btc/" TargetMode="External"/><Relationship Id="rId1307" Type="http://schemas.openxmlformats.org/officeDocument/2006/relationships/hyperlink" Target="http://memeburn.com/2015/04/memeburn-goes-behind-gyfts-big-bitcoin-ecosystem-plan/" TargetMode="External"/><Relationship Id="rId2638" Type="http://schemas.openxmlformats.org/officeDocument/2006/relationships/hyperlink" Target="http://imgur.com/CsapyXF" TargetMode="External"/><Relationship Id="rId1308" Type="http://schemas.openxmlformats.org/officeDocument/2006/relationships/hyperlink" Target="http://www.reddit.com/r/Bitcoin/comments/337rsw/bitcoin_is_a_commodity_not_a_currency_and_bitcoin/" TargetMode="External"/><Relationship Id="rId2639" Type="http://schemas.openxmlformats.org/officeDocument/2006/relationships/hyperlink" Target="http://www.reddit.com/r/Bitcoin/comments/33rwhp/bitreserveorg_sent_this_email_out_to_their_most/" TargetMode="External"/><Relationship Id="rId1309" Type="http://schemas.openxmlformats.org/officeDocument/2006/relationships/hyperlink" Target="http://www.reddit.com/r/Bitcoin/comments/337rne/why_do_you_think_cryptocurrenciesthe_block_chain/" TargetMode="External"/><Relationship Id="rId719" Type="http://schemas.openxmlformats.org/officeDocument/2006/relationships/hyperlink" Target="http://www.reddit.com/r/Bitcoin/comments/32xfc2/obvious_stolen_credit_card_fraud_on_bitcointalk/" TargetMode="External"/><Relationship Id="rId718" Type="http://schemas.openxmlformats.org/officeDocument/2006/relationships/hyperlink" Target="http://www.reddit.com/r/Bitcoin/comments/32xfjd/first_digital_currency_brokerdealer_launches/" TargetMode="External"/><Relationship Id="rId717" Type="http://schemas.openxmlformats.org/officeDocument/2006/relationships/hyperlink" Target="http://www.cnbc.com/id/102594745" TargetMode="External"/><Relationship Id="rId712" Type="http://schemas.openxmlformats.org/officeDocument/2006/relationships/hyperlink" Target="http://www.reddit.com/r/Bitcoin/comments/32xbxb/coveryou_are_the_first_european_insurers_to/" TargetMode="External"/><Relationship Id="rId711" Type="http://schemas.openxmlformats.org/officeDocument/2006/relationships/hyperlink" Target="http://www.coinbuzz.com/2015/04/17/coveryou-are-the-first-european-insurers-to-accept-bitcoin/" TargetMode="External"/><Relationship Id="rId710" Type="http://schemas.openxmlformats.org/officeDocument/2006/relationships/hyperlink" Target="http://www.reddit.com/r/Bitcoin/comments/32xclr/xapo_and_id_verification/" TargetMode="External"/><Relationship Id="rId716" Type="http://schemas.openxmlformats.org/officeDocument/2006/relationships/hyperlink" Target="http://www.reddit.com/r/Bitcoin/comments/32xfnf/cryptocurrency_friend_or_foe_itproportalcom/" TargetMode="External"/><Relationship Id="rId715" Type="http://schemas.openxmlformats.org/officeDocument/2006/relationships/hyperlink" Target="http://www.itproportal.com/2015/04/16/cryptocurrency-friend-or-foe/" TargetMode="External"/><Relationship Id="rId714" Type="http://schemas.openxmlformats.org/officeDocument/2006/relationships/hyperlink" Target="http://www.reddit.com/r/Bitcoin/comments/32xfst/police_return_seized_bitcoin_atm/" TargetMode="External"/><Relationship Id="rId713" Type="http://schemas.openxmlformats.org/officeDocument/2006/relationships/hyperlink" Target="http://www.brisbanetimes.com.au/queensland/police-return-seized-bitcoin-atm-20150417-1mnnh2.html" TargetMode="External"/><Relationship Id="rId2630" Type="http://schemas.openxmlformats.org/officeDocument/2006/relationships/hyperlink" Target="http://www.americanbanker.com/bankthink/bloggers-belittle-womens-achievements-in-bitcoin-1074018-1.html" TargetMode="External"/><Relationship Id="rId1300" Type="http://schemas.openxmlformats.org/officeDocument/2006/relationships/hyperlink" Target="http://coinwelt.de/2015/04/bitcoins-kaufen/" TargetMode="External"/><Relationship Id="rId2631" Type="http://schemas.openxmlformats.org/officeDocument/2006/relationships/hyperlink" Target="http://www.reddit.com/r/Bitcoin/comments/33rrnf/bloggers_belittle_womens_achievements_in_bitcoin/" TargetMode="External"/><Relationship Id="rId3117" Type="http://schemas.openxmlformats.org/officeDocument/2006/relationships/hyperlink" Target="http://www.reddit.com/r/Bitcoin/comments/342h2c/we_have_add_23_new_locations_where_you_can_buy/" TargetMode="External"/><Relationship Id="rId3116" Type="http://schemas.openxmlformats.org/officeDocument/2006/relationships/hyperlink" Target="https://blog.bitex.la/sucursales-bitex" TargetMode="External"/><Relationship Id="rId3119" Type="http://schemas.openxmlformats.org/officeDocument/2006/relationships/hyperlink" Target="http://www.reddit.com/r/Bitcoin/comments/342g9c/bitquickco_becomes_new_trusted_partner_for/" TargetMode="External"/><Relationship Id="rId3118" Type="http://schemas.openxmlformats.org/officeDocument/2006/relationships/hyperlink" Target="https://twitter.com/BitQuickco/status/592774957563813890" TargetMode="External"/><Relationship Id="rId3111" Type="http://schemas.openxmlformats.org/officeDocument/2006/relationships/hyperlink" Target="http://www.reddit.com/r/Bitcoin/comments/34280f/tutorial_how_to_use_ledger_nano_with_coinkite/" TargetMode="External"/><Relationship Id="rId3110" Type="http://schemas.openxmlformats.org/officeDocument/2006/relationships/hyperlink" Target="https://www.youtube.com/watch?v=8IQJF-CDL24" TargetMode="External"/><Relationship Id="rId3113" Type="http://schemas.openxmlformats.org/officeDocument/2006/relationships/hyperlink" Target="http://www.reddit.com/r/Bitcoin/comments/342az6/introducing_remittance_bargains_in_mondome_find/" TargetMode="External"/><Relationship Id="rId3112" Type="http://schemas.openxmlformats.org/officeDocument/2006/relationships/hyperlink" Target="https://www.mondome.com/bargains" TargetMode="External"/><Relationship Id="rId3115" Type="http://schemas.openxmlformats.org/officeDocument/2006/relationships/hyperlink" Target="http://www.reddit.com/r/Bitcoin/comments/3429mg/is_ibm_about_to_make_banks_obsolete/" TargetMode="External"/><Relationship Id="rId3114" Type="http://schemas.openxmlformats.org/officeDocument/2006/relationships/hyperlink" Target="http://www.fool.com/investing/general/2015/04/27/is-ibm-about-to-make-banks-obsolete.aspx" TargetMode="External"/><Relationship Id="rId3106" Type="http://schemas.openxmlformats.org/officeDocument/2006/relationships/hyperlink" Target="http://www.reddit.com/r/Bitcoin/comments/3424rq/could_machines_put_central_bankers_out_of_a_job/" TargetMode="External"/><Relationship Id="rId3105" Type="http://schemas.openxmlformats.org/officeDocument/2006/relationships/hyperlink" Target="http://blogs.wsj.com/economics/2015/04/27/could-machines-put-central-bankers-out-of-a-job/?mod=WSJBlog" TargetMode="External"/><Relationship Id="rId3108" Type="http://schemas.openxmlformats.org/officeDocument/2006/relationships/hyperlink" Target="http://www.fool.com/investing/general/2015/04/27/is-ibm-about-to-make-banks-obsolete.aspx" TargetMode="External"/><Relationship Id="rId3107" Type="http://schemas.openxmlformats.org/officeDocument/2006/relationships/hyperlink" Target="http://www.reddit.com/r/Bitcoin/comments/3423nw/why_doesnt_anyone_organize_some_positive_pr_moves/" TargetMode="External"/><Relationship Id="rId3109" Type="http://schemas.openxmlformats.org/officeDocument/2006/relationships/hyperlink" Target="http://www.reddit.com/r/Bitcoin/comments/3429mg/is_ibm_about_to_make_banks_obsolete/" TargetMode="External"/><Relationship Id="rId3100" Type="http://schemas.openxmlformats.org/officeDocument/2006/relationships/hyperlink" Target="http://www.reddit.com/r/Bitcoin/comments/341xkr/all_lost_btc_returned_thank_you_to_bitmain_bitgo/" TargetMode="External"/><Relationship Id="rId3102" Type="http://schemas.openxmlformats.org/officeDocument/2006/relationships/hyperlink" Target="http://www.reddit.com/r/Bitcoin/comments/3424vu/fuck_now_i_want_apple_watch/" TargetMode="External"/><Relationship Id="rId3101" Type="http://schemas.openxmlformats.org/officeDocument/2006/relationships/hyperlink" Target="https://samuellaska.github.io/cryptowatch/" TargetMode="External"/><Relationship Id="rId3104" Type="http://schemas.openxmlformats.org/officeDocument/2006/relationships/hyperlink" Target="http://www.reddit.com/r/Bitcoin/comments/3424vd/hannibal_buress_hosts_deep_webbys_in_funny_or_die/" TargetMode="External"/><Relationship Id="rId3103" Type="http://schemas.openxmlformats.org/officeDocument/2006/relationships/hyperlink" Target="http://www.funnyordie.com/videos/c140ab5541/the-deep-webbys-with-hannibal-buress" TargetMode="External"/><Relationship Id="rId3139" Type="http://schemas.openxmlformats.org/officeDocument/2006/relationships/hyperlink" Target="http://www.reddit.com/r/Bitcoin/comments/342qwi/you_know_with_all_this_vc_investment_youd_think/" TargetMode="External"/><Relationship Id="rId3138" Type="http://schemas.openxmlformats.org/officeDocument/2006/relationships/hyperlink" Target="http://www.reddit.com/r/Bitcoin/comments/342l32/augur_open_sources_codebase/" TargetMode="External"/><Relationship Id="rId3131" Type="http://schemas.openxmlformats.org/officeDocument/2006/relationships/hyperlink" Target="http://www.reddit.com/r/Bitcoin/comments/342mov/money_tech_former_mt_gox_users_are_now_able_to/" TargetMode="External"/><Relationship Id="rId3130" Type="http://schemas.openxmlformats.org/officeDocument/2006/relationships/hyperlink" Target="https://youtu.be/I0ZmaWt5x5U" TargetMode="External"/><Relationship Id="rId3133" Type="http://schemas.openxmlformats.org/officeDocument/2006/relationships/hyperlink" Target="http://www.nakedcapitalism.com/2015/04/war-cash-10-spine-chilling-quotes.html" TargetMode="External"/><Relationship Id="rId3132" Type="http://schemas.openxmlformats.org/officeDocument/2006/relationships/hyperlink" Target="http://www.reddit.com/r/Bitcoin/comments/342mix/best_place_for_a_pac_vs_mayweather_bitcoin_bet/" TargetMode="External"/><Relationship Id="rId3135" Type="http://schemas.openxmlformats.org/officeDocument/2006/relationships/hyperlink" Target="http://www.reddit.com/r/Bitcoin/comments/342mc3/simple_google_spreadsheet_formula_to_track_your/" TargetMode="External"/><Relationship Id="rId3134" Type="http://schemas.openxmlformats.org/officeDocument/2006/relationships/hyperlink" Target="http://www.reddit.com/r/Bitcoin/comments/342mcc/the_war_on_cash_in_10_spinechilling_quotes/" TargetMode="External"/><Relationship Id="rId3137" Type="http://schemas.openxmlformats.org/officeDocument/2006/relationships/hyperlink" Target="http://www.reddit.com/r/Bitcoin/comments/342lp6/can_bitcoin_wallets_use_this/" TargetMode="External"/><Relationship Id="rId3136" Type="http://schemas.openxmlformats.org/officeDocument/2006/relationships/hyperlink" Target="https://beta.snowshoestamp.com/" TargetMode="External"/><Relationship Id="rId3128" Type="http://schemas.openxmlformats.org/officeDocument/2006/relationships/hyperlink" Target="http://www.reddit.com/r/Bitcoin/comments/342g9c/bitquickco_becomes_new_trusted_partner_for/" TargetMode="External"/><Relationship Id="rId3127" Type="http://schemas.openxmlformats.org/officeDocument/2006/relationships/hyperlink" Target="https://twitter.com/BitQuickco/status/592774957563813890" TargetMode="External"/><Relationship Id="rId3129" Type="http://schemas.openxmlformats.org/officeDocument/2006/relationships/hyperlink" Target="http://www.reddit.com/r/Bitcoin/comments/342nbn/swarm_experiment_can_we_predict_bitcoin_prices/" TargetMode="External"/><Relationship Id="rId3120" Type="http://schemas.openxmlformats.org/officeDocument/2006/relationships/hyperlink" Target="https://imgur.com/QKUVhpf" TargetMode="External"/><Relationship Id="rId3122" Type="http://schemas.openxmlformats.org/officeDocument/2006/relationships/hyperlink" Target="http://www.reddit.com/r/Bitcoin/comments/342j6c/weak_spot_of_traditional_fiat_payment_api_sending/" TargetMode="External"/><Relationship Id="rId3121" Type="http://schemas.openxmlformats.org/officeDocument/2006/relationships/hyperlink" Target="http://www.reddit.com/r/Bitcoin/comments/342fbk/i_found_this_wired_subscription_ad_ironic/" TargetMode="External"/><Relationship Id="rId3124" Type="http://schemas.openxmlformats.org/officeDocument/2006/relationships/hyperlink" Target="http://www.reddit.com/r/Bitcoin/comments/342itp/swarm_targets_blockchain_governance_in_platform/" TargetMode="External"/><Relationship Id="rId3123" Type="http://schemas.openxmlformats.org/officeDocument/2006/relationships/hyperlink" Target="http://www.coindesk.com/swarm-targets-blockchain-governance-platform-pivot/" TargetMode="External"/><Relationship Id="rId3126" Type="http://schemas.openxmlformats.org/officeDocument/2006/relationships/hyperlink" Target="http://www.reddit.com/r/Bitcoin/comments/342h2c/we_have_add_23_new_locations_where_you_can_buy/" TargetMode="External"/><Relationship Id="rId3125" Type="http://schemas.openxmlformats.org/officeDocument/2006/relationships/hyperlink" Target="https://blog.bitex.la/sucursales-bitex" TargetMode="External"/><Relationship Id="rId1378" Type="http://schemas.openxmlformats.org/officeDocument/2006/relationships/hyperlink" Target="http://www.reddit.com/r/Bitcoin/comments/338hon/spells_of_genesis_bitcoin_treasure_chest_round_2/" TargetMode="External"/><Relationship Id="rId1379" Type="http://schemas.openxmlformats.org/officeDocument/2006/relationships/hyperlink" Target="https://www.youtube.com/watch?v=l-3kOuF0dts" TargetMode="External"/><Relationship Id="rId789" Type="http://schemas.openxmlformats.org/officeDocument/2006/relationships/hyperlink" Target="http://www.reddit.com/r/Bitcoin/comments/32yfxh/demonstration_of_potential_of_bitcoin_as/" TargetMode="External"/><Relationship Id="rId788" Type="http://schemas.openxmlformats.org/officeDocument/2006/relationships/hyperlink" Target="https://cointent.co.uk/" TargetMode="External"/><Relationship Id="rId787" Type="http://schemas.openxmlformats.org/officeDocument/2006/relationships/hyperlink" Target="http://www.reddit.com/r/Bitcoin/comments/32yaou/bitcoin_capital_crypto_fund_managed_by_max_keiser/" TargetMode="External"/><Relationship Id="rId786" Type="http://schemas.openxmlformats.org/officeDocument/2006/relationships/hyperlink" Target="https://bnktothefuture.com/pitches/2081/_bitcoin-capital-crypto-fund-managed-by-max-keiser-simon-dixon" TargetMode="External"/><Relationship Id="rId781" Type="http://schemas.openxmlformats.org/officeDocument/2006/relationships/hyperlink" Target="http://blog.bitpay.com/2015/04/17/bitpay-heads-to-the-bitcoin-job-fair.html" TargetMode="External"/><Relationship Id="rId1370" Type="http://schemas.openxmlformats.org/officeDocument/2006/relationships/hyperlink" Target="http://www.reddit.com/r/Bitcoin/comments/338dy8/banksters_to_discuss_bitcoin_at_the_swift_event/" TargetMode="External"/><Relationship Id="rId780" Type="http://schemas.openxmlformats.org/officeDocument/2006/relationships/hyperlink" Target="http://www.reddit.com/r/Bitcoin/comments/32y9p1/could_bitcoins_price_be_dropping_just_because_it/" TargetMode="External"/><Relationship Id="rId1371" Type="http://schemas.openxmlformats.org/officeDocument/2006/relationships/hyperlink" Target="http://www.reddit.com/r/Bitcoin/comments/338dql/getting_hitched/" TargetMode="External"/><Relationship Id="rId1372" Type="http://schemas.openxmlformats.org/officeDocument/2006/relationships/hyperlink" Target="http://sputniknews.com/world/20150420/1021126738.html" TargetMode="External"/><Relationship Id="rId1373" Type="http://schemas.openxmlformats.org/officeDocument/2006/relationships/hyperlink" Target="http://www.reddit.com/r/Bitcoin/comments/338fy1/interpol_creates_crypto_currency_to_fight/" TargetMode="External"/><Relationship Id="rId785" Type="http://schemas.openxmlformats.org/officeDocument/2006/relationships/hyperlink" Target="http://www.reddit.com/r/Bitcoin/comments/32ybvs/diy_commercial_contest_for_bitcoin_even_if_its/" TargetMode="External"/><Relationship Id="rId1374" Type="http://schemas.openxmlformats.org/officeDocument/2006/relationships/hyperlink" Target="http://www.reddit.com/r/Bitcoin/comments/338e84/scammer_in_mycelium_local_trader_what_should_i_do/" TargetMode="External"/><Relationship Id="rId784" Type="http://schemas.openxmlformats.org/officeDocument/2006/relationships/hyperlink" Target="http://www.reddit.com/r/Bitcoin/comments/32y8f4/i_need_some_insight/" TargetMode="External"/><Relationship Id="rId1375" Type="http://schemas.openxmlformats.org/officeDocument/2006/relationships/hyperlink" Target="http://bitnewsflash.com/2015/04/20/banksters-to-discuss-bitcoin-at-the-swift-event/" TargetMode="External"/><Relationship Id="rId783" Type="http://schemas.openxmlformats.org/officeDocument/2006/relationships/hyperlink" Target="http://www.reddit.com/r/Bitcoin/comments/32y8ji/just_lost_50_in_bitcoins_because_i_had_everything/" TargetMode="External"/><Relationship Id="rId1376" Type="http://schemas.openxmlformats.org/officeDocument/2006/relationships/hyperlink" Target="http://www.reddit.com/r/Bitcoin/comments/338dy8/banksters_to_discuss_bitcoin_at_the_swift_event/" TargetMode="External"/><Relationship Id="rId782" Type="http://schemas.openxmlformats.org/officeDocument/2006/relationships/hyperlink" Target="http://www.reddit.com/r/Bitcoin/comments/32y983/bitpay_heads_to_the_bitcoin_job_fair/" TargetMode="External"/><Relationship Id="rId1377" Type="http://schemas.openxmlformats.org/officeDocument/2006/relationships/hyperlink" Target="https://bitcointalk.org/index.php?topic=1017235.0" TargetMode="External"/><Relationship Id="rId1367" Type="http://schemas.openxmlformats.org/officeDocument/2006/relationships/hyperlink" Target="http://www.reddit.com/r/Bitcoin/comments/338bmi/ultimate_guide_to_bitcoin_cloud_mining/" TargetMode="External"/><Relationship Id="rId2698" Type="http://schemas.openxmlformats.org/officeDocument/2006/relationships/hyperlink" Target="https://bitcointalk.org/index.php?topic=1037280.0" TargetMode="External"/><Relationship Id="rId1368" Type="http://schemas.openxmlformats.org/officeDocument/2006/relationships/hyperlink" Target="http://www.reddit.com/r/Bitcoin/comments/338e84/scammer_in_mycelium_local_trader_what_should_i_do/" TargetMode="External"/><Relationship Id="rId2699" Type="http://schemas.openxmlformats.org/officeDocument/2006/relationships/hyperlink" Target="http://www.reddit.com/r/Bitcoin/comments/33t4r3/proposal_for_some_bip_with_kyc_elements_your/" TargetMode="External"/><Relationship Id="rId1369" Type="http://schemas.openxmlformats.org/officeDocument/2006/relationships/hyperlink" Target="http://bitnewsflash.com/2015/04/20/banksters-to-discuss-bitcoin-at-the-swift-event/" TargetMode="External"/><Relationship Id="rId778" Type="http://schemas.openxmlformats.org/officeDocument/2006/relationships/hyperlink" Target="https://medium.com/platform-thinking/how-paypal-and-reddit-faked-their-way-to-traction-9411fb583205" TargetMode="External"/><Relationship Id="rId777" Type="http://schemas.openxmlformats.org/officeDocument/2006/relationships/hyperlink" Target="http://www.reddit.com/r/Bitcoin/comments/32y6f3/bitcoin_lottery_card/" TargetMode="External"/><Relationship Id="rId776" Type="http://schemas.openxmlformats.org/officeDocument/2006/relationships/hyperlink" Target="http://www.reddit.com/r/Bitcoin/comments/32y50e/what_do_we_think_about_bitcoin_investment/" TargetMode="External"/><Relationship Id="rId775" Type="http://schemas.openxmlformats.org/officeDocument/2006/relationships/hyperlink" Target="https://cryptosplit.com/" TargetMode="External"/><Relationship Id="rId779" Type="http://schemas.openxmlformats.org/officeDocument/2006/relationships/hyperlink" Target="http://www.reddit.com/r/Bitcoin/comments/32y9ud/til_when_paypal_figured_that_ebay_was_their_key/" TargetMode="External"/><Relationship Id="rId770" Type="http://schemas.openxmlformats.org/officeDocument/2006/relationships/hyperlink" Target="http://www.reddit.com/r/Bitcoin/comments/32xrt3/has_anyone_had_any_problems_with_this_scrypt/" TargetMode="External"/><Relationship Id="rId2690" Type="http://schemas.openxmlformats.org/officeDocument/2006/relationships/hyperlink" Target="http://www.reddit.com/r/Bitcoin/comments/33spa9/big_bank_crime_of_the_century_results_in_guess/" TargetMode="External"/><Relationship Id="rId1360" Type="http://schemas.openxmlformats.org/officeDocument/2006/relationships/hyperlink" Target="http://www.reddit.com/r/Bitcoin/comments/33864b/rbitcointhailand_created/" TargetMode="External"/><Relationship Id="rId2691" Type="http://schemas.openxmlformats.org/officeDocument/2006/relationships/hyperlink" Target="http://www.reddit.com/r/Bitcoin/comments/33stoa/shower_thought_initial_apps_and_killer_apps/" TargetMode="External"/><Relationship Id="rId1361" Type="http://schemas.openxmlformats.org/officeDocument/2006/relationships/hyperlink" Target="https://medium.com/@muneeb/bitcoin-is-bigger-than-google-ec84310296d9" TargetMode="External"/><Relationship Id="rId2692" Type="http://schemas.openxmlformats.org/officeDocument/2006/relationships/hyperlink" Target="http://www.zerohedge.com/news/2015-04-24/when-your-banana-guy-starts-trading-stocks-you-know-its-over" TargetMode="External"/><Relationship Id="rId1362" Type="http://schemas.openxmlformats.org/officeDocument/2006/relationships/hyperlink" Target="http://www.reddit.com/r/Bitcoin/comments/33863f/bitcoin_hash_power_bigger_than_all_google/" TargetMode="External"/><Relationship Id="rId2693" Type="http://schemas.openxmlformats.org/officeDocument/2006/relationships/hyperlink" Target="http://www.reddit.com/r/Bitcoin/comments/33sveg/bitcoin_trader_bananaguy_gold_lovers_cq_stock/" TargetMode="External"/><Relationship Id="rId774" Type="http://schemas.openxmlformats.org/officeDocument/2006/relationships/hyperlink" Target="http://www.reddit.com/r/Bitcoin/comments/32y3es/how_to_chargeback_gawminers_hashlets/" TargetMode="External"/><Relationship Id="rId1363" Type="http://schemas.openxmlformats.org/officeDocument/2006/relationships/hyperlink" Target="http://www.reddit.com/r/Bitcoin/comments/3385j0/i_spent_the_last_year_traveling_the_world_trying/" TargetMode="External"/><Relationship Id="rId2694" Type="http://schemas.openxmlformats.org/officeDocument/2006/relationships/hyperlink" Target="http://helperbit.com" TargetMode="External"/><Relationship Id="rId773" Type="http://schemas.openxmlformats.org/officeDocument/2006/relationships/hyperlink" Target="https://bitcoinnewsmagazine.com/how-to-chargeback-gawminers-hashlets/" TargetMode="External"/><Relationship Id="rId1364" Type="http://schemas.openxmlformats.org/officeDocument/2006/relationships/hyperlink" Target="http://www.reddit.com/r/Bitcoin/comments/3389lp/decided_to_give_up_on_play_texas_holdem_at_my/" TargetMode="External"/><Relationship Id="rId2695" Type="http://schemas.openxmlformats.org/officeDocument/2006/relationships/hyperlink" Target="http://www.reddit.com/r/Bitcoin/comments/33sy8o/p2p_aid_for_natural_disasters_coming_soon_bitcoin/" TargetMode="External"/><Relationship Id="rId772" Type="http://schemas.openxmlformats.org/officeDocument/2006/relationships/hyperlink" Target="http://www.reddit.com/r/Bitcoin/comments/32xr9f/revealed_bitcoin_barons_threatening_emails_and/" TargetMode="External"/><Relationship Id="rId1365" Type="http://schemas.openxmlformats.org/officeDocument/2006/relationships/hyperlink" Target="http://www.reddit.com/r/Bitcoin/comments/338c6a/incentivizing_the_move_towards_bitcoin_settlement/" TargetMode="External"/><Relationship Id="rId2696" Type="http://schemas.openxmlformats.org/officeDocument/2006/relationships/hyperlink" Target="https://youtu.be/3kEpZWGgJks" TargetMode="External"/><Relationship Id="rId771" Type="http://schemas.openxmlformats.org/officeDocument/2006/relationships/hyperlink" Target="http://www.theopenledger.com/revealed-bitcoin-barons-threatening-emails-and-the-website-owner-that-brought-him-down/" TargetMode="External"/><Relationship Id="rId1366" Type="http://schemas.openxmlformats.org/officeDocument/2006/relationships/hyperlink" Target="https://bitcoinnewsmagazine.com/ultimate-guide-to-bitcoin-cloud-mining/" TargetMode="External"/><Relationship Id="rId2697" Type="http://schemas.openxmlformats.org/officeDocument/2006/relationships/hyperlink" Target="http://www.reddit.com/r/Bitcoin/comments/33t3io/a_story_like_this_will_never_happen_if_they_will/" TargetMode="External"/><Relationship Id="rId1390" Type="http://schemas.openxmlformats.org/officeDocument/2006/relationships/hyperlink" Target="http://www.reddit.com/r/Bitcoin/comments/338ozh/survey_users_dont_believe_in_bitcoin_value/" TargetMode="External"/><Relationship Id="rId1391" Type="http://schemas.openxmlformats.org/officeDocument/2006/relationships/hyperlink" Target="https://bitcointalk.org/index.php?topic=1029195.0" TargetMode="External"/><Relationship Id="rId1392" Type="http://schemas.openxmlformats.org/officeDocument/2006/relationships/hyperlink" Target="http://www.reddit.com/r/Bitcoin/comments/338o5q/use_reload_and_dominate_volatility/" TargetMode="External"/><Relationship Id="rId1393" Type="http://schemas.openxmlformats.org/officeDocument/2006/relationships/hyperlink" Target="http://www.gatherhelp.com/tests/matrix/" TargetMode="External"/><Relationship Id="rId1394" Type="http://schemas.openxmlformats.org/officeDocument/2006/relationships/hyperlink" Target="http://www.reddit.com/r/Bitcoin/comments/338nvz/webpage_to_view_live_transactions_in_matrix_style/" TargetMode="External"/><Relationship Id="rId1395" Type="http://schemas.openxmlformats.org/officeDocument/2006/relationships/hyperlink" Target="http://www.marketwired.com/press-release/avra-announces-launch-of-top-tier-security-products-for-digital-currency-vendors-otcqb-avrn-2011155.htm" TargetMode="External"/><Relationship Id="rId1396" Type="http://schemas.openxmlformats.org/officeDocument/2006/relationships/hyperlink" Target="http://www.reddit.com/r/Bitcoin/comments/338mfd/avra_announces_launch_of_top_tier_security/" TargetMode="External"/><Relationship Id="rId1397" Type="http://schemas.openxmlformats.org/officeDocument/2006/relationships/hyperlink" Target="http://www.americanbanker.com/bankthink/get-ready-for-the-rise-of-the-blockchain-1073843-1.html" TargetMode="External"/><Relationship Id="rId1398" Type="http://schemas.openxmlformats.org/officeDocument/2006/relationships/hyperlink" Target="http://www.reddit.com/r/Bitcoin/comments/338ma4/get_ready_for_the_rise_of_the_blockchain_onpoint/" TargetMode="External"/><Relationship Id="rId1399" Type="http://schemas.openxmlformats.org/officeDocument/2006/relationships/hyperlink" Target="http://www.reddit.com/r/Bitcoin/comments/338m4m/what_are_the_potential_future_states_of_bitcoin/" TargetMode="External"/><Relationship Id="rId1389" Type="http://schemas.openxmlformats.org/officeDocument/2006/relationships/hyperlink" Target="http://forklog.com/survey-users-don-t-believe-in-bitcoin-value-advance-and-hardly-trust-crypto-exchanges/" TargetMode="External"/><Relationship Id="rId799" Type="http://schemas.openxmlformats.org/officeDocument/2006/relationships/hyperlink" Target="http://www.reddit.com/r/Bitcoin/comments/32yol0/remember_when_mbtc_were_on_par_with_the_dollar/" TargetMode="External"/><Relationship Id="rId798" Type="http://schemas.openxmlformats.org/officeDocument/2006/relationships/hyperlink" Target="http://www.reddit.com/r/Bitcoin/comments/32yj4f/there_i_fixed_it_or_i_finally_figured_out_how_to/" TargetMode="External"/><Relationship Id="rId797" Type="http://schemas.openxmlformats.org/officeDocument/2006/relationships/hyperlink" Target="https://blockchain.info/charts/market-price?showDataPoints=false&amp;show_header=true&amp;daysAverageString=730&amp;timespan=all&amp;scale=0&amp;address=" TargetMode="External"/><Relationship Id="rId1380" Type="http://schemas.openxmlformats.org/officeDocument/2006/relationships/hyperlink" Target="http://www.reddit.com/r/Bitcoin/comments/338l68/princeton_u_10_altcoins_and_the_cryptocurrency/" TargetMode="External"/><Relationship Id="rId792" Type="http://schemas.openxmlformats.org/officeDocument/2006/relationships/hyperlink" Target="http://www.reddit.com/r/Bitcoin/comments/32yf0u/first_ever_bitcoin_airdrop_in_canada_announced_on/" TargetMode="External"/><Relationship Id="rId1381" Type="http://schemas.openxmlformats.org/officeDocument/2006/relationships/hyperlink" Target="http://www.coindesk.com/interpol-creates-digital-currency-study-crime/" TargetMode="External"/><Relationship Id="rId791" Type="http://schemas.openxmlformats.org/officeDocument/2006/relationships/hyperlink" Target="https://www.facebook.com/events/360280967493848/" TargetMode="External"/><Relationship Id="rId1382" Type="http://schemas.openxmlformats.org/officeDocument/2006/relationships/hyperlink" Target="http://www.reddit.com/r/Bitcoin/comments/338kxf/interpol_creates_digital_currency_to_study_crypto/" TargetMode="External"/><Relationship Id="rId790" Type="http://schemas.openxmlformats.org/officeDocument/2006/relationships/hyperlink" Target="http://www.reddit.com/r/Bitcoin/comments/32yfin/app_idea_for_a_developer_human_bitcoin_atm/" TargetMode="External"/><Relationship Id="rId1383" Type="http://schemas.openxmlformats.org/officeDocument/2006/relationships/hyperlink" Target="http://m.strategic-culture.org/news/2015/04/19/increased-soros-destabilization-through-appearance-micro-nations.html" TargetMode="External"/><Relationship Id="rId1384" Type="http://schemas.openxmlformats.org/officeDocument/2006/relationships/hyperlink" Target="http://www.reddit.com/r/Bitcoin/comments/338kg3/soros_and_bitcoin_in_liberland_any_thoughts/" TargetMode="External"/><Relationship Id="rId796" Type="http://schemas.openxmlformats.org/officeDocument/2006/relationships/hyperlink" Target="http://www.reddit.com/r/Bitcoin/comments/32yfin/app_idea_for_a_developer_human_bitcoin_atm/" TargetMode="External"/><Relationship Id="rId1385" Type="http://schemas.openxmlformats.org/officeDocument/2006/relationships/hyperlink" Target="http://www.newsbtc.com/2015/04/20/bitcoin-technical-analysis-intraday-for-2042015-breakout-coming/" TargetMode="External"/><Relationship Id="rId795" Type="http://schemas.openxmlformats.org/officeDocument/2006/relationships/hyperlink" Target="http://www.reddit.com/r/Bitcoin/comments/32yfxh/demonstration_of_potential_of_bitcoin_as/" TargetMode="External"/><Relationship Id="rId1386" Type="http://schemas.openxmlformats.org/officeDocument/2006/relationships/hyperlink" Target="http://www.reddit.com/r/Bitcoin/comments/338jmh/bitcoin_technical_analysis_intraday_for/" TargetMode="External"/><Relationship Id="rId794" Type="http://schemas.openxmlformats.org/officeDocument/2006/relationships/hyperlink" Target="https://cointent.co.uk/" TargetMode="External"/><Relationship Id="rId1387" Type="http://schemas.openxmlformats.org/officeDocument/2006/relationships/hyperlink" Target="http://www.sciencedirect.com/science/article/pii/S1057521914001070" TargetMode="External"/><Relationship Id="rId793" Type="http://schemas.openxmlformats.org/officeDocument/2006/relationships/hyperlink" Target="http://www.reddit.com/r/Bitcoin/comments/32yiff/bitcoin_is_destined_to_be_the_linux_of_the/" TargetMode="External"/><Relationship Id="rId1388" Type="http://schemas.openxmlformats.org/officeDocument/2006/relationships/hyperlink" Target="http://www.reddit.com/r/Bitcoin/comments/338itf/can_banks_individually_create_money_out_of_nothing/" TargetMode="External"/><Relationship Id="rId3140" Type="http://schemas.openxmlformats.org/officeDocument/2006/relationships/hyperlink" Target="https://www.zapchain.com/a/w909bSRqoq" TargetMode="External"/><Relationship Id="rId3142" Type="http://schemas.openxmlformats.org/officeDocument/2006/relationships/drawing" Target="../drawings/drawing1.xml"/><Relationship Id="rId3141" Type="http://schemas.openxmlformats.org/officeDocument/2006/relationships/hyperlink" Target="http://www.reddit.com/r/Bitcoin/comments/342qux/what_companies_are_using_the_blockchain_to_create/" TargetMode="External"/><Relationship Id="rId2700" Type="http://schemas.openxmlformats.org/officeDocument/2006/relationships/hyperlink" Target="http://www.reddit.com/r/Bitcoin/comments/33t5n4/bunch_of_muggles_in_here/" TargetMode="External"/><Relationship Id="rId2701" Type="http://schemas.openxmlformats.org/officeDocument/2006/relationships/hyperlink" Target="http://www.gpaterno.com/openstack/" TargetMode="External"/><Relationship Id="rId2702" Type="http://schemas.openxmlformats.org/officeDocument/2006/relationships/hyperlink" Target="http://www.reddit.com/r/Bitcoin/comments/33t54b/openstack_ebook_with_a_donation_campaign_for/" TargetMode="External"/><Relationship Id="rId2703" Type="http://schemas.openxmlformats.org/officeDocument/2006/relationships/hyperlink" Target="http://www.reddit.com/r/Bitcoin/comments/33t6mc/should_financial_institutions_use_an_alternative/" TargetMode="External"/><Relationship Id="rId2704" Type="http://schemas.openxmlformats.org/officeDocument/2006/relationships/hyperlink" Target="http://www.coindesk.com/bitcoin-websites-fight-censorship-russian-court/" TargetMode="External"/><Relationship Id="rId2705" Type="http://schemas.openxmlformats.org/officeDocument/2006/relationships/hyperlink" Target="http://www.reddit.com/r/Bitcoin/comments/33t6jw/blocked_bitcoin_websites_fight_government/" TargetMode="External"/><Relationship Id="rId2706" Type="http://schemas.openxmlformats.org/officeDocument/2006/relationships/hyperlink" Target="http://www.reddit.com/r/Bitcoin/comments/33t6ji/well_i_just_did_a_little_search_in_this_sub_and/" TargetMode="External"/><Relationship Id="rId2707" Type="http://schemas.openxmlformats.org/officeDocument/2006/relationships/hyperlink" Target="http://cointelegraph.com/news/114062/is-bitcoins-future-already-in-your-pocket" TargetMode="External"/><Relationship Id="rId2708" Type="http://schemas.openxmlformats.org/officeDocument/2006/relationships/hyperlink" Target="http://www.reddit.com/r/Bitcoin/comments/33t6m1/is_bitcoins_future_already_in_your_pocket/" TargetMode="External"/><Relationship Id="rId2709" Type="http://schemas.openxmlformats.org/officeDocument/2006/relationships/hyperlink" Target="http://www.reddit.com/r/Bitcoin/comments/33t71n/bitappo_looking_for_webapp_developer/" TargetMode="External"/><Relationship Id="rId2720" Type="http://schemas.openxmlformats.org/officeDocument/2006/relationships/hyperlink" Target="http://www.reddit.com/r/Bitcoin/comments/33te46/white_male_cryptopeddler_is_fed_up_with_white/" TargetMode="External"/><Relationship Id="rId2721" Type="http://schemas.openxmlformats.org/officeDocument/2006/relationships/hyperlink" Target="http://www.miningpool.co.uk/breaking-cryptsy-owns-hyper-staking-paycoin-prime-controller/" TargetMode="External"/><Relationship Id="rId2722" Type="http://schemas.openxmlformats.org/officeDocument/2006/relationships/hyperlink" Target="http://www.reddit.com/r/Bitcoin/comments/33tdpl/breaking_cryptsy_owns_hyper_staking_paycoin_prime/" TargetMode="External"/><Relationship Id="rId2723" Type="http://schemas.openxmlformats.org/officeDocument/2006/relationships/hyperlink" Target="http://blog.noveltylab.com/2015/04/holytransaction-partners-with-netki-for-human-address.html" TargetMode="External"/><Relationship Id="rId2724" Type="http://schemas.openxmlformats.org/officeDocument/2006/relationships/hyperlink" Target="http://www.reddit.com/r/Bitcoin/comments/33tfij/holytransaction_partners_with_netki_for/" TargetMode="External"/><Relationship Id="rId2725" Type="http://schemas.openxmlformats.org/officeDocument/2006/relationships/hyperlink" Target="http://www.reddit.com/r/Bitcoin/comments/33teu3/need_to_exchange_paypal_for_bitcoin_usa_non/" TargetMode="External"/><Relationship Id="rId2726" Type="http://schemas.openxmlformats.org/officeDocument/2006/relationships/hyperlink" Target="http://www.reddit.com/r/Bitcoin/comments/33tggk/will_miners_always_be_able_to_find_a_block/" TargetMode="External"/><Relationship Id="rId2727" Type="http://schemas.openxmlformats.org/officeDocument/2006/relationships/hyperlink" Target="http://www.reddit.com/r/Bitcoin/comments/33tg88/new_bitcoin_adboardlisting/" TargetMode="External"/><Relationship Id="rId2728" Type="http://schemas.openxmlformats.org/officeDocument/2006/relationships/hyperlink" Target="http://www.reddit.com/r/Bitcoin/comments/33ti9i/any_bitcoin_atms_near_times_square_in_nyc/" TargetMode="External"/><Relationship Id="rId2729" Type="http://schemas.openxmlformats.org/officeDocument/2006/relationships/hyperlink" Target="http://www.reddit.com/r/Bitcoin/comments/33thjl/on_the_road_with_the_bitcoin_bus_the_bit_moms/" TargetMode="External"/><Relationship Id="rId2710" Type="http://schemas.openxmlformats.org/officeDocument/2006/relationships/hyperlink" Target="https://diademjewellery.co.uk/?product=small-forged-leaf-earstuds" TargetMode="External"/><Relationship Id="rId2711" Type="http://schemas.openxmlformats.org/officeDocument/2006/relationships/hyperlink" Target="http://www.reddit.com/r/Bitcoin/comments/33t8h2/product_of_the_week_small_forged_leaf_earstuds/" TargetMode="External"/><Relationship Id="rId2712" Type="http://schemas.openxmlformats.org/officeDocument/2006/relationships/hyperlink" Target="http://cointelegraph.com/news/114062/is-bitcoins-future-already-in-your-pocket" TargetMode="External"/><Relationship Id="rId2713" Type="http://schemas.openxmlformats.org/officeDocument/2006/relationships/hyperlink" Target="http://www.reddit.com/r/Bitcoin/comments/33t6m1/is_bitcoins_future_already_in_your_pocket/" TargetMode="External"/><Relationship Id="rId2714" Type="http://schemas.openxmlformats.org/officeDocument/2006/relationships/hyperlink" Target="https://diademjewellery.co.uk/?product=small-forged-leaf-earstuds" TargetMode="External"/><Relationship Id="rId2715" Type="http://schemas.openxmlformats.org/officeDocument/2006/relationships/hyperlink" Target="http://www.reddit.com/r/Bitcoin/comments/33t9bx/product_of_the_week_small_forged_leaf_earstuds/" TargetMode="External"/><Relationship Id="rId2716" Type="http://schemas.openxmlformats.org/officeDocument/2006/relationships/hyperlink" Target="http://freeross.org/ver-challenge/" TargetMode="External"/><Relationship Id="rId2717" Type="http://schemas.openxmlformats.org/officeDocument/2006/relationships/hyperlink" Target="http://www.reddit.com/r/Bitcoin/comments/33t926/ver_challenge_outcome/" TargetMode="External"/><Relationship Id="rId2718" Type="http://schemas.openxmlformats.org/officeDocument/2006/relationships/hyperlink" Target="http://www.reddit.com/r/Bitcoin/comments/33t8om/banx_shares_opinions/" TargetMode="External"/><Relationship Id="rId2719" Type="http://schemas.openxmlformats.org/officeDocument/2006/relationships/hyperlink" Target="http://cointelegraph.com/news/114071/white-male-crypto-peddler-is-fed-up-with-white-male-crypto-peddlers" TargetMode="External"/><Relationship Id="rId1455" Type="http://schemas.openxmlformats.org/officeDocument/2006/relationships/hyperlink" Target="http://www.reddit.com/r/Bitcoin/comments/339tqg/would_you_pay_rent_in_bitcoin/" TargetMode="External"/><Relationship Id="rId2786" Type="http://schemas.openxmlformats.org/officeDocument/2006/relationships/hyperlink" Target="http://www.reddit.com/r/Bitcoin/comments/33uxk1/i_do_screen_printing_and_embroidery_work_for/" TargetMode="External"/><Relationship Id="rId1456" Type="http://schemas.openxmlformats.org/officeDocument/2006/relationships/hyperlink" Target="http://www.reddit.com/r/Bitcoin/comments/339tgc/is_it_worth_taking_btc_while_going_to_canada_from/" TargetMode="External"/><Relationship Id="rId2787" Type="http://schemas.openxmlformats.org/officeDocument/2006/relationships/hyperlink" Target="http://www.reddit.com/r/Bitcoin/comments/33v153/bitcoin_giveaway_here_we_go_again_10000_satoshi/" TargetMode="External"/><Relationship Id="rId1457" Type="http://schemas.openxmlformats.org/officeDocument/2006/relationships/hyperlink" Target="http://www.reddit.com/r/Bitcoin/comments/339tqg/would_you_pay_rent_in_bitcoin/" TargetMode="External"/><Relationship Id="rId2788" Type="http://schemas.openxmlformats.org/officeDocument/2006/relationships/hyperlink" Target="http://www.reddit.com/r/Bitcoin/comments/33v1zh/merchantsdevelopers_any_recommendations_on_best/" TargetMode="External"/><Relationship Id="rId1458" Type="http://schemas.openxmlformats.org/officeDocument/2006/relationships/hyperlink" Target="http://i.imgur.com/d2FulOP.png" TargetMode="External"/><Relationship Id="rId2789" Type="http://schemas.openxmlformats.org/officeDocument/2006/relationships/hyperlink" Target="http://www.reddit.com/r/Bitcoin/comments/33v3ee/wouldnt_it_be_great_it_reddit_points_were_actual/" TargetMode="External"/><Relationship Id="rId1459" Type="http://schemas.openxmlformats.org/officeDocument/2006/relationships/hyperlink" Target="http://www.reddit.com/r/Bitcoin/comments/33a08r/someone_missed_a_decimal_is_a_few_years_behind/" TargetMode="External"/><Relationship Id="rId629" Type="http://schemas.openxmlformats.org/officeDocument/2006/relationships/hyperlink" Target="https://medium.com/@MrAwesome/a-decentralized-tip-jar-for-every-website-wetipcoins-detrust-c2bcc43ec25c" TargetMode="External"/><Relationship Id="rId624" Type="http://schemas.openxmlformats.org/officeDocument/2006/relationships/hyperlink" Target="http://www.reddit.com/r/Bitcoin/comments/32w5rk/i_used_to_support_the_idea_of_decentralized/" TargetMode="External"/><Relationship Id="rId623" Type="http://schemas.openxmlformats.org/officeDocument/2006/relationships/hyperlink" Target="http://www.reddit.com/r/Bitcoin/comments/32w3ie/sorry_folks_my_english_isnt_good_enough_to/" TargetMode="External"/><Relationship Id="rId622" Type="http://schemas.openxmlformats.org/officeDocument/2006/relationships/hyperlink" Target="http://www.onlinehaendler-news.de/payment/15158-paypal-einbindung-bitcoin.html" TargetMode="External"/><Relationship Id="rId621" Type="http://schemas.openxmlformats.org/officeDocument/2006/relationships/hyperlink" Target="http://www.reddit.com/r/Bitcoin/comments/32w3xh/when_i_report_income_taxes_on_btc_to_usd/" TargetMode="External"/><Relationship Id="rId628" Type="http://schemas.openxmlformats.org/officeDocument/2006/relationships/hyperlink" Target="http://www.reddit.com/r/Bitcoin/comments/32w6xs/interested_to_know_if_rbitcoin_would_appreciate/" TargetMode="External"/><Relationship Id="rId627" Type="http://schemas.openxmlformats.org/officeDocument/2006/relationships/hyperlink" Target="http://www.np.reddit.com/r/botwatch/comments/32w6vu/can_someone_create_a_bot_that_scans_non/" TargetMode="External"/><Relationship Id="rId626" Type="http://schemas.openxmlformats.org/officeDocument/2006/relationships/hyperlink" Target="http://www.reddit.com/r/Bitcoin/comments/32w9b3/gaw_miners_lied_about_the_911_donation/" TargetMode="External"/><Relationship Id="rId625" Type="http://schemas.openxmlformats.org/officeDocument/2006/relationships/hyperlink" Target="http://www.reddit.com/r/Bitcoin/comments/32w9he/eli5_how_do_sidechains_work/" TargetMode="External"/><Relationship Id="rId2780" Type="http://schemas.openxmlformats.org/officeDocument/2006/relationships/hyperlink" Target="http://www.reddit.com/r/Bitcoin/comments/33usgj/the_current_financial_system_is_becoming_obsolete/" TargetMode="External"/><Relationship Id="rId1450" Type="http://schemas.openxmlformats.org/officeDocument/2006/relationships/hyperlink" Target="http://www.reddit.com/r/Bitcoin/comments/339mte/suggested_bitcoin_to_i_fucking_love_science_store/" TargetMode="External"/><Relationship Id="rId2781" Type="http://schemas.openxmlformats.org/officeDocument/2006/relationships/hyperlink" Target="http://www.reddit.com/r/Bitcoin/comments/33urh8/rdarknetmarkets_is_now_private/" TargetMode="External"/><Relationship Id="rId620" Type="http://schemas.openxmlformats.org/officeDocument/2006/relationships/hyperlink" Target="http://www.reddit.com/r/Bitcoin/comments/32w28g/finalized_bitlicense_to_be_out_very_soon/" TargetMode="External"/><Relationship Id="rId1451" Type="http://schemas.openxmlformats.org/officeDocument/2006/relationships/hyperlink" Target="http://www.reddit.com/r/Bitcoin/comments/339mad/which_line_of_the_schedule_3_form_do_i_fill_out/" TargetMode="External"/><Relationship Id="rId2782" Type="http://schemas.openxmlformats.org/officeDocument/2006/relationships/hyperlink" Target="https://youtu.be/xi50EG_Epgw?t=80" TargetMode="External"/><Relationship Id="rId1452" Type="http://schemas.openxmlformats.org/officeDocument/2006/relationships/hyperlink" Target="http://www.reddit.com/r/Bitcoin/comments/339kpw/anyone_use_bitbiileu_btc_euro_bank/" TargetMode="External"/><Relationship Id="rId2783" Type="http://schemas.openxmlformats.org/officeDocument/2006/relationships/hyperlink" Target="http://www.reddit.com/r/Bitcoin/comments/33urby/hello_ashton_kutcher_you_have_been_nominated_for/" TargetMode="External"/><Relationship Id="rId1453" Type="http://schemas.openxmlformats.org/officeDocument/2006/relationships/hyperlink" Target="https://www.youtube.com/watch?v=tVS6Bgkxzkk" TargetMode="External"/><Relationship Id="rId2784" Type="http://schemas.openxmlformats.org/officeDocument/2006/relationships/hyperlink" Target="http://www.reddit.com/r/Bitcoin/comments/33uum6/bitcoin_giveaway_5000_satoshi_to_the_first_20/" TargetMode="External"/><Relationship Id="rId1454" Type="http://schemas.openxmlformats.org/officeDocument/2006/relationships/hyperlink" Target="http://www.reddit.com/r/Bitcoin/comments/339in6/the_first_bankers_the_medicis_the_jews_of_venice/" TargetMode="External"/><Relationship Id="rId2785" Type="http://schemas.openxmlformats.org/officeDocument/2006/relationships/hyperlink" Target="http://www.reddit.com/r/Bitcoin/comments/33uxuq/side_chain_release_date/" TargetMode="External"/><Relationship Id="rId1444" Type="http://schemas.openxmlformats.org/officeDocument/2006/relationships/hyperlink" Target="http://www.reddit.com/r/Bitcoin/comments/339hki/how_should_you_handle_your_coin_conveniently_or/" TargetMode="External"/><Relationship Id="rId2775" Type="http://schemas.openxmlformats.org/officeDocument/2006/relationships/hyperlink" Target="http://www.reddit.com/r/Bitcoin/comments/33unq5/a_possible_solution_for_the_bitcoin_sidechain/" TargetMode="External"/><Relationship Id="rId1445" Type="http://schemas.openxmlformats.org/officeDocument/2006/relationships/hyperlink" Target="https://youtu.be/E_EOs8Z7pN8" TargetMode="External"/><Relationship Id="rId2776" Type="http://schemas.openxmlformats.org/officeDocument/2006/relationships/hyperlink" Target="http://www.reddit.com/r/Bitcoin/comments/33unbv/the_true_power_of_bitcoin_harnessing_your/" TargetMode="External"/><Relationship Id="rId1446" Type="http://schemas.openxmlformats.org/officeDocument/2006/relationships/hyperlink" Target="http://www.reddit.com/r/Bitcoin/comments/339pht/money_tech_boost_vc_ceo_launches_petition_against/" TargetMode="External"/><Relationship Id="rId2777" Type="http://schemas.openxmlformats.org/officeDocument/2006/relationships/hyperlink" Target="http://www.reddit.com/r/Bitcoin/comments/33uqwf/hey_rbitcoin_looking_to_start_mining_in_the_future/" TargetMode="External"/><Relationship Id="rId1447" Type="http://schemas.openxmlformats.org/officeDocument/2006/relationships/hyperlink" Target="http://www.reddit.com/r/Bitcoin/comments/339p3y/i_emailed_common_decency_rocker_brian_mays/" TargetMode="External"/><Relationship Id="rId2778" Type="http://schemas.openxmlformats.org/officeDocument/2006/relationships/hyperlink" Target="http://www.reddit.com/r/Bitcoin/comments/33tume/patented_ideamap_methodology_study_on_digital/" TargetMode="External"/><Relationship Id="rId1448" Type="http://schemas.openxmlformats.org/officeDocument/2006/relationships/hyperlink" Target="https://soundcloud.com/djleo/without-risk-there-is-no-reward" TargetMode="External"/><Relationship Id="rId2779" Type="http://schemas.openxmlformats.org/officeDocument/2006/relationships/hyperlink" Target="http://www.reddit.com/r/Futurology/comments/33ttkg/the_current_financial_system_is_becoming_obsolete/" TargetMode="External"/><Relationship Id="rId1449" Type="http://schemas.openxmlformats.org/officeDocument/2006/relationships/hyperlink" Target="http://www.reddit.com/r/Bitcoin/comments/339ncd/without_risk_there_is_no_reward_by_djleo/" TargetMode="External"/><Relationship Id="rId619" Type="http://schemas.openxmlformats.org/officeDocument/2006/relationships/hyperlink" Target="http://fxwire.pro/Finalized-BitLicense-to-be-out-Very-Soon-26343" TargetMode="External"/><Relationship Id="rId618" Type="http://schemas.openxmlformats.org/officeDocument/2006/relationships/hyperlink" Target="http://www.reddit.com/r/Bitcoin/comments/32w2o1/you_say_the_dollar_is_doomed_im_not_laughing/" TargetMode="External"/><Relationship Id="rId613" Type="http://schemas.openxmlformats.org/officeDocument/2006/relationships/hyperlink" Target="http://cointelegraph.com/news/113976/meet-alt-options-profit-on-bitcoin-volatility-without-buying-a-single-coin" TargetMode="External"/><Relationship Id="rId612" Type="http://schemas.openxmlformats.org/officeDocument/2006/relationships/hyperlink" Target="http://www.reddit.com/r/Bitcoin/comments/32vxx9/bitcoinorg_in_on_jan_31st_2009_amazing/" TargetMode="External"/><Relationship Id="rId611" Type="http://schemas.openxmlformats.org/officeDocument/2006/relationships/hyperlink" Target="https://web.archive.org/web/20090131115053/http://bitcoin.org/" TargetMode="External"/><Relationship Id="rId610" Type="http://schemas.openxmlformats.org/officeDocument/2006/relationships/hyperlink" Target="http://www.reddit.com/r/Bitcoin/comments/32vzhn/rand_paul_will_not_win_the_presidency_i_suggest/" TargetMode="External"/><Relationship Id="rId617" Type="http://schemas.openxmlformats.org/officeDocument/2006/relationships/hyperlink" Target="http://imgur.com/NczDKHe" TargetMode="External"/><Relationship Id="rId616" Type="http://schemas.openxmlformats.org/officeDocument/2006/relationships/hyperlink" Target="http://www.reddit.com/r/Bitcoin/comments/32w2pc/the_next_price_bubble/" TargetMode="External"/><Relationship Id="rId615" Type="http://schemas.openxmlformats.org/officeDocument/2006/relationships/hyperlink" Target="http://www.reddit.com/r/Bitcoin/comments/32w0nd/what_about_taurusexchange_canada_or_panama/" TargetMode="External"/><Relationship Id="rId614" Type="http://schemas.openxmlformats.org/officeDocument/2006/relationships/hyperlink" Target="http://www.reddit.com/r/Bitcoin/comments/32w1tl/meet_altoptions_profit_on_bitcoin_volatility/" TargetMode="External"/><Relationship Id="rId2770" Type="http://schemas.openxmlformats.org/officeDocument/2006/relationships/hyperlink" Target="http://www.reddit.com/r/Bitcoin/comments/33ueat/this_is_the_best_i_can_do_a_blockhead_with_an/" TargetMode="External"/><Relationship Id="rId1440" Type="http://schemas.openxmlformats.org/officeDocument/2006/relationships/hyperlink" Target="http://www.reddit.com/r/Bitcoin/comments/339kpw/anyone_use_bitbiileu_btc_euro_bank/" TargetMode="External"/><Relationship Id="rId2771" Type="http://schemas.openxmlformats.org/officeDocument/2006/relationships/hyperlink" Target="http://www.reddit.com/r/Bitcoin/comments/33ui1w/btc_peer_to_peer_lending_sites_your_experiences/" TargetMode="External"/><Relationship Id="rId1441" Type="http://schemas.openxmlformats.org/officeDocument/2006/relationships/hyperlink" Target="https://www.youtube.com/watch?v=tVS6Bgkxzkk" TargetMode="External"/><Relationship Id="rId2772" Type="http://schemas.openxmlformats.org/officeDocument/2006/relationships/hyperlink" Target="http://www.reddit.com/r/Bitcoin/comments/33ujze/electrum_stuck_synchronizing_any_advice/" TargetMode="External"/><Relationship Id="rId1442" Type="http://schemas.openxmlformats.org/officeDocument/2006/relationships/hyperlink" Target="http://www.reddit.com/r/Bitcoin/comments/339in6/the_first_bankers_the_medicis_the_jews_of_venice/" TargetMode="External"/><Relationship Id="rId2773" Type="http://schemas.openxmlformats.org/officeDocument/2006/relationships/hyperlink" Target="http://www.reddit.com/r/Bitcoin/comments/33unyo/chipchap_releases_entire_api_documentation_to/" TargetMode="External"/><Relationship Id="rId1443" Type="http://schemas.openxmlformats.org/officeDocument/2006/relationships/hyperlink" Target="http://veritaseum.com/index.php/homes/1-blog/123-how-should-you-handle-your-money-conveniently-or-safely-there-s-always-a-trade-off" TargetMode="External"/><Relationship Id="rId2774" Type="http://schemas.openxmlformats.org/officeDocument/2006/relationships/hyperlink" Target="http://www.reddit.com/r/Bitcoin/comments/33uoco/bitcoin_will_exceed_all_other_currencies/" TargetMode="External"/><Relationship Id="rId1477" Type="http://schemas.openxmlformats.org/officeDocument/2006/relationships/hyperlink" Target="https://bitcoinnewsmagazine.com/bitcoin-debit-card-options/" TargetMode="External"/><Relationship Id="rId1478" Type="http://schemas.openxmlformats.org/officeDocument/2006/relationships/hyperlink" Target="http://www.reddit.com/r/Bitcoin/comments/33a2my/your_bitcoin_debit_card_options/" TargetMode="External"/><Relationship Id="rId1479" Type="http://schemas.openxmlformats.org/officeDocument/2006/relationships/hyperlink" Target="http://www.reddit.com/r/Bitcoin/comments/33a28k/anybody_received_theit_2500_bits_from_clef/" TargetMode="External"/><Relationship Id="rId646" Type="http://schemas.openxmlformats.org/officeDocument/2006/relationships/hyperlink" Target="http://www.reddit.com/r/Bitcoin/comments/32wjqi/bitcoin_save_my_trip_in_san_francisco/" TargetMode="External"/><Relationship Id="rId645" Type="http://schemas.openxmlformats.org/officeDocument/2006/relationships/hyperlink" Target="http://www.reddit.com/r/Bitcoin/comments/32whv4/when_you_explain_the_concept_of_bitcoin_and_the/" TargetMode="External"/><Relationship Id="rId644" Type="http://schemas.openxmlformats.org/officeDocument/2006/relationships/hyperlink" Target="http://www.reddit.com/r/Bitcoin/comments/32wigp/liberland_la_nueva_micronacion_europea_que_usa/" TargetMode="External"/><Relationship Id="rId643" Type="http://schemas.openxmlformats.org/officeDocument/2006/relationships/hyperlink" Target="http://www.elcapitalistainfiel.com.es/2015/04/liberland-la-nueva-micronacion-europea.html" TargetMode="External"/><Relationship Id="rId649" Type="http://schemas.openxmlformats.org/officeDocument/2006/relationships/hyperlink" Target="http://www.reddit.com/r/Bitcoin/comments/32wl1o/why_bitcoin_hasnt_garnered_widespread_option/" TargetMode="External"/><Relationship Id="rId648" Type="http://schemas.openxmlformats.org/officeDocument/2006/relationships/hyperlink" Target="http://www.dailyhelmsman.com/news/view.php/864732/Bitcoin-hopes-to-change-the-way-American" TargetMode="External"/><Relationship Id="rId647" Type="http://schemas.openxmlformats.org/officeDocument/2006/relationships/hyperlink" Target="http://www.reddit.com/r/Bitcoin/comments/32wjjm/okcoin_futures_just_settled_at_284_instantly/" TargetMode="External"/><Relationship Id="rId1470" Type="http://schemas.openxmlformats.org/officeDocument/2006/relationships/hyperlink" Target="http://www.reddit.com/r/Bitcoin/comments/339vna/darkwallet_still_sending_tx_after_4_hours_not/" TargetMode="External"/><Relationship Id="rId1471" Type="http://schemas.openxmlformats.org/officeDocument/2006/relationships/hyperlink" Target="http://www.coinbuzz.com/review/moneypot-review-a-refreshingly-innovative-wallet/" TargetMode="External"/><Relationship Id="rId1472" Type="http://schemas.openxmlformats.org/officeDocument/2006/relationships/hyperlink" Target="http://www.reddit.com/r/Bitcoin/comments/339v0a/moneypot_reviewed_an_online_bitcoin_wallet_that/" TargetMode="External"/><Relationship Id="rId642" Type="http://schemas.openxmlformats.org/officeDocument/2006/relationships/hyperlink" Target="http://www.reddit.com/r/Bitcoin/comments/32wfg9/mike_hearns_hourglass_on_lighthouse/" TargetMode="External"/><Relationship Id="rId1473" Type="http://schemas.openxmlformats.org/officeDocument/2006/relationships/hyperlink" Target="http://bitcoinspot.nl/bitpraat-5-patrick-savalle-crowdfunding-the-bitcoin-devs-with-mobbr.html" TargetMode="External"/><Relationship Id="rId641" Type="http://schemas.openxmlformats.org/officeDocument/2006/relationships/hyperlink" Target="http://bravenewcoin.com/news/mike-hearns-hourglass-on-lighthouse/" TargetMode="External"/><Relationship Id="rId1474" Type="http://schemas.openxmlformats.org/officeDocument/2006/relationships/hyperlink" Target="http://www.reddit.com/r/Bitcoin/comments/339uo9/bitpraat_5_patrick_savalle_crowdfunding_the/" TargetMode="External"/><Relationship Id="rId640" Type="http://schemas.openxmlformats.org/officeDocument/2006/relationships/hyperlink" Target="http://www.reddit.com/r/Bitcoin/comments/32wct5/most_important_thing_about_mtgox_it_showed_that/" TargetMode="External"/><Relationship Id="rId1475" Type="http://schemas.openxmlformats.org/officeDocument/2006/relationships/hyperlink" Target="http://www.zerohedge.com/news/2015-04-20/stunned-greeks-react-initial-capital-controls-and-decree-confiscate-reserves-and-the" TargetMode="External"/><Relationship Id="rId1476" Type="http://schemas.openxmlformats.org/officeDocument/2006/relationships/hyperlink" Target="http://www.reddit.com/r/Bitcoin/comments/33a2ng/cyprus_ii_happening_in_greece_now/" TargetMode="External"/><Relationship Id="rId1466" Type="http://schemas.openxmlformats.org/officeDocument/2006/relationships/hyperlink" Target="https://counterpartytalk.org/t/jeffrey-robinson-interviewed-about-bitcoin-and-even-a-little-counterparty/1073" TargetMode="External"/><Relationship Id="rId2797" Type="http://schemas.openxmlformats.org/officeDocument/2006/relationships/hyperlink" Target="http://www.reddit.com/r/Bitcoin/comments/33vd7j/last_bitcoin_giveaway_today_100000_satoshi_for/" TargetMode="External"/><Relationship Id="rId1467" Type="http://schemas.openxmlformats.org/officeDocument/2006/relationships/hyperlink" Target="http://www.reddit.com/r/Bitcoin/comments/339wrk/jeffrey_robinson_notorious_buttcoiner_interviewed/" TargetMode="External"/><Relationship Id="rId2798" Type="http://schemas.openxmlformats.org/officeDocument/2006/relationships/hyperlink" Target="http://bravenewcoin.com/news/random-darknet-shopper-cleared-of-all-charges/" TargetMode="External"/><Relationship Id="rId1468" Type="http://schemas.openxmlformats.org/officeDocument/2006/relationships/hyperlink" Target="http://www.miningpool.co.uk/ghent-bitcoincity-recap-great-success-tons-fun/" TargetMode="External"/><Relationship Id="rId2799" Type="http://schemas.openxmlformats.org/officeDocument/2006/relationships/hyperlink" Target="http://www.reddit.com/r/Bitcoin/comments/33vcho/random_darknet_shopper_cleared_of_all_charges/" TargetMode="External"/><Relationship Id="rId1469" Type="http://schemas.openxmlformats.org/officeDocument/2006/relationships/hyperlink" Target="http://www.reddit.com/r/Bitcoin/comments/339vq1/ghent_bitcoincity_recap_great_success_and_tons_of/" TargetMode="External"/><Relationship Id="rId635" Type="http://schemas.openxmlformats.org/officeDocument/2006/relationships/hyperlink" Target="https://www.reddit.com/r/dogecoin/comments/32wbvl/how_to_make_a_functional_crypto_exhibit_and/" TargetMode="External"/><Relationship Id="rId634" Type="http://schemas.openxmlformats.org/officeDocument/2006/relationships/hyperlink" Target="http://www.reddit.com/r/Bitcoin/comments/32vwfv/always_relevant_wisdom/" TargetMode="External"/><Relationship Id="rId633" Type="http://schemas.openxmlformats.org/officeDocument/2006/relationships/hyperlink" Target="http://www.reddit.com/r/Bitcoin/comments/32wb2k/what_ever_happened_with_that_otc_stock_for_bitcoin/" TargetMode="External"/><Relationship Id="rId632" Type="http://schemas.openxmlformats.org/officeDocument/2006/relationships/hyperlink" Target="http://www.reddit.com/r/Bitcoin/comments/32w638/abitcus_institute_open_for_business/" TargetMode="External"/><Relationship Id="rId639" Type="http://schemas.openxmlformats.org/officeDocument/2006/relationships/hyperlink" Target="http://www.reddit.com/r/Bitcoin/comments/32wcvm/any_reason_twittercombitcoin_only_tweets_news/" TargetMode="External"/><Relationship Id="rId638" Type="http://schemas.openxmlformats.org/officeDocument/2006/relationships/hyperlink" Target="http://www.reddit.com/r/Bitcoin/comments/32wdce/pebble_steel_smartwatch_in_exchange_for_btc/" TargetMode="External"/><Relationship Id="rId637" Type="http://schemas.openxmlformats.org/officeDocument/2006/relationships/hyperlink" Target="http://www.tech4bitcoins.com/product/pebble-steel-smartwatch-silver/" TargetMode="External"/><Relationship Id="rId636" Type="http://schemas.openxmlformats.org/officeDocument/2006/relationships/hyperlink" Target="http://www.reddit.com/r/Bitcoin/comments/32wcdh/how_to_make_a_functional_crypto_exhibit_and/" TargetMode="External"/><Relationship Id="rId2790" Type="http://schemas.openxmlformats.org/officeDocument/2006/relationships/hyperlink" Target="http://www.reddit.com/r/Bitcoin/comments/33v7pt/bitcoin_projects_most_needed/" TargetMode="External"/><Relationship Id="rId1460" Type="http://schemas.openxmlformats.org/officeDocument/2006/relationships/hyperlink" Target="http://www.reddit.com/r/Bitcoin/comments/33a05d/sent_btc_to_wrong_addressmessage_for_owner/" TargetMode="External"/><Relationship Id="rId2791" Type="http://schemas.openxmlformats.org/officeDocument/2006/relationships/hyperlink" Target="https://hax.5july.org/2015/04/25/paypal-joins-the-dark-side/" TargetMode="External"/><Relationship Id="rId1461" Type="http://schemas.openxmlformats.org/officeDocument/2006/relationships/hyperlink" Target="http://cointelegraph.com/news/114018/bitcoin-acceptance-highest-in-turkey-says-ing-survey" TargetMode="External"/><Relationship Id="rId2792" Type="http://schemas.openxmlformats.org/officeDocument/2006/relationships/hyperlink" Target="http://www.reddit.com/r/Bitcoin/comments/33v8vs/paypal_joins_the_dark_side_paypal_just_updated/" TargetMode="External"/><Relationship Id="rId631" Type="http://schemas.openxmlformats.org/officeDocument/2006/relationships/hyperlink" Target="http://imgur.com/QCRs7RY" TargetMode="External"/><Relationship Id="rId1462" Type="http://schemas.openxmlformats.org/officeDocument/2006/relationships/hyperlink" Target="http://www.reddit.com/r/Bitcoin/comments/33a01q/bitcoin_acceptance_highest_in_turkey_the_results/" TargetMode="External"/><Relationship Id="rId2793" Type="http://schemas.openxmlformats.org/officeDocument/2006/relationships/hyperlink" Target="http://www.reddit.com/r/Bitcoin/comments/33v9zc/bitcoin_giveaway_20000_satoshi_for_the_first_10/" TargetMode="External"/><Relationship Id="rId630" Type="http://schemas.openxmlformats.org/officeDocument/2006/relationships/hyperlink" Target="http://www.reddit.com/r/Bitcoin/comments/32w6le/a_decentralized_tip_jar_for_every_website/" TargetMode="External"/><Relationship Id="rId1463" Type="http://schemas.openxmlformats.org/officeDocument/2006/relationships/hyperlink" Target="https://www.youtube.com/watch?v=VvFSMyi9a6U" TargetMode="External"/><Relationship Id="rId2794" Type="http://schemas.openxmlformats.org/officeDocument/2006/relationships/hyperlink" Target="http://imgur.com/a/Chy5D" TargetMode="External"/><Relationship Id="rId1464" Type="http://schemas.openxmlformats.org/officeDocument/2006/relationships/hyperlink" Target="http://www.reddit.com/r/Bitcoin/comments/339xze/bitcoin_represents_the_denationalization_of_money/" TargetMode="External"/><Relationship Id="rId2795" Type="http://schemas.openxmlformats.org/officeDocument/2006/relationships/hyperlink" Target="http://www.reddit.com/r/Bitcoin/comments/33vgda/btc_reviews_gets_a_new_look/" TargetMode="External"/><Relationship Id="rId1465" Type="http://schemas.openxmlformats.org/officeDocument/2006/relationships/hyperlink" Target="http://www.reddit.com/r/Bitcoin/comments/339wsy/is_there_anyone_here_who_bitcoin_clicked_for_but/" TargetMode="External"/><Relationship Id="rId2796" Type="http://schemas.openxmlformats.org/officeDocument/2006/relationships/hyperlink" Target="http://www.reddit.com/r/Bitcoin/comments/33vfq4/200000_satoshi_in_changetip_while_funds_last/" TargetMode="External"/><Relationship Id="rId1411" Type="http://schemas.openxmlformats.org/officeDocument/2006/relationships/hyperlink" Target="http://www.lowcards.com/onebit-application-bitcoins-acceptable-mastercard-paypass-terminals-32323" TargetMode="External"/><Relationship Id="rId2742" Type="http://schemas.openxmlformats.org/officeDocument/2006/relationships/hyperlink" Target="http://www.reddit.com/r/Bitcoin/comments/33tvo6/playmusiccom_1995_bitcoin_only_auction_to/" TargetMode="External"/><Relationship Id="rId1412" Type="http://schemas.openxmlformats.org/officeDocument/2006/relationships/hyperlink" Target="http://www.reddit.com/r/Bitcoin/comments/33953x/onebit_app_makes_bitcoins_acceptable_at/" TargetMode="External"/><Relationship Id="rId2743" Type="http://schemas.openxmlformats.org/officeDocument/2006/relationships/hyperlink" Target="http://www.reddit.com/r/Bitcoin/comments/33tvng/where_can_i_buy_btc_in_the_uae/" TargetMode="External"/><Relationship Id="rId1413" Type="http://schemas.openxmlformats.org/officeDocument/2006/relationships/hyperlink" Target="http://www.investopedia.com/articles/investing/042015/bitcoin-20-applications.asp" TargetMode="External"/><Relationship Id="rId2744" Type="http://schemas.openxmlformats.org/officeDocument/2006/relationships/hyperlink" Target="http://www.reddit.com/r/Bitcoin/comments/33tvg0/free_bitcoins/" TargetMode="External"/><Relationship Id="rId1414" Type="http://schemas.openxmlformats.org/officeDocument/2006/relationships/hyperlink" Target="http://www.reddit.com/r/Bitcoin/comments/3394dv/bitcoin_20_applications/" TargetMode="External"/><Relationship Id="rId2745" Type="http://schemas.openxmlformats.org/officeDocument/2006/relationships/hyperlink" Target="http://www.reddit.com/r/Bitcoin/comments/33tybd/are_there_any_groupon_style_bitcoin_businesses/" TargetMode="External"/><Relationship Id="rId1415" Type="http://schemas.openxmlformats.org/officeDocument/2006/relationships/hyperlink" Target="http://np.reddit.com/r/funny/comments/33935p/announcement_shartmandercoin_is_here/" TargetMode="External"/><Relationship Id="rId2746" Type="http://schemas.openxmlformats.org/officeDocument/2006/relationships/hyperlink" Target="http://www.reddit.com/r/Bitcoin/comments/33txb3/some_ideas_for_bitcoinonly_consumer_products/" TargetMode="External"/><Relationship Id="rId1416" Type="http://schemas.openxmlformats.org/officeDocument/2006/relationships/hyperlink" Target="http://www.reddit.com/r/Bitcoin/comments/33949c/xpost_from_rfunny_ann_shartmandercoin/" TargetMode="External"/><Relationship Id="rId2747" Type="http://schemas.openxmlformats.org/officeDocument/2006/relationships/hyperlink" Target="http://londonerschoice.com/bitcoin-to-space/" TargetMode="External"/><Relationship Id="rId1417" Type="http://schemas.openxmlformats.org/officeDocument/2006/relationships/hyperlink" Target="http://www.reddit.com/r/Bitcoin/comments/33949b/so_are_we_saying_that_21inc_is_basically_a_trezor/" TargetMode="External"/><Relationship Id="rId2748" Type="http://schemas.openxmlformats.org/officeDocument/2006/relationships/hyperlink" Target="http://www.reddit.com/r/Bitcoin/comments/33u3nt/bitcoins_can_take_you_into_space/" TargetMode="External"/><Relationship Id="rId1418" Type="http://schemas.openxmlformats.org/officeDocument/2006/relationships/hyperlink" Target="http://forklog.com/survey-users-don-t-believe-in-bitcoin-value-advance-and-hardly-trust-crypto-exchanges/" TargetMode="External"/><Relationship Id="rId2749" Type="http://schemas.openxmlformats.org/officeDocument/2006/relationships/hyperlink" Target="http://www.reddit.com/r/Bitcoin/comments/33u2id/help_losing_over_85_btc_because_of_bitgos_flawed/" TargetMode="External"/><Relationship Id="rId1419" Type="http://schemas.openxmlformats.org/officeDocument/2006/relationships/hyperlink" Target="http://www.reddit.com/r/Bitcoin/comments/33947h/survey_users_dont_believe_in_bitcoin_value/" TargetMode="External"/><Relationship Id="rId2740" Type="http://schemas.openxmlformats.org/officeDocument/2006/relationships/hyperlink" Target="http://www.reddit.com/r/Bitcoin/comments/33tule/the_ronald_mcdonald_house_of_albany_thank_the/" TargetMode="External"/><Relationship Id="rId1410" Type="http://schemas.openxmlformats.org/officeDocument/2006/relationships/hyperlink" Target="http://www.reddit.com/r/Bitcoin/comments/338xqx/hey_reddit_im_17_and_need_a_way_to_buy_bitcoins/" TargetMode="External"/><Relationship Id="rId2741" Type="http://schemas.openxmlformats.org/officeDocument/2006/relationships/hyperlink" Target="http://www.reddit.com/r/Bitcoin/comments/33tvoa/dear_new_york_regulation_stifles_innovation_two/" TargetMode="External"/><Relationship Id="rId1400" Type="http://schemas.openxmlformats.org/officeDocument/2006/relationships/hyperlink" Target="http://www.reddit.com/r/Bitcoin/comments/338rf6/freebtcgambling_dadice_easy_faucet_give_it_a_shot/" TargetMode="External"/><Relationship Id="rId2731" Type="http://schemas.openxmlformats.org/officeDocument/2006/relationships/hyperlink" Target="http://www.reddit.com/r/Bitcoin/comments/33tobh/interested_in_contributing_to_the_btc_network/" TargetMode="External"/><Relationship Id="rId1401" Type="http://schemas.openxmlformats.org/officeDocument/2006/relationships/hyperlink" Target="http://www.reddit.com/r/Bitcoin/comments/338qo3/a_whisky_wager_sent_me_down_the_path_of_accepting/" TargetMode="External"/><Relationship Id="rId2732" Type="http://schemas.openxmlformats.org/officeDocument/2006/relationships/hyperlink" Target="http://www.reddit.com/r/Bitcoin/comments/33tmcc/blockchain_fork_questions/" TargetMode="External"/><Relationship Id="rId1402" Type="http://schemas.openxmlformats.org/officeDocument/2006/relationships/hyperlink" Target="http://www.reddit.com/r/Bitcoin/comments/338tem/why_doesnt_anyone_on_here_seem_to_know_about_care/" TargetMode="External"/><Relationship Id="rId2733" Type="http://schemas.openxmlformats.org/officeDocument/2006/relationships/hyperlink" Target="https://vimeo.com/herzmeister/bitcoinisland/" TargetMode="External"/><Relationship Id="rId1403" Type="http://schemas.openxmlformats.org/officeDocument/2006/relationships/hyperlink" Target="http://www.zdnet.com/article/where-did-mt-goxs-missing-bitcoins-go/" TargetMode="External"/><Relationship Id="rId2734" Type="http://schemas.openxmlformats.org/officeDocument/2006/relationships/hyperlink" Target="http://www.reddit.com/r/Bitcoin/comments/33tm3p/the_secret_of_bitcoin_island/" TargetMode="External"/><Relationship Id="rId1404" Type="http://schemas.openxmlformats.org/officeDocument/2006/relationships/hyperlink" Target="http://www.reddit.com/r/Bitcoin/comments/338tdo/where_did_mt_goxs_missing_bitcoins_go_zdnet/" TargetMode="External"/><Relationship Id="rId2735" Type="http://schemas.openxmlformats.org/officeDocument/2006/relationships/hyperlink" Target="http://www.reddit.com/r/Bitcoin/comments/33tqgr/what_is_stopping_the_bitcoin_community_from/" TargetMode="External"/><Relationship Id="rId1405" Type="http://schemas.openxmlformats.org/officeDocument/2006/relationships/hyperlink" Target="http://www.reddit.com/r/Bitcoin/comments/338sl5/better_offline_wallet_called_coldcoin/" TargetMode="External"/><Relationship Id="rId2736" Type="http://schemas.openxmlformats.org/officeDocument/2006/relationships/hyperlink" Target="https://letstalkbitcoin.com/blog/post/ghanas-dream-bitcoin-foundation-envisions-tools-to-empower-young-minds" TargetMode="External"/><Relationship Id="rId1406" Type="http://schemas.openxmlformats.org/officeDocument/2006/relationships/hyperlink" Target="http://www.reddit.com/r/Bitcoin/comments/338vce/mycelium_ios_app/" TargetMode="External"/><Relationship Id="rId2737" Type="http://schemas.openxmlformats.org/officeDocument/2006/relationships/hyperlink" Target="http://www.reddit.com/r/Bitcoin/comments/33tt6r/ghanas_dream_bitcoin_foundation_envisions_tools/" TargetMode="External"/><Relationship Id="rId1407" Type="http://schemas.openxmlformats.org/officeDocument/2006/relationships/hyperlink" Target="http://www.reddit.com/r/Bitcoin/comments/338uwb/real_world_model_for_a_bitcoin_blockchain_election/" TargetMode="External"/><Relationship Id="rId2738" Type="http://schemas.openxmlformats.org/officeDocument/2006/relationships/hyperlink" Target="https://www.youtube.com/watch?v=a_1IpUCUuVc" TargetMode="External"/><Relationship Id="rId1408" Type="http://schemas.openxmlformats.org/officeDocument/2006/relationships/hyperlink" Target="http://www.reddit.com/r/Bitcoin/comments/33724p/meetup_power_rankings_march_20th_april_19th/" TargetMode="External"/><Relationship Id="rId2739" Type="http://schemas.openxmlformats.org/officeDocument/2006/relationships/hyperlink" Target="http://www.reddit.com/r/Bitcoin/comments/33tuts/i_know_a_lot_of_you_have_been_waiting_for_this/" TargetMode="External"/><Relationship Id="rId1409" Type="http://schemas.openxmlformats.org/officeDocument/2006/relationships/hyperlink" Target="http://www.reddit.com/r/Bitcoin/comments/338yfl/wtb_btc_miami_2015_postermemorabilia/" TargetMode="External"/><Relationship Id="rId2730" Type="http://schemas.openxmlformats.org/officeDocument/2006/relationships/hyperlink" Target="http://www.reddit.com/r/Bitcoin/comments/33tiwj/nepal_had_a_bad_earthquake_how_can_bitcoin_help/" TargetMode="External"/><Relationship Id="rId1433" Type="http://schemas.openxmlformats.org/officeDocument/2006/relationships/hyperlink" Target="http://tommyuntangled.blogspot.com/2015/04/bitcoin-perfect-currency-for-digital.html" TargetMode="External"/><Relationship Id="rId2764" Type="http://schemas.openxmlformats.org/officeDocument/2006/relationships/hyperlink" Target="http://www.reddit.com/r/Bitcoin/comments/33ubbw/ed_moy_the_new_diversification_strategy_for_iras/" TargetMode="External"/><Relationship Id="rId1434" Type="http://schemas.openxmlformats.org/officeDocument/2006/relationships/hyperlink" Target="http://www.reddit.com/r/Bitcoin/comments/338oef/bitcoin_the_perfect_currency_for_digital_nomads/" TargetMode="External"/><Relationship Id="rId2765" Type="http://schemas.openxmlformats.org/officeDocument/2006/relationships/hyperlink" Target="http://bit-post.com/players/case-wallet-putting-bitcoin-into-your-pocket-5802" TargetMode="External"/><Relationship Id="rId1435" Type="http://schemas.openxmlformats.org/officeDocument/2006/relationships/hyperlink" Target="http://cointelegraph.com/news/114012/the-bitcoin-payment-terminal-youll-want-to-get-your-hands-on" TargetMode="External"/><Relationship Id="rId2766" Type="http://schemas.openxmlformats.org/officeDocument/2006/relationships/hyperlink" Target="http://www.reddit.com/r/Bitcoin/comments/33ud5n/case_wallet_putting_bitcoin_into_your_pocket/" TargetMode="External"/><Relationship Id="rId1436" Type="http://schemas.openxmlformats.org/officeDocument/2006/relationships/hyperlink" Target="http://www.reddit.com/r/Bitcoin/comments/339bzw/the_bitcoin_payment_terminal_youll_want_to_get/" TargetMode="External"/><Relationship Id="rId2767" Type="http://schemas.openxmlformats.org/officeDocument/2006/relationships/hyperlink" Target="http://www.reddit.com/r/Bitcoin/comments/33uc9w/a_redditesque_information_sharing_and_discussion/" TargetMode="External"/><Relationship Id="rId1437" Type="http://schemas.openxmlformats.org/officeDocument/2006/relationships/hyperlink" Target="http://www.coindesk.com/most-mt-gox-bitcoins-were-gone-by-may-2013-report-claims" TargetMode="External"/><Relationship Id="rId2768" Type="http://schemas.openxmlformats.org/officeDocument/2006/relationships/hyperlink" Target="http://finance.yahoo.com/news/midas-rezerv-announces-first-gold-143600705.html" TargetMode="External"/><Relationship Id="rId1438" Type="http://schemas.openxmlformats.org/officeDocument/2006/relationships/hyperlink" Target="http://www.reddit.com/r/Bitcoin/comments/339fou/most_mt_gox_bitcoins_were_gone_by_may_2013_report/" TargetMode="External"/><Relationship Id="rId2769" Type="http://schemas.openxmlformats.org/officeDocument/2006/relationships/hyperlink" Target="http://www.reddit.com/r/Bitcoin/comments/33ufa3/midas_rezerv_announces_the_first_goldbacked/" TargetMode="External"/><Relationship Id="rId1439" Type="http://schemas.openxmlformats.org/officeDocument/2006/relationships/hyperlink" Target="http://www.reddit.com/r/Bitcoin/comments/339fhg/we_are_bithours_ama_also_tipping_for_feedback/" TargetMode="External"/><Relationship Id="rId609" Type="http://schemas.openxmlformats.org/officeDocument/2006/relationships/hyperlink" Target="https://www.betfair.com/exchange/politics/market?id=1.107373419" TargetMode="External"/><Relationship Id="rId608" Type="http://schemas.openxmlformats.org/officeDocument/2006/relationships/hyperlink" Target="http://www.reddit.com/r/Bitcoin/comments/32vzxe/why_do_all_the_us_exchanges_control_your_bitcoin/" TargetMode="External"/><Relationship Id="rId607" Type="http://schemas.openxmlformats.org/officeDocument/2006/relationships/hyperlink" Target="http://www.reddit.com/r/Bitcoin/comments/32w0a4/bitcointalk_releases_private_messages_under/" TargetMode="External"/><Relationship Id="rId602" Type="http://schemas.openxmlformats.org/officeDocument/2006/relationships/hyperlink" Target="http://www.reddit.com/r/Bitcoin/comments/32vuwl/new_luxstack_wallet_live_today_on_google_play/" TargetMode="External"/><Relationship Id="rId601" Type="http://schemas.openxmlformats.org/officeDocument/2006/relationships/hyperlink" Target="http://www.luxstack.com" TargetMode="External"/><Relationship Id="rId600" Type="http://schemas.openxmlformats.org/officeDocument/2006/relationships/hyperlink" Target="http://www.reddit.com/r/Bitcoin/comments/32vvlo/bitcoin_wallet_question/" TargetMode="External"/><Relationship Id="rId606" Type="http://schemas.openxmlformats.org/officeDocument/2006/relationships/hyperlink" Target="http://www.reddit.com/r/Bitcoin/comments/32vvmq/any_of_arbitrage_or_trading_bots_really_working/" TargetMode="External"/><Relationship Id="rId605" Type="http://schemas.openxmlformats.org/officeDocument/2006/relationships/hyperlink" Target="http://www.reddit.com/r/Bitcoin/comments/32vwr9/its_core_dev_mike_hearns_birthday_why_not_send/" TargetMode="External"/><Relationship Id="rId604" Type="http://schemas.openxmlformats.org/officeDocument/2006/relationships/hyperlink" Target="https://plus.google.com/+MikeHearn/about" TargetMode="External"/><Relationship Id="rId603" Type="http://schemas.openxmlformats.org/officeDocument/2006/relationships/hyperlink" Target="http://www.reddit.com/r/Bitcoin/comments/32vuoy/i_am_in_mexico_and_want_send_money_using_bitcoin/" TargetMode="External"/><Relationship Id="rId2760" Type="http://schemas.openxmlformats.org/officeDocument/2006/relationships/hyperlink" Target="http://upstart.bizjournals.com/entrepreneurs/hot-shots/2015/04/23/turing-robotics-industries-unveils-first-phone.html?ana=lnk" TargetMode="External"/><Relationship Id="rId1430" Type="http://schemas.openxmlformats.org/officeDocument/2006/relationships/hyperlink" Target="https://twitter.com/Steven_McKie/status/590206857525927938" TargetMode="External"/><Relationship Id="rId2761" Type="http://schemas.openxmlformats.org/officeDocument/2006/relationships/hyperlink" Target="http://www.reddit.com/r/Bitcoin/comments/33u8cq/the_first_phone_built_for_the_blockchain_era/" TargetMode="External"/><Relationship Id="rId1431" Type="http://schemas.openxmlformats.org/officeDocument/2006/relationships/hyperlink" Target="http://www.reddit.com/r/Bitcoin/comments/3398og/i_try_my_best_to_plug_the_word_bitcoin_into_most/" TargetMode="External"/><Relationship Id="rId2762" Type="http://schemas.openxmlformats.org/officeDocument/2006/relationships/hyperlink" Target="http://www.reddit.com/r/Bitcoin/comments/33u89s/question_about_keyloggers/" TargetMode="External"/><Relationship Id="rId1432" Type="http://schemas.openxmlformats.org/officeDocument/2006/relationships/hyperlink" Target="http://www.reddit.com/r/Bitcoin/comments/338ja3/was_able_to_buy_dark_souls_ii_with_cash_thanks_to/" TargetMode="External"/><Relationship Id="rId2763" Type="http://schemas.openxmlformats.org/officeDocument/2006/relationships/hyperlink" Target="http://nws.mx/1Jpkk6h" TargetMode="External"/><Relationship Id="rId1422" Type="http://schemas.openxmlformats.org/officeDocument/2006/relationships/hyperlink" Target="https://bitcoinmagazine.com/20067/proof-stake-currency-neucoin-focuses-micropayments-prepares-presale/" TargetMode="External"/><Relationship Id="rId2753" Type="http://schemas.openxmlformats.org/officeDocument/2006/relationships/hyperlink" Target="http://www.reddit.com/r/Bitcoin/comments/33u4jc/anyone_else_have_a_bad_customer_experience_with/" TargetMode="External"/><Relationship Id="rId1423" Type="http://schemas.openxmlformats.org/officeDocument/2006/relationships/hyperlink" Target="http://www.reddit.com/r/Bitcoin/comments/33976r/proofofstake_currency_neucoin_focuses_on/" TargetMode="External"/><Relationship Id="rId2754" Type="http://schemas.openxmlformats.org/officeDocument/2006/relationships/hyperlink" Target="http://www.reddit.com/r/Bitcoin/comments/33u7jl/do_we_have_any_idea_what_kind_of_volume_bitcoin/" TargetMode="External"/><Relationship Id="rId1424" Type="http://schemas.openxmlformats.org/officeDocument/2006/relationships/hyperlink" Target="https://www.zapchain.com/a/A2Gowg7fLh" TargetMode="External"/><Relationship Id="rId2755" Type="http://schemas.openxmlformats.org/officeDocument/2006/relationships/hyperlink" Target="http://www.reddit.com/r/Bitcoin/comments/33u79u/what_and_when_was_your_first_bitcoin_purchase_ever/" TargetMode="External"/><Relationship Id="rId1425" Type="http://schemas.openxmlformats.org/officeDocument/2006/relationships/hyperlink" Target="http://www.reddit.com/r/Bitcoin/comments/3396r1/question_from_zapchain/" TargetMode="External"/><Relationship Id="rId2756" Type="http://schemas.openxmlformats.org/officeDocument/2006/relationships/hyperlink" Target="http://www.reddit.com/r/Bitcoin/comments/33u6i7/fidor_burying_cryptocurrency_bank_plans_for_now/" TargetMode="External"/><Relationship Id="rId1426" Type="http://schemas.openxmlformats.org/officeDocument/2006/relationships/hyperlink" Target="https://www.youtube.com/watch?v=jPcwAToJYtY" TargetMode="External"/><Relationship Id="rId2757" Type="http://schemas.openxmlformats.org/officeDocument/2006/relationships/hyperlink" Target="http://www.theguardian.com/world/live/2015/apr/25/nepal-earthquake-nation-worst-tremor-80-years-kathmandu-live-updates" TargetMode="External"/><Relationship Id="rId1427" Type="http://schemas.openxmlformats.org/officeDocument/2006/relationships/hyperlink" Target="http://www.reddit.com/r/Bitcoin/comments/3395ux/with_bitcoin_you_can_finally_buy_and_sell_goods/" TargetMode="External"/><Relationship Id="rId2758" Type="http://schemas.openxmlformats.org/officeDocument/2006/relationships/hyperlink" Target="http://www.reddit.com/r/Bitcoin/comments/33u9kv/live_updates_nepal_earthquakes_death_toll_exceeds/" TargetMode="External"/><Relationship Id="rId1428" Type="http://schemas.openxmlformats.org/officeDocument/2006/relationships/hyperlink" Target="https://bitcoinmagazine.com/20065/former-yahoo-executive-hightail-ceo-joins-ripple-coo/?utm_source=dlvr.it&amp;utm_medium=twitter&amp;utm_campaign=Feed%3A+BitcoinMagazine+%28Bitcoin+Magazine%29" TargetMode="External"/><Relationship Id="rId2759" Type="http://schemas.openxmlformats.org/officeDocument/2006/relationships/hyperlink" Target="http://www.reddit.com/r/Bitcoin/comments/33u8jq/buy_bitcoin_using_paypal/" TargetMode="External"/><Relationship Id="rId1429" Type="http://schemas.openxmlformats.org/officeDocument/2006/relationships/hyperlink" Target="http://www.reddit.com/r/Bitcoin/comments/3398q1/former_yahoo_executive_and_hightail_ceo_joins/" TargetMode="External"/><Relationship Id="rId2750" Type="http://schemas.openxmlformats.org/officeDocument/2006/relationships/hyperlink" Target="http://www.reddit.com/r/Bitcoin/comments/33u228/new_to_this_need_bitcoins_buy/" TargetMode="External"/><Relationship Id="rId1420" Type="http://schemas.openxmlformats.org/officeDocument/2006/relationships/hyperlink" Target="http://www.reddit.com/r/Bitcoin/comments/3391sq/just_got_a_local_ecig_shop_taking_bitcoin_on_both/" TargetMode="External"/><Relationship Id="rId2751" Type="http://schemas.openxmlformats.org/officeDocument/2006/relationships/hyperlink" Target="http://www.reddit.com/r/Bitcoin/comments/33u5gw/so_i_almost_got_fired_for_talking_about_bitcoin/" TargetMode="External"/><Relationship Id="rId1421" Type="http://schemas.openxmlformats.org/officeDocument/2006/relationships/hyperlink" Target="http://www.reddit.com/r/Bitcoin/comments/33914q/cool_project_lightlistio_web_interface_for/" TargetMode="External"/><Relationship Id="rId2752" Type="http://schemas.openxmlformats.org/officeDocument/2006/relationships/hyperlink" Target="http://www.reddit.com/r/Bitcoin/comments/33u4z0/bitcoin_as_a_catalyst_for_the_next_major/" TargetMode="External"/><Relationship Id="rId699" Type="http://schemas.openxmlformats.org/officeDocument/2006/relationships/hyperlink" Target="http://www.reddit.com/r/Bitcoin/comments/32x7t6/how_many_people_uses_each_of_these_online_wallets/" TargetMode="External"/><Relationship Id="rId698" Type="http://schemas.openxmlformats.org/officeDocument/2006/relationships/hyperlink" Target="http://www.reddit.com/r/Bitcoin/comments/32x59x/bloombergdown_i_hope_this_will_be_a_wake_up_call/" TargetMode="External"/><Relationship Id="rId693" Type="http://schemas.openxmlformats.org/officeDocument/2006/relationships/hyperlink" Target="http://www.reddit.com/r/Bitcoin/comments/32x04k/xapo_debit_card_purchase_fees_comparison_from_my/" TargetMode="External"/><Relationship Id="rId692" Type="http://schemas.openxmlformats.org/officeDocument/2006/relationships/hyperlink" Target="http://www.reddit.com/r/Bitcoin/comments/32x0rz/is_there_a_bitcoin_developer_subreddit_or_a_place/" TargetMode="External"/><Relationship Id="rId691" Type="http://schemas.openxmlformats.org/officeDocument/2006/relationships/hyperlink" Target="http://www.reddit.com/r/Bitcoin/comments/32wytg/buy_bitcoin_with_credit_card_paypal_skrill_and/" TargetMode="External"/><Relationship Id="rId690" Type="http://schemas.openxmlformats.org/officeDocument/2006/relationships/hyperlink" Target="http://www.reddit.com/r/Bitcoin/comments/32wz0i/introducing_alexandria_a_decentralized_opensource/" TargetMode="External"/><Relationship Id="rId697" Type="http://schemas.openxmlformats.org/officeDocument/2006/relationships/hyperlink" Target="http://www.reddit.com/r/Bitcoin/comments/32x5f1/a_decentralized_tip_jar_for_every_website/" TargetMode="External"/><Relationship Id="rId696" Type="http://schemas.openxmlformats.org/officeDocument/2006/relationships/hyperlink" Target="http://wetipcoins.com" TargetMode="External"/><Relationship Id="rId695" Type="http://schemas.openxmlformats.org/officeDocument/2006/relationships/hyperlink" Target="http://www.reddit.com/r/Bitcoin/comments/32x5s0/hello_im_buying_btc/" TargetMode="External"/><Relationship Id="rId694" Type="http://schemas.openxmlformats.org/officeDocument/2006/relationships/hyperlink" Target="http://www.reddit.com/r/Bitcoin/comments/32x5u5/are_there_any_good_introduction_websites_for/" TargetMode="External"/><Relationship Id="rId1499" Type="http://schemas.openxmlformats.org/officeDocument/2006/relationships/hyperlink" Target="http://www.reddit.com/r/Bitcoin/comments/33aiut/ive_just_opened_account_on_localbitcoinscom_and/" TargetMode="External"/><Relationship Id="rId668" Type="http://schemas.openxmlformats.org/officeDocument/2006/relationships/hyperlink" Target="http://www.reddit.com/r/Bitcoin/comments/32wt68/bitcoin_as_a_deflationary_currency_truth_or_myth/" TargetMode="External"/><Relationship Id="rId667" Type="http://schemas.openxmlformats.org/officeDocument/2006/relationships/hyperlink" Target="http://bit-post.com/education/bitcoin-as-a-deflationary-currency-truth-or-myth-5562" TargetMode="External"/><Relationship Id="rId666" Type="http://schemas.openxmlformats.org/officeDocument/2006/relationships/hyperlink" Target="http://www.reddit.com/r/Bitcoin/comments/32wrvt/after_max_kaiser_ripped_the_20_banknote_apart_i/" TargetMode="External"/><Relationship Id="rId665" Type="http://schemas.openxmlformats.org/officeDocument/2006/relationships/hyperlink" Target="https://www.youtube.com/watch?v=XZv02snt93g&amp;feature=youtu.be&amp;t=890" TargetMode="External"/><Relationship Id="rId669" Type="http://schemas.openxmlformats.org/officeDocument/2006/relationships/hyperlink" Target="http://insidebitcoins.com/news/coingaming-to-launch-quickfire-mobile-gaming-platform/31765" TargetMode="External"/><Relationship Id="rId1490" Type="http://schemas.openxmlformats.org/officeDocument/2006/relationships/hyperlink" Target="http://www.reddit.com/r/Bitcoin/comments/33a5xl/a_major_reason_for_the_lack_of_merchant_adoption/" TargetMode="External"/><Relationship Id="rId660" Type="http://schemas.openxmlformats.org/officeDocument/2006/relationships/hyperlink" Target="http://www.worldtrotter.com.ph" TargetMode="External"/><Relationship Id="rId1491" Type="http://schemas.openxmlformats.org/officeDocument/2006/relationships/hyperlink" Target="http://www.reddit.com/r/Bitcoin/comments/33a5o5/best_bitcoin_wallet_hands_down/" TargetMode="External"/><Relationship Id="rId1492" Type="http://schemas.openxmlformats.org/officeDocument/2006/relationships/hyperlink" Target="http://www.reddit.com/r/Bitcoin/comments/33a4v5/comprar_bitcoins_con_paypal_sin_pagar_tanta/" TargetMode="External"/><Relationship Id="rId1493" Type="http://schemas.openxmlformats.org/officeDocument/2006/relationships/hyperlink" Target="http://www.reddit.com/r/Bitcoin/comments/33a8w1/is_anyone_here_from_greece/" TargetMode="External"/><Relationship Id="rId1494" Type="http://schemas.openxmlformats.org/officeDocument/2006/relationships/hyperlink" Target="https://aetyson.bandcamp.com/" TargetMode="External"/><Relationship Id="rId664" Type="http://schemas.openxmlformats.org/officeDocument/2006/relationships/hyperlink" Target="http://www.reddit.com/r/Bitcoin/comments/32wq6e/coinify_partners_with_the_psp_pensopay/" TargetMode="External"/><Relationship Id="rId1495" Type="http://schemas.openxmlformats.org/officeDocument/2006/relationships/hyperlink" Target="http://www.reddit.com/r/Bitcoin/comments/33ab42/check_out_my_new_hard_rock_album_blockchain_i/" TargetMode="External"/><Relationship Id="rId663" Type="http://schemas.openxmlformats.org/officeDocument/2006/relationships/hyperlink" Target="http://blog.coinify.com/post/116561505293/coinify-pensopay-pressrelease?utm_content=buffer58f74&amp;utm_medium=social&amp;utm_source=facebook.com&amp;utm_campaign=buffer" TargetMode="External"/><Relationship Id="rId1496" Type="http://schemas.openxmlformats.org/officeDocument/2006/relationships/hyperlink" Target="http://www.reddit.com/r/Bitcoin/comments/33af7o/12_million_people_use_bitcoin_according_to_xapos/" TargetMode="External"/><Relationship Id="rId662" Type="http://schemas.openxmlformats.org/officeDocument/2006/relationships/hyperlink" Target="http://www.reddit.com/r/Bitcoin/comments/32woc8/bitcoin_house_taiwan_is_looking_for_tenants/" TargetMode="External"/><Relationship Id="rId1497" Type="http://schemas.openxmlformats.org/officeDocument/2006/relationships/hyperlink" Target="https://bitcointalk.org/index.php?topic=1033215" TargetMode="External"/><Relationship Id="rId661" Type="http://schemas.openxmlformats.org/officeDocument/2006/relationships/hyperlink" Target="http://www.reddit.com/r/Bitcoin/comments/32wog0/book_airfare_hotels_tour_packages_with_bitcoin_in/" TargetMode="External"/><Relationship Id="rId1498" Type="http://schemas.openxmlformats.org/officeDocument/2006/relationships/hyperlink" Target="http://www.reddit.com/r/Bitcoin/comments/33acws/announcing_escaton_the_apocalyptic_collectible/" TargetMode="External"/><Relationship Id="rId1488" Type="http://schemas.openxmlformats.org/officeDocument/2006/relationships/hyperlink" Target="https://cryptonit.net/referral/2f63a24e" TargetMode="External"/><Relationship Id="rId1489" Type="http://schemas.openxmlformats.org/officeDocument/2006/relationships/hyperlink" Target="http://www.reddit.com/r/Bitcoin/comments/33a6gg/comprar_bitcoins_con_paypal_de_forma/" TargetMode="External"/><Relationship Id="rId657" Type="http://schemas.openxmlformats.org/officeDocument/2006/relationships/hyperlink" Target="http://www.reddit.com/r/Bitcoin/comments/32wnmg/kaspersky_page_on_coinvault/" TargetMode="External"/><Relationship Id="rId656" Type="http://schemas.openxmlformats.org/officeDocument/2006/relationships/hyperlink" Target="https://securelist.com/blog/69595/challenging-coinvault-its-time-to-free-those-files/" TargetMode="External"/><Relationship Id="rId655" Type="http://schemas.openxmlformats.org/officeDocument/2006/relationships/hyperlink" Target="http://www.reddit.com/r/Bitcoin/comments/32wlk7/okcoin_down/" TargetMode="External"/><Relationship Id="rId654" Type="http://schemas.openxmlformats.org/officeDocument/2006/relationships/hyperlink" Target="http://www.reddit.com/r/Bitcoin/comments/32wlry/fellow_redditor_and_bitcoin_supporter_chris/" TargetMode="External"/><Relationship Id="rId659" Type="http://schemas.openxmlformats.org/officeDocument/2006/relationships/hyperlink" Target="http://www.reddit.com/r/Bitcoin/comments/32wnew/okcoin_down_what_is_going_on_it_has_been_an_hour/" TargetMode="External"/><Relationship Id="rId658" Type="http://schemas.openxmlformats.org/officeDocument/2006/relationships/hyperlink" Target="https://twitter.com/OKCoinBTC/status/588983995519533056" TargetMode="External"/><Relationship Id="rId1480" Type="http://schemas.openxmlformats.org/officeDocument/2006/relationships/hyperlink" Target="http://techcrunch.com/2015/04/20/bitcoin-vs-wall-street-a-love-hate-story/" TargetMode="External"/><Relationship Id="rId1481" Type="http://schemas.openxmlformats.org/officeDocument/2006/relationships/hyperlink" Target="http://www.reddit.com/r/Bitcoin/comments/33a23x/bitcoin_vs_wall_street_a_lovehate_story/" TargetMode="External"/><Relationship Id="rId1482" Type="http://schemas.openxmlformats.org/officeDocument/2006/relationships/hyperlink" Target="http://youmeandbtc.com/commentary/top-5-bitcoiners-that-love-weed/" TargetMode="External"/><Relationship Id="rId1483" Type="http://schemas.openxmlformats.org/officeDocument/2006/relationships/hyperlink" Target="http://www.reddit.com/r/Bitcoin/comments/33a1su/the_top_5_bitcoiners_that_love_weed_happy_420/" TargetMode="External"/><Relationship Id="rId653" Type="http://schemas.openxmlformats.org/officeDocument/2006/relationships/hyperlink" Target="https://nitrogensports.eu/sport/mixed-martial-arts/ufc" TargetMode="External"/><Relationship Id="rId1484" Type="http://schemas.openxmlformats.org/officeDocument/2006/relationships/hyperlink" Target="http://www.coindesk.com/competition-bitcoin-job-fair/" TargetMode="External"/><Relationship Id="rId652" Type="http://schemas.openxmlformats.org/officeDocument/2006/relationships/hyperlink" Target="http://www.reddit.com/r/Bitcoin/comments/32wjsk/alex_winter_talks_bitcoin_drugs_and_his_new_film/" TargetMode="External"/><Relationship Id="rId1485" Type="http://schemas.openxmlformats.org/officeDocument/2006/relationships/hyperlink" Target="http://www.reddit.com/r/Bitcoin/comments/33a1r0/bitcoin_startups_identify_jacks_of_all_trades/" TargetMode="External"/><Relationship Id="rId651" Type="http://schemas.openxmlformats.org/officeDocument/2006/relationships/hyperlink" Target="http://www.coindesk.com/alex-winter-talks-bitcoin-drugs-and-his-new-film-deep-web/" TargetMode="External"/><Relationship Id="rId1486" Type="http://schemas.openxmlformats.org/officeDocument/2006/relationships/hyperlink" Target="http://statewatch.org/news/2015/jan/ep-rs-stoa-10-technologies.pdf" TargetMode="External"/><Relationship Id="rId650" Type="http://schemas.openxmlformats.org/officeDocument/2006/relationships/hyperlink" Target="http://www.reddit.com/r/Bitcoin/comments/32wk4m/okcoin_futures_settlement_issue/" TargetMode="External"/><Relationship Id="rId1487" Type="http://schemas.openxmlformats.org/officeDocument/2006/relationships/hyperlink" Target="http://www.reddit.com/r/Bitcoin/comments/33a6jd/pdf_european_parliament_ten_technologies_which/" TargetMode="External"/><Relationship Id="rId689" Type="http://schemas.openxmlformats.org/officeDocument/2006/relationships/hyperlink" Target="https://www.youtube.com/watch?v=2wdnSnrrzWA" TargetMode="External"/><Relationship Id="rId688" Type="http://schemas.openxmlformats.org/officeDocument/2006/relationships/hyperlink" Target="http://www.reddit.com/r/Bitcoin/comments/32wuez/neteller_disables_bitcoin_topup_for_their_net/" TargetMode="External"/><Relationship Id="rId687" Type="http://schemas.openxmlformats.org/officeDocument/2006/relationships/hyperlink" Target="http://blog.neteller.com/2015/04/new-deposit-option-bitcoin/" TargetMode="External"/><Relationship Id="rId682" Type="http://schemas.openxmlformats.org/officeDocument/2006/relationships/hyperlink" Target="http://www.entrepreneur.com/article/244859?utm_source=bitcoinweekly&amp;utm_medium=email" TargetMode="External"/><Relationship Id="rId681" Type="http://schemas.openxmlformats.org/officeDocument/2006/relationships/hyperlink" Target="http://www.reddit.com/r/Bitcoin/comments/32wxzi/eli5_what_is_shorting_and_longing_bitcoins/" TargetMode="External"/><Relationship Id="rId680" Type="http://schemas.openxmlformats.org/officeDocument/2006/relationships/hyperlink" Target="http://www.reddit.com/r/Bitcoin/comments/32wtql/new_york_broker_dealer_makes_bitcoin_bet_fastft/" TargetMode="External"/><Relationship Id="rId686" Type="http://schemas.openxmlformats.org/officeDocument/2006/relationships/hyperlink" Target="http://www.reddit.com/r/Bitcoin/comments/32wvqq/does_anyone_think_there_is_a_use_for_an_anonymous/" TargetMode="External"/><Relationship Id="rId685" Type="http://schemas.openxmlformats.org/officeDocument/2006/relationships/hyperlink" Target="http://www.reddit.com/r/Bitcoin/comments/32ww1i/final_version_of_the_bitlicence_to_come_out_very/" TargetMode="External"/><Relationship Id="rId684" Type="http://schemas.openxmlformats.org/officeDocument/2006/relationships/hyperlink" Target="http://bitnewsflash.com/2015/04/17/final-version-of-the-bitlicence-to-come-out-very-soon/" TargetMode="External"/><Relationship Id="rId683" Type="http://schemas.openxmlformats.org/officeDocument/2006/relationships/hyperlink" Target="http://www.reddit.com/r/Bitcoin/comments/32wwly/why_billionaire_investor_reid_hoffman_is_betting/" TargetMode="External"/><Relationship Id="rId679" Type="http://schemas.openxmlformats.org/officeDocument/2006/relationships/hyperlink" Target="http://www.ft.com/fastft/309112/institutionalisation-of-bitcoin" TargetMode="External"/><Relationship Id="rId678" Type="http://schemas.openxmlformats.org/officeDocument/2006/relationships/hyperlink" Target="http://www.reddit.com/r/Bitcoin/comments/32wtsc/bitcoin_survey_1_in_4_bitcoin_users_defrauded_by/" TargetMode="External"/><Relationship Id="rId677" Type="http://schemas.openxmlformats.org/officeDocument/2006/relationships/hyperlink" Target="https://www.cryptocoinsnews.com/bitcoin-survey-1-4-bitcoin-users-defrauded-exchanges/" TargetMode="External"/><Relationship Id="rId676" Type="http://schemas.openxmlformats.org/officeDocument/2006/relationships/hyperlink" Target="http://www.reddit.com/r/Bitcoin/comments/32wtto/quadrigacx_to_roll_out_bitcoin_atms_across_canada/" TargetMode="External"/><Relationship Id="rId671" Type="http://schemas.openxmlformats.org/officeDocument/2006/relationships/hyperlink" Target="http://imgur.com/cDZQ9y7" TargetMode="External"/><Relationship Id="rId670" Type="http://schemas.openxmlformats.org/officeDocument/2006/relationships/hyperlink" Target="http://www.reddit.com/r/Bitcoin/comments/32wu02/coingaming_to_launch_quickfire_mobile_gaming/" TargetMode="External"/><Relationship Id="rId675" Type="http://schemas.openxmlformats.org/officeDocument/2006/relationships/hyperlink" Target="http://www.newsbtc.com/2015/04/16/quadrigacx-to-roll-out-bitcoin-atms-across-canada/" TargetMode="External"/><Relationship Id="rId674" Type="http://schemas.openxmlformats.org/officeDocument/2006/relationships/hyperlink" Target="http://www.reddit.com/r/Bitcoin/comments/32wtwp/gocoin_and_tether_team_up_to_streamline_bitcoin/" TargetMode="External"/><Relationship Id="rId673" Type="http://schemas.openxmlformats.org/officeDocument/2006/relationships/hyperlink" Target="http://www.newsbtc.com/2015/04/17/gocoin-and-tether-team-up-to-streamline-bitcoin-payments/" TargetMode="External"/><Relationship Id="rId672" Type="http://schemas.openxmlformats.org/officeDocument/2006/relationships/hyperlink" Target="http://www.reddit.com/r/Bitcoin/comments/32wtyj/happy_friday_i_just_used_coffeefoldappcom_to_save/" TargetMode="External"/><Relationship Id="rId190" Type="http://schemas.openxmlformats.org/officeDocument/2006/relationships/hyperlink" Target="http://www.reddit.com/r/Bitcoin/comments/32ou9s/bitrated_looking_to_put_more_trust_into_bitcoin/" TargetMode="External"/><Relationship Id="rId194" Type="http://schemas.openxmlformats.org/officeDocument/2006/relationships/hyperlink" Target="http://www.reddit.com/r/Bitcoin/comments/32oz26/heres_an_interesting_private_key_for_your/" TargetMode="External"/><Relationship Id="rId193" Type="http://schemas.openxmlformats.org/officeDocument/2006/relationships/hyperlink" Target="http://www.reddit.com/r/Bitcoin/comments/32ozaa/bitcoins_flaw/" TargetMode="External"/><Relationship Id="rId192" Type="http://schemas.openxmlformats.org/officeDocument/2006/relationships/hyperlink" Target="http://www.reddit.com/r/Bitcoin/comments/32p06j/10_gifs_animados_sobre_bitcoin/" TargetMode="External"/><Relationship Id="rId191" Type="http://schemas.openxmlformats.org/officeDocument/2006/relationships/hyperlink" Target="http://www.elcapitalistainfiel.com.es/2015/04/10-gifs-animados-sobre-bitcoin.html" TargetMode="External"/><Relationship Id="rId187" Type="http://schemas.openxmlformats.org/officeDocument/2006/relationships/hyperlink" Target="http://www.reddit.com/r/Bitcoin/comments/32ow5p/vanity_pool_the_geekiest_service_in_bitcoin/" TargetMode="External"/><Relationship Id="rId186" Type="http://schemas.openxmlformats.org/officeDocument/2006/relationships/hyperlink" Target="http://tpbit.blogspot.ca/2015/04/vanity-pool-geekiest-service-in-bitcoin.html" TargetMode="External"/><Relationship Id="rId185" Type="http://schemas.openxmlformats.org/officeDocument/2006/relationships/hyperlink" Target="http://www.reddit.com/r/Bitcoin/comments/32oxld/new_updated_website_for_corona_dapp_development/" TargetMode="External"/><Relationship Id="rId184" Type="http://schemas.openxmlformats.org/officeDocument/2006/relationships/hyperlink" Target="https://corona.info/" TargetMode="External"/><Relationship Id="rId189" Type="http://schemas.openxmlformats.org/officeDocument/2006/relationships/hyperlink" Target="https://www.bitcoinaffiliatenetwork.com/blog/bryan/bitrated-looking-to-put-more-trust-into-bitcoin/" TargetMode="External"/><Relationship Id="rId188" Type="http://schemas.openxmlformats.org/officeDocument/2006/relationships/hyperlink" Target="http://www.reddit.com/r/Bitcoin/comments/32ovwl/bitcoin_will_never_send_you_this/" TargetMode="External"/><Relationship Id="rId183" Type="http://schemas.openxmlformats.org/officeDocument/2006/relationships/hyperlink" Target="http://www.reddit.com/r/Bitcoin/comments/32orkf/the_qualities_of_bitcoin_poem_with_begtip_qr/" TargetMode="External"/><Relationship Id="rId182" Type="http://schemas.openxmlformats.org/officeDocument/2006/relationships/hyperlink" Target="http://www.reddit.com/r/Bitcoin/comments/32omg4/localbitcoinscom_seem_to_have_a_nontransparent/" TargetMode="External"/><Relationship Id="rId181" Type="http://schemas.openxmlformats.org/officeDocument/2006/relationships/hyperlink" Target="http://www.reddit.com/r/Bitcoin/comments/32oo70/this_is_why_banks_and_payment_providers_dont_take/" TargetMode="External"/><Relationship Id="rId180" Type="http://schemas.openxmlformats.org/officeDocument/2006/relationships/hyperlink" Target="https://i.imgur.com/i3y1Wco.jpg" TargetMode="External"/><Relationship Id="rId176" Type="http://schemas.openxmlformats.org/officeDocument/2006/relationships/hyperlink" Target="http://www.reddit.com/r/Bitcoin/comments/32om78/wallet_backups/" TargetMode="External"/><Relationship Id="rId175" Type="http://schemas.openxmlformats.org/officeDocument/2006/relationships/hyperlink" Target="http://www.reddit.com/r/Bitcoin/comments/32ogv7/wagecan_bitcoin_debit_card_has_anyone_tried_this/" TargetMode="External"/><Relationship Id="rId174" Type="http://schemas.openxmlformats.org/officeDocument/2006/relationships/hyperlink" Target="https://www.wagecan.com" TargetMode="External"/><Relationship Id="rId173" Type="http://schemas.openxmlformats.org/officeDocument/2006/relationships/hyperlink" Target="http://www.reddit.com/r/Bitcoin/comments/32ohx1/free_bitcoin_games/" TargetMode="External"/><Relationship Id="rId179" Type="http://schemas.openxmlformats.org/officeDocument/2006/relationships/hyperlink" Target="http://www.reddit.com/r/Bitcoin/comments/32ooeh/my_first_blogpost_ever_bitcoin_as_an_educational/" TargetMode="External"/><Relationship Id="rId178" Type="http://schemas.openxmlformats.org/officeDocument/2006/relationships/hyperlink" Target="http://bitofpotential.liberty.me/2015/04/08/bitcoin-as-an-educational-lens-diagnosis-and-medicine-in-one-pill/" TargetMode="External"/><Relationship Id="rId177" Type="http://schemas.openxmlformats.org/officeDocument/2006/relationships/hyperlink" Target="http://www.reddit.com/r/Bitcoin/comments/32oox6/alternative_for_term_bitcoiner/" TargetMode="External"/><Relationship Id="rId198" Type="http://schemas.openxmlformats.org/officeDocument/2006/relationships/hyperlink" Target="http://www.reddit.com/r/Bitcoin/comments/32p06j/10_gifs_animados_sobre_bitcoin/" TargetMode="External"/><Relationship Id="rId197" Type="http://schemas.openxmlformats.org/officeDocument/2006/relationships/hyperlink" Target="http://www.elcapitalistainfiel.com.es/2015/04/10-gifs-animados-sobre-bitcoin.html" TargetMode="External"/><Relationship Id="rId196" Type="http://schemas.openxmlformats.org/officeDocument/2006/relationships/hyperlink" Target="http://www.reddit.com/r/Bitcoin/comments/32oyhq/its_1948_in_the_bitcoin_world_in_oil_years_that_is/" TargetMode="External"/><Relationship Id="rId195" Type="http://schemas.openxmlformats.org/officeDocument/2006/relationships/hyperlink" Target="http://i.imgur.com/au5iynX.png" TargetMode="External"/><Relationship Id="rId199" Type="http://schemas.openxmlformats.org/officeDocument/2006/relationships/hyperlink" Target="http://www.reddit.com/r/Bitcoin/comments/32ozaa/bitcoins_flaw/" TargetMode="External"/><Relationship Id="rId150" Type="http://schemas.openxmlformats.org/officeDocument/2006/relationships/hyperlink" Target="http://www.reddit.com/r/Bitcoin/comments/32o5kj/bitcoin_faucet_what_is_that/" TargetMode="External"/><Relationship Id="rId149" Type="http://schemas.openxmlformats.org/officeDocument/2006/relationships/hyperlink" Target="http://bit-post.com/education/bitcoin-faucet-what-is-that-4618" TargetMode="External"/><Relationship Id="rId148" Type="http://schemas.openxmlformats.org/officeDocument/2006/relationships/hyperlink" Target="http://www.reddit.com/r/Bitcoin/comments/32o6jv/bitcoin_foundation_would_appreciate_your_advice/" TargetMode="External"/><Relationship Id="rId143" Type="http://schemas.openxmlformats.org/officeDocument/2006/relationships/hyperlink" Target="http://www.reddit.com/r/Bitcoin/comments/32o3o9/bitcoin_in_far_east_countries/" TargetMode="External"/><Relationship Id="rId142" Type="http://schemas.openxmlformats.org/officeDocument/2006/relationships/hyperlink" Target="http://www.reddit.com/r/Bitcoin/comments/32o4mr/under_1200_here_we_go/" TargetMode="External"/><Relationship Id="rId141" Type="http://schemas.openxmlformats.org/officeDocument/2006/relationships/hyperlink" Target="http://www.reddit.com/r/Bitcoin/comments/32o52f/what_is_the_euro_coinbase_merchant_rate/" TargetMode="External"/><Relationship Id="rId140" Type="http://schemas.openxmlformats.org/officeDocument/2006/relationships/hyperlink" Target="http://www.reddit.com/r/Bitcoin/comments/32o15m/in_march_2022_90_of_bitcoins_will_have_been_mined/" TargetMode="External"/><Relationship Id="rId147" Type="http://schemas.openxmlformats.org/officeDocument/2006/relationships/hyperlink" Target="http://www.reddit.com/r/Bitcoin/comments/32o3df/russia_loses_its_future_by_banning_bitcoin_or/" TargetMode="External"/><Relationship Id="rId146" Type="http://schemas.openxmlformats.org/officeDocument/2006/relationships/hyperlink" Target="http://forklog.com/russia-loses-its-future-by-banning-bitcoin-or-another-cryptocurrency-eulogy/" TargetMode="External"/><Relationship Id="rId145" Type="http://schemas.openxmlformats.org/officeDocument/2006/relationships/hyperlink" Target="http://www.reddit.com/r/Bitcoin/comments/32o3kq/andreas_antonopoulos_keynote_qa_for/" TargetMode="External"/><Relationship Id="rId144" Type="http://schemas.openxmlformats.org/officeDocument/2006/relationships/hyperlink" Target="http://www.bitcoinwednesday.com/antonopoulos-video/" TargetMode="External"/><Relationship Id="rId139" Type="http://schemas.openxmlformats.org/officeDocument/2006/relationships/hyperlink" Target="http://www.reddit.com/r/Bitcoin/comments/32o1h1/australian_traders_who_have_had_your_bank_account/" TargetMode="External"/><Relationship Id="rId138" Type="http://schemas.openxmlformats.org/officeDocument/2006/relationships/hyperlink" Target="http://www.reddit.com/r/Bitcoin/comments/32o2ae/use_bither_to_generate_a_private_key_by_dice/" TargetMode="External"/><Relationship Id="rId137" Type="http://schemas.openxmlformats.org/officeDocument/2006/relationships/hyperlink" Target="http://i.imgur.com/vbzwyGj.jpg" TargetMode="External"/><Relationship Id="rId132" Type="http://schemas.openxmlformats.org/officeDocument/2006/relationships/hyperlink" Target="http://moneyweek.com/money-morning-bitcoin-bear-market/" TargetMode="External"/><Relationship Id="rId131" Type="http://schemas.openxmlformats.org/officeDocument/2006/relationships/hyperlink" Target="http://www.reddit.com/r/Bitcoin/comments/32nzet/bitcoin_in_gambling_section_within_bitcoin/" TargetMode="External"/><Relationship Id="rId130" Type="http://schemas.openxmlformats.org/officeDocument/2006/relationships/hyperlink" Target="http://www.reddit.com/r/Bitcoin/comments/32nso0/quick_question_from_someone_out_of_the_loop_would/" TargetMode="External"/><Relationship Id="rId136" Type="http://schemas.openxmlformats.org/officeDocument/2006/relationships/hyperlink" Target="http://www.reddit.com/r/Bitcoin/comments/32o2i7/russia_loses_its_future_by_banning_bitcoin_or/" TargetMode="External"/><Relationship Id="rId135" Type="http://schemas.openxmlformats.org/officeDocument/2006/relationships/hyperlink" Target="http://forklog.com/russia-loses-its-future-by-banning-bitcoin-or-another-cryptocurrency-eulogy/" TargetMode="External"/><Relationship Id="rId134" Type="http://schemas.openxmlformats.org/officeDocument/2006/relationships/hyperlink" Target="http://www.reddit.com/r/Bitcoin/comments/32o2lj/eobot_has_paused_cloud_mining/" TargetMode="External"/><Relationship Id="rId133" Type="http://schemas.openxmlformats.org/officeDocument/2006/relationships/hyperlink" Target="http://www.reddit.com/r/Bitcoin/comments/32o2x6/bitcoin_is_still_in_a_bear_market_but_its_story/" TargetMode="External"/><Relationship Id="rId172" Type="http://schemas.openxmlformats.org/officeDocument/2006/relationships/hyperlink" Target="http://bit-post.com/market/free-bitcoin-games-5498" TargetMode="External"/><Relationship Id="rId171" Type="http://schemas.openxmlformats.org/officeDocument/2006/relationships/hyperlink" Target="http://www.reddit.com/r/Bitcoin/comments/32oixu/the_crypto_show_talks_with_press4truth_and/" TargetMode="External"/><Relationship Id="rId170" Type="http://schemas.openxmlformats.org/officeDocument/2006/relationships/hyperlink" Target="https://soundcloud.com/heryptohow/dan-dicks-press4truth-and-joby-weeks" TargetMode="External"/><Relationship Id="rId165" Type="http://schemas.openxmlformats.org/officeDocument/2006/relationships/hyperlink" Target="http://www.reddit.com/r/Bitcoin/comments/32od3n/the_future_of_bitcoin_money_or_technology/" TargetMode="External"/><Relationship Id="rId164" Type="http://schemas.openxmlformats.org/officeDocument/2006/relationships/hyperlink" Target="http://panampost.com/franco-amati/2015/04/15/the-future-of-bitcoin-money-or-technology/" TargetMode="External"/><Relationship Id="rId163" Type="http://schemas.openxmlformats.org/officeDocument/2006/relationships/hyperlink" Target="http://www.reddit.com/r/Bitcoin/comments/32obsh/family_puts_bitcoin_to_the_test_by_touring_the_us/" TargetMode="External"/><Relationship Id="rId162" Type="http://schemas.openxmlformats.org/officeDocument/2006/relationships/hyperlink" Target="http://www.coinbuzz.com/2015/04/15/family-puts-bitcoin-test-touring-us-bitcoin-spend/" TargetMode="External"/><Relationship Id="rId169" Type="http://schemas.openxmlformats.org/officeDocument/2006/relationships/hyperlink" Target="http://www.reddit.com/r/Bitcoin/comments/32ofpc/breadwallet_crowdin_translation_site_up_try_and/" TargetMode="External"/><Relationship Id="rId168" Type="http://schemas.openxmlformats.org/officeDocument/2006/relationships/hyperlink" Target="https://crowdin.com/project/breadwallet" TargetMode="External"/><Relationship Id="rId167" Type="http://schemas.openxmlformats.org/officeDocument/2006/relationships/hyperlink" Target="http://www.reddit.com/r/Bitcoin/comments/32ogv7/wagecan_bitcoin_debit_card_has_anyone_tried_this/" TargetMode="External"/><Relationship Id="rId166" Type="http://schemas.openxmlformats.org/officeDocument/2006/relationships/hyperlink" Target="https://www.wagecan.com" TargetMode="External"/><Relationship Id="rId161" Type="http://schemas.openxmlformats.org/officeDocument/2006/relationships/hyperlink" Target="http://www.reddit.com/r/Bitcoin/comments/32oc4t/digital_currency_council_joins_500_startups/" TargetMode="External"/><Relationship Id="rId160" Type="http://schemas.openxmlformats.org/officeDocument/2006/relationships/hyperlink" Target="http://www.coindesk.com/digital-currency-council-joins-500-startups-accelerator/" TargetMode="External"/><Relationship Id="rId159" Type="http://schemas.openxmlformats.org/officeDocument/2006/relationships/hyperlink" Target="http://www.reddit.com/r/Bitcoin/comments/32o9ku/silicon_valley_bitcoin_job_fair_to_take_place/" TargetMode="External"/><Relationship Id="rId154" Type="http://schemas.openxmlformats.org/officeDocument/2006/relationships/hyperlink" Target="https://medium.com/@southtopia/bitcoin-users-attractive-wealthy-or-foolish-poor-b2addb62a3a2" TargetMode="External"/><Relationship Id="rId153" Type="http://schemas.openxmlformats.org/officeDocument/2006/relationships/hyperlink" Target="http://www.reddit.com/r/Bitcoin/comments/32o5df/what_is_the_best_bitcoin_wallet_for_ios_and_why/" TargetMode="External"/><Relationship Id="rId152" Type="http://schemas.openxmlformats.org/officeDocument/2006/relationships/hyperlink" Target="http://www.reddit.com/r/Bitcoin/comments/32o5dg/bitcoin_101_what_happens_when_we_decentralize/" TargetMode="External"/><Relationship Id="rId151" Type="http://schemas.openxmlformats.org/officeDocument/2006/relationships/hyperlink" Target="https://www.youtube.com/attribution_link?a=fG8wOE1-GpA&amp;u=%2Fwatch%3Fv%3DEzFOwFXlR48%26feature%3Dshare" TargetMode="External"/><Relationship Id="rId158" Type="http://schemas.openxmlformats.org/officeDocument/2006/relationships/hyperlink" Target="http://www.newsbtc.com/2015/04/14/silicon-valley-bitcoin-job-fair-to-take-place-next-week/" TargetMode="External"/><Relationship Id="rId157" Type="http://schemas.openxmlformats.org/officeDocument/2006/relationships/hyperlink" Target="http://www.reddit.com/r/Bitcoin/comments/32o6zx/my_first_bitreserve_deposit_turning_bitcoin_tips/" TargetMode="External"/><Relationship Id="rId156" Type="http://schemas.openxmlformats.org/officeDocument/2006/relationships/hyperlink" Target="https://www.youtube.com/watch?v=mt4QqqQfX5Q" TargetMode="External"/><Relationship Id="rId155" Type="http://schemas.openxmlformats.org/officeDocument/2006/relationships/hyperlink" Target="http://www.reddit.com/r/Bitcoin/comments/32o72t/bitcoin_users_attractive_wealthy_or_foolish_poor/" TargetMode="External"/><Relationship Id="rId2820" Type="http://schemas.openxmlformats.org/officeDocument/2006/relationships/hyperlink" Target="http://www.reddit.com/r/Bitcoin/comments/33whk5/china_stock_mania_is_serious_risk_for_global/" TargetMode="External"/><Relationship Id="rId2821" Type="http://schemas.openxmlformats.org/officeDocument/2006/relationships/hyperlink" Target="http://coinfire.io/2015/04/23/new-bit-registrar-offering-free-domains/" TargetMode="External"/><Relationship Id="rId2822" Type="http://schemas.openxmlformats.org/officeDocument/2006/relationships/hyperlink" Target="http://www.reddit.com/r/Bitcoin/comments/33wisc/new_bit_registrar_offering_free_domains/" TargetMode="External"/><Relationship Id="rId2823" Type="http://schemas.openxmlformats.org/officeDocument/2006/relationships/hyperlink" Target="http://www.reddit.com/r/Bitcoin/comments/33wiqx/psa_cryptsy_withdrawals_not_working_for_48h/" TargetMode="External"/><Relationship Id="rId2824" Type="http://schemas.openxmlformats.org/officeDocument/2006/relationships/hyperlink" Target="http://www.reddit.com/r/Bitcoin/comments/33wk4p/bet_bitcoin_on_live_sports_and_casino_games/" TargetMode="External"/><Relationship Id="rId2825" Type="http://schemas.openxmlformats.org/officeDocument/2006/relationships/hyperlink" Target="http://www.bbc.co.uk/news/technology-32445026" TargetMode="External"/><Relationship Id="rId2826" Type="http://schemas.openxmlformats.org/officeDocument/2006/relationships/hyperlink" Target="http://www.reddit.com/r/Bitcoin/comments/33wjq3/caption_contest_bitcoins_losing_value_for/" TargetMode="External"/><Relationship Id="rId2827" Type="http://schemas.openxmlformats.org/officeDocument/2006/relationships/hyperlink" Target="http://www.reddit.com/r/Bitcoin/comments/33wjhx/purchasing_lol_rp_with_btc/" TargetMode="External"/><Relationship Id="rId2828" Type="http://schemas.openxmlformats.org/officeDocument/2006/relationships/hyperlink" Target="https://www.reddit.com/r/Bitcoin/comments/33u2id/help_losing_over_85_btc_because_of_bitgos_flawed/cqoo4tr" TargetMode="External"/><Relationship Id="rId2829" Type="http://schemas.openxmlformats.org/officeDocument/2006/relationships/hyperlink" Target="http://www.reddit.com/r/Bitcoin/comments/33wjev/bitgo_is_1_bitcoin_company/" TargetMode="External"/><Relationship Id="rId2810" Type="http://schemas.openxmlformats.org/officeDocument/2006/relationships/hyperlink" Target="http://www.reddit.com/r/Bitcoin/comments/33vtmg/lets_get_andreas_on_the_daily_show/" TargetMode="External"/><Relationship Id="rId2811" Type="http://schemas.openxmlformats.org/officeDocument/2006/relationships/hyperlink" Target="http://www.reddit.com/r/Bitcoin/comments/33vu7z/local_bitcoins_having_withdrawal_issues_this/" TargetMode="External"/><Relationship Id="rId2812" Type="http://schemas.openxmlformats.org/officeDocument/2006/relationships/hyperlink" Target="https://www.reddit.com/r/DarkNetMarkets2/comments/33vr53/update_from_mods_what_happened_current_state/" TargetMode="External"/><Relationship Id="rId2813" Type="http://schemas.openxmlformats.org/officeDocument/2006/relationships/hyperlink" Target="http://www.reddit.com/r/Bitcoin/comments/33w57c/update_from_mods_what_happened_current_state/" TargetMode="External"/><Relationship Id="rId2814" Type="http://schemas.openxmlformats.org/officeDocument/2006/relationships/hyperlink" Target="http://www.reddit.com/r/Bitcoin/comments/33w4gn/breaking_newsis_localbitcoins_gone/" TargetMode="External"/><Relationship Id="rId2815" Type="http://schemas.openxmlformats.org/officeDocument/2006/relationships/hyperlink" Target="http://www.reddit.com/r/Bitcoin/comments/33w7yj/psa_21_inc_refers_to_the_21_million_bitcoin_limit/" TargetMode="External"/><Relationship Id="rId2816" Type="http://schemas.openxmlformats.org/officeDocument/2006/relationships/hyperlink" Target="http://www.reddit.com/r/Bitcoin/comments/33w7c1/perspective/" TargetMode="External"/><Relationship Id="rId2817" Type="http://schemas.openxmlformats.org/officeDocument/2006/relationships/hyperlink" Target="http://www.reddit.com/r/Bitcoin/comments/33w79j/why_i_still_buy_in_although_i_spurn_this_community/" TargetMode="External"/><Relationship Id="rId2818" Type="http://schemas.openxmlformats.org/officeDocument/2006/relationships/hyperlink" Target="http://www.reddit.com/r/Bitcoin/comments/33whk8/who_else_believes_bitcoins_creator_is_john_nash/" TargetMode="External"/><Relationship Id="rId2819" Type="http://schemas.openxmlformats.org/officeDocument/2006/relationships/hyperlink" Target="http://seekingalpha.com/article/3102096-china-stock-mania-is-serious-risk-for-global-stock-markets" TargetMode="External"/><Relationship Id="rId1510" Type="http://schemas.openxmlformats.org/officeDocument/2006/relationships/hyperlink" Target="http://www.reddit.com/r/Bitcoin/comments/33aq6i/mtgox_lost_bitcoins_long_before_collapse/" TargetMode="External"/><Relationship Id="rId2841" Type="http://schemas.openxmlformats.org/officeDocument/2006/relationships/hyperlink" Target="https://www.indiegogo.com/projects/nepal-earthquake-relief-fund--16/x/10618837" TargetMode="External"/><Relationship Id="rId1511" Type="http://schemas.openxmlformats.org/officeDocument/2006/relationships/hyperlink" Target="http://imgur.com/TszOzJw" TargetMode="External"/><Relationship Id="rId2842" Type="http://schemas.openxmlformats.org/officeDocument/2006/relationships/hyperlink" Target="http://www.reddit.com/r/Bitcoin/comments/33wqh5/nepal_earthquake_relief_fund_in_bitcoin_please/" TargetMode="External"/><Relationship Id="rId1512" Type="http://schemas.openxmlformats.org/officeDocument/2006/relationships/hyperlink" Target="http://www.reddit.com/r/Bitcoin/comments/33asiq/as_a_bitcoin_user_and_mini_driver_myself_i_was/" TargetMode="External"/><Relationship Id="rId2843" Type="http://schemas.openxmlformats.org/officeDocument/2006/relationships/hyperlink" Target="http://www.coinbuzz.com/2015/04/25/coinhako-is-the-first-insured-asian-bitcoin-exchange/" TargetMode="External"/><Relationship Id="rId1513" Type="http://schemas.openxmlformats.org/officeDocument/2006/relationships/hyperlink" Target="https://www.youtube.com/watch?v=06jF1EG8o-Q" TargetMode="External"/><Relationship Id="rId2844" Type="http://schemas.openxmlformats.org/officeDocument/2006/relationships/hyperlink" Target="http://www.reddit.com/r/Bitcoin/comments/33wqzy/coinhako_is_the_first_insured_asian_bitcoin/" TargetMode="External"/><Relationship Id="rId1514" Type="http://schemas.openxmlformats.org/officeDocument/2006/relationships/hyperlink" Target="http://www.reddit.com/r/Bitcoin/comments/33aru5/this_subreddit_summed_up/" TargetMode="External"/><Relationship Id="rId2845" Type="http://schemas.openxmlformats.org/officeDocument/2006/relationships/hyperlink" Target="http://cointelegraph.com/news/114070/worlds-first-mining-pool-slushpool-targets-chinese-market" TargetMode="External"/><Relationship Id="rId1515" Type="http://schemas.openxmlformats.org/officeDocument/2006/relationships/hyperlink" Target="http://www.theatlantic.com/features/archive/2015/04/bank-of-the-underworld/389555/?google_editors_picks=true" TargetMode="External"/><Relationship Id="rId2846" Type="http://schemas.openxmlformats.org/officeDocument/2006/relationships/hyperlink" Target="http://www.reddit.com/r/Bitcoin/comments/33wqmj/worlds_first_mining_pool_slushpool_targets/" TargetMode="External"/><Relationship Id="rId1516" Type="http://schemas.openxmlformats.org/officeDocument/2006/relationships/hyperlink" Target="http://www.reddit.com/r/Bitcoin/comments/33arrd/bank_of_the_underworld/" TargetMode="External"/><Relationship Id="rId2847" Type="http://schemas.openxmlformats.org/officeDocument/2006/relationships/hyperlink" Target="http://www.reddit.com/r/Bitcoin/comments/33wse8/i_was_about_to_order_a_trezor_then_i_realised/" TargetMode="External"/><Relationship Id="rId1517" Type="http://schemas.openxmlformats.org/officeDocument/2006/relationships/hyperlink" Target="http://www.investopedia.com/articles/forex/042015/why-governments-are-afraid-bitcoin.asp" TargetMode="External"/><Relationship Id="rId2848" Type="http://schemas.openxmlformats.org/officeDocument/2006/relationships/hyperlink" Target="http://www.shopwriter.com/free-bitcoins/" TargetMode="External"/><Relationship Id="rId1518" Type="http://schemas.openxmlformats.org/officeDocument/2006/relationships/hyperlink" Target="http://www.reddit.com/r/Bitcoin/comments/33axnh/why_governments_are_afraid_of_bitcoin/" TargetMode="External"/><Relationship Id="rId2849" Type="http://schemas.openxmlformats.org/officeDocument/2006/relationships/hyperlink" Target="http://www.reddit.com/r/Bitcoin/comments/33wv1b/what_do_you_want_to_make_critical_income_with/" TargetMode="External"/><Relationship Id="rId1519" Type="http://schemas.openxmlformats.org/officeDocument/2006/relationships/hyperlink" Target="https://www.yahoo.com/tech/in-the-future-your-veins-could-replace-your-116644086459.html" TargetMode="External"/><Relationship Id="rId2840" Type="http://schemas.openxmlformats.org/officeDocument/2006/relationships/hyperlink" Target="http://www.reddit.com/r/Bitcoin/comments/33wnb6/bitcoin_wallet_security_privacy_ease_of_use/" TargetMode="External"/><Relationship Id="rId2830" Type="http://schemas.openxmlformats.org/officeDocument/2006/relationships/hyperlink" Target="http://coinfire.io/2015/04/23/new-bit-registrar-offering-free-domains/" TargetMode="External"/><Relationship Id="rId1500" Type="http://schemas.openxmlformats.org/officeDocument/2006/relationships/hyperlink" Target="https://www.youtube.com/watch?v=8zWoa_FCoSQ" TargetMode="External"/><Relationship Id="rId2831" Type="http://schemas.openxmlformats.org/officeDocument/2006/relationships/hyperlink" Target="http://www.reddit.com/r/Bitcoin/comments/33wisc/new_bit_registrar_offering_free_domains/" TargetMode="External"/><Relationship Id="rId1501" Type="http://schemas.openxmlformats.org/officeDocument/2006/relationships/hyperlink" Target="http://www.reddit.com/r/Bitcoin/comments/33aku3/great_little_video_on_getting_that_20_discount_at/" TargetMode="External"/><Relationship Id="rId2832" Type="http://schemas.openxmlformats.org/officeDocument/2006/relationships/hyperlink" Target="http://www.reddit.com/r/Bitcoin/comments/33wkvc/mtgox_commencement_of_filing_of_bankruptcy_claims/" TargetMode="External"/><Relationship Id="rId1502" Type="http://schemas.openxmlformats.org/officeDocument/2006/relationships/hyperlink" Target="https://www.youtube.com/watch?v=G314jRumV_8" TargetMode="External"/><Relationship Id="rId2833" Type="http://schemas.openxmlformats.org/officeDocument/2006/relationships/hyperlink" Target="https://www.youtube.com/watch?v=JWS0p1aOsdk" TargetMode="External"/><Relationship Id="rId1503" Type="http://schemas.openxmlformats.org/officeDocument/2006/relationships/hyperlink" Target="http://www.reddit.com/r/Bitcoin/comments/33akdx/bitcoin_in_the_news_a_video_compilation/" TargetMode="External"/><Relationship Id="rId2834" Type="http://schemas.openxmlformats.org/officeDocument/2006/relationships/hyperlink" Target="http://www.reddit.com/r/Bitcoin/comments/33wkaq/btc_store_presents_ledger_wallet/" TargetMode="External"/><Relationship Id="rId1504" Type="http://schemas.openxmlformats.org/officeDocument/2006/relationships/hyperlink" Target="http://www.reddit.com/r/Bitcoin/comments/33ajl3/bitcoin_wallet_for_kindle_fire/" TargetMode="External"/><Relationship Id="rId2835" Type="http://schemas.openxmlformats.org/officeDocument/2006/relationships/hyperlink" Target="http://bit-post.com/bitcoiners/bitcoin-core-developers-5814" TargetMode="External"/><Relationship Id="rId1505" Type="http://schemas.openxmlformats.org/officeDocument/2006/relationships/hyperlink" Target="http://www.strictlyvc.com/2015/04/20/wences-casares-on-the-future-of-xapo-and-bitcoin/" TargetMode="External"/><Relationship Id="rId2836" Type="http://schemas.openxmlformats.org/officeDocument/2006/relationships/hyperlink" Target="http://www.reddit.com/r/Bitcoin/comments/33wlqg/bitcoin_core_developers/" TargetMode="External"/><Relationship Id="rId1506" Type="http://schemas.openxmlformats.org/officeDocument/2006/relationships/hyperlink" Target="http://www.reddit.com/r/Bitcoin/comments/33ajdp/wences_casares_on_the_future_of_xapo_and_bitcoin/" TargetMode="External"/><Relationship Id="rId2837" Type="http://schemas.openxmlformats.org/officeDocument/2006/relationships/hyperlink" Target="https://www.youtube.com/watch?v=HvPTqWR-4dE" TargetMode="External"/><Relationship Id="rId1507" Type="http://schemas.openxmlformats.org/officeDocument/2006/relationships/hyperlink" Target="http://imgur.com/LgzTrdg" TargetMode="External"/><Relationship Id="rId2838" Type="http://schemas.openxmlformats.org/officeDocument/2006/relationships/hyperlink" Target="http://www.reddit.com/r/Bitcoin/comments/33wmef/learn_how_to_pronounce_bitcoin_in_japanese/" TargetMode="External"/><Relationship Id="rId1508" Type="http://schemas.openxmlformats.org/officeDocument/2006/relationships/hyperlink" Target="http://www.reddit.com/r/Bitcoin/comments/33ar1o/first_bitcoin_purchase/" TargetMode="External"/><Relationship Id="rId2839" Type="http://schemas.openxmlformats.org/officeDocument/2006/relationships/hyperlink" Target="https://www.youtube.com/watch?v=kkTyxnhZ16w" TargetMode="External"/><Relationship Id="rId1509" Type="http://schemas.openxmlformats.org/officeDocument/2006/relationships/hyperlink" Target="http://www.gata.org/node/15272" TargetMode="External"/><Relationship Id="rId2800" Type="http://schemas.openxmlformats.org/officeDocument/2006/relationships/hyperlink" Target="http://www.reddit.com/r/Bitcoin/comments/33vhdy/hi_am_michelhack_from_localbitcoins_i_been/" TargetMode="External"/><Relationship Id="rId2801" Type="http://schemas.openxmlformats.org/officeDocument/2006/relationships/hyperlink" Target="http://www.reddit.com/r/Bitcoin/comments/33vjhg/is_there_any_way_to_instantly_buy_1500_worth_of/" TargetMode="External"/><Relationship Id="rId2802" Type="http://schemas.openxmlformats.org/officeDocument/2006/relationships/hyperlink" Target="https://twitter.com/RedCross" TargetMode="External"/><Relationship Id="rId2803" Type="http://schemas.openxmlformats.org/officeDocument/2006/relationships/hyperlink" Target="http://www.reddit.com/r/Bitcoin/comments/33vmv3/disaster_strikes_in_nepal_lets_all_donate_what_we/" TargetMode="External"/><Relationship Id="rId2804" Type="http://schemas.openxmlformats.org/officeDocument/2006/relationships/hyperlink" Target="http://www.reddit.com/r/Bitcoin/comments/33vm3y/psa_local_bitcoins_btc_withdraw_failing/" TargetMode="External"/><Relationship Id="rId2805" Type="http://schemas.openxmlformats.org/officeDocument/2006/relationships/hyperlink" Target="http://www.reddit.com/r/Bitcoin/comments/33vone/heres_an_unpopular_thought_how_do_you_think_those/" TargetMode="External"/><Relationship Id="rId2806" Type="http://schemas.openxmlformats.org/officeDocument/2006/relationships/hyperlink" Target="http://www.themorningnews.org/images/begin_the_bauhauroque/05.jpg" TargetMode="External"/><Relationship Id="rId2807" Type="http://schemas.openxmlformats.org/officeDocument/2006/relationships/hyperlink" Target="http://www.reddit.com/r/Bitcoin/comments/33vo48/when_i_die_you_bitcoiners_will_get_all_my_wealth/" TargetMode="External"/><Relationship Id="rId2808" Type="http://schemas.openxmlformats.org/officeDocument/2006/relationships/hyperlink" Target="http://www.reddit.com/r/Bitcoin/comments/33vn6k/i_finally_bought_something_with_bitcoin_at_a/" TargetMode="External"/><Relationship Id="rId2809" Type="http://schemas.openxmlformats.org/officeDocument/2006/relationships/hyperlink" Target="http://www.reddit.com/r/Bitcoin/comments/33vpyz/to_coinbase_co_fraud/" TargetMode="External"/><Relationship Id="rId1576" Type="http://schemas.openxmlformats.org/officeDocument/2006/relationships/hyperlink" Target="http://www.reddit.com/r/Bitcoin/comments/33c5es/bitcoin_is_a_blank_canvas/" TargetMode="External"/><Relationship Id="rId1577" Type="http://schemas.openxmlformats.org/officeDocument/2006/relationships/hyperlink" Target="http://www.smh.com.au/business/banking-and-finance/finance-disrupters-still-rely-on-big-banks-but-bitcoin-may-replace-20150421-1mpwla.html" TargetMode="External"/><Relationship Id="rId1578" Type="http://schemas.openxmlformats.org/officeDocument/2006/relationships/hyperlink" Target="http://www.reddit.com/r/Bitcoin/comments/33c4zy/finance_disrupters_still_rely_on_big_banks_but/" TargetMode="External"/><Relationship Id="rId1579" Type="http://schemas.openxmlformats.org/officeDocument/2006/relationships/hyperlink" Target="http://www.reddit.com/r/Bitcoin/comments/33c6ch/weekly_spend_thread/" TargetMode="External"/><Relationship Id="rId987" Type="http://schemas.openxmlformats.org/officeDocument/2006/relationships/hyperlink" Target="http://www.reddit.com/r/Bitcoin/comments/331g8f/perfect_money_business_partners_which_are_legit/" TargetMode="External"/><Relationship Id="rId986" Type="http://schemas.openxmlformats.org/officeDocument/2006/relationships/hyperlink" Target="http://www.reddit.com/r/Bitcoin/comments/331gck/i_want_to_start_selling_game_keys_for_btc_help/" TargetMode="External"/><Relationship Id="rId985" Type="http://schemas.openxmlformats.org/officeDocument/2006/relationships/hyperlink" Target="http://www.reddit.com/r/Bitcoin/comments/331d7r/how_can_i_trace_my_coins/" TargetMode="External"/><Relationship Id="rId984" Type="http://schemas.openxmlformats.org/officeDocument/2006/relationships/hyperlink" Target="http://www.reddit.com/r/Bitcoin/comments/331dq0/am_i_the_only_one_that_can_see_a_resemblance/" TargetMode="External"/><Relationship Id="rId989" Type="http://schemas.openxmlformats.org/officeDocument/2006/relationships/hyperlink" Target="http://veritaseum.com/index.php/homes/1-blog/121-eu-area-residents-step-by-step-guide-to-escaping-the-upcoming-bank-bail-ins-capital-controls" TargetMode="External"/><Relationship Id="rId988" Type="http://schemas.openxmlformats.org/officeDocument/2006/relationships/hyperlink" Target="http://www.reddit.com/r/Bitcoin/comments/331gsz/stop_complicating_things_with_extrasecurity_php/" TargetMode="External"/><Relationship Id="rId1570" Type="http://schemas.openxmlformats.org/officeDocument/2006/relationships/hyperlink" Target="http://www.newsbtc.com/2015/04/20/exclusive-interview-shaban-shaame-everdreamsoft/" TargetMode="External"/><Relationship Id="rId1571" Type="http://schemas.openxmlformats.org/officeDocument/2006/relationships/hyperlink" Target="http://www.reddit.com/r/Bitcoin/comments/33c2uo/exclusive_interview_with_shaban_shaame_of/" TargetMode="External"/><Relationship Id="rId983" Type="http://schemas.openxmlformats.org/officeDocument/2006/relationships/hyperlink" Target="http://imgur.com/6onnKui" TargetMode="External"/><Relationship Id="rId1572" Type="http://schemas.openxmlformats.org/officeDocument/2006/relationships/hyperlink" Target="http://cointelegraph.com/news/114022/crypto-foundation-russia-heads-political-extremism-makes-a-convenient-enemy-for-govt-banking-lobby" TargetMode="External"/><Relationship Id="rId982" Type="http://schemas.openxmlformats.org/officeDocument/2006/relationships/hyperlink" Target="http://www.reddit.com/r/Bitcoin/comments/331e4z/rand_paul_is_the_first_presidential_candidate_to/" TargetMode="External"/><Relationship Id="rId1573" Type="http://schemas.openxmlformats.org/officeDocument/2006/relationships/hyperlink" Target="http://www.reddit.com/r/Bitcoin/comments/33c3o9/crypto_foundation_russia_heads_political/" TargetMode="External"/><Relationship Id="rId981" Type="http://schemas.openxmlformats.org/officeDocument/2006/relationships/hyperlink" Target="http://rare.us/story/rand-paul-is-the-first-presidential-candidate-to-accept-bitcoin/" TargetMode="External"/><Relationship Id="rId1574" Type="http://schemas.openxmlformats.org/officeDocument/2006/relationships/hyperlink" Target="https://www.youtube.com/watch?feature=player_embedded&amp;v=zIBdLOT7-iY" TargetMode="External"/><Relationship Id="rId980" Type="http://schemas.openxmlformats.org/officeDocument/2006/relationships/hyperlink" Target="http://www.reddit.com/r/Bitcoin/comments/331bdk/ive_decided_to_start_introducing_bitcoin_to_my/" TargetMode="External"/><Relationship Id="rId1575" Type="http://schemas.openxmlformats.org/officeDocument/2006/relationships/hyperlink" Target="http://www.reddit.com/r/Bitcoin/comments/33c3gc/liberty_music_boot_by_terminal_velocity/" TargetMode="External"/><Relationship Id="rId1565" Type="http://schemas.openxmlformats.org/officeDocument/2006/relationships/hyperlink" Target="http://www.reddit.com/r/Bitcoin/comments/33bxg9/august_13th_2011_bitcoin_troll_explains_why/" TargetMode="External"/><Relationship Id="rId2896" Type="http://schemas.openxmlformats.org/officeDocument/2006/relationships/hyperlink" Target="http://www.reddit.com/r/Bitcoin/comments/33xjsd/distributed_bitcoin_vps/" TargetMode="External"/><Relationship Id="rId1566" Type="http://schemas.openxmlformats.org/officeDocument/2006/relationships/hyperlink" Target="http://www.reddit.com/r/Bitcoin/comments/33bx8z/i_started_using_truecrypt_in_2005_and_i_didnt/" TargetMode="External"/><Relationship Id="rId2897" Type="http://schemas.openxmlformats.org/officeDocument/2006/relationships/hyperlink" Target="http://www.reddit.com/r/Bitcoin/comments/33xo7q/is_this_bitcoin_application_feasible/" TargetMode="External"/><Relationship Id="rId1567" Type="http://schemas.openxmlformats.org/officeDocument/2006/relationships/hyperlink" Target="http://www.reddit.com/r/Bitcoin/comments/33c1hu/potential_for_a_new_bubble/" TargetMode="External"/><Relationship Id="rId2898" Type="http://schemas.openxmlformats.org/officeDocument/2006/relationships/hyperlink" Target="http://www.reddit.com/r/Bitcoin/comments/33xmkf/todays_sell_off_explained/" TargetMode="External"/><Relationship Id="rId1568" Type="http://schemas.openxmlformats.org/officeDocument/2006/relationships/hyperlink" Target="http://siliconangle.com/blog/2015/04/20/hands-on-review-with-trezor-the-bitcoin-hardware-wallet/" TargetMode="External"/><Relationship Id="rId2899" Type="http://schemas.openxmlformats.org/officeDocument/2006/relationships/hyperlink" Target="http://www.reddit.com/r/Bitcoin/comments/33xsr6/i_submitted_a_post_on_the_dailyshow_subreddit/" TargetMode="External"/><Relationship Id="rId1569" Type="http://schemas.openxmlformats.org/officeDocument/2006/relationships/hyperlink" Target="http://www.reddit.com/r/Bitcoin/comments/33c1xu/siliconangle_review_of_trezor/" TargetMode="External"/><Relationship Id="rId976" Type="http://schemas.openxmlformats.org/officeDocument/2006/relationships/hyperlink" Target="http://www.reddit.com/r/Bitcoin/comments/331bzx/neucoin_looking_for_900000_in_crowd_funding/" TargetMode="External"/><Relationship Id="rId975" Type="http://schemas.openxmlformats.org/officeDocument/2006/relationships/hyperlink" Target="http://www.coinbuzz.com/2015/04/18/bitcoin-alternative-neucoin-looking-900000/" TargetMode="External"/><Relationship Id="rId974" Type="http://schemas.openxmlformats.org/officeDocument/2006/relationships/hyperlink" Target="http://www.reddit.com/r/Bitcoin/comments/3316vv/bitpesa_better_than_western_union/" TargetMode="External"/><Relationship Id="rId973" Type="http://schemas.openxmlformats.org/officeDocument/2006/relationships/hyperlink" Target="http://www.reddit.com/r/Bitcoin/comments/3317l8/idea_for_btc_business_beach_lockers/" TargetMode="External"/><Relationship Id="rId979" Type="http://schemas.openxmlformats.org/officeDocument/2006/relationships/hyperlink" Target="http://imgur.com/3pBiYpR" TargetMode="External"/><Relationship Id="rId978" Type="http://schemas.openxmlformats.org/officeDocument/2006/relationships/hyperlink" Target="http://www.reddit.com/r/Bitcoin/comments/331bvm/everything_you_need_to_know_about_betting_bitcoin/" TargetMode="External"/><Relationship Id="rId977" Type="http://schemas.openxmlformats.org/officeDocument/2006/relationships/hyperlink" Target="http://www.bitcoin-betting-guide.com/james-cannings-blog/betting-bitcoin-on-the-2015-nba-playoffs/" TargetMode="External"/><Relationship Id="rId2890" Type="http://schemas.openxmlformats.org/officeDocument/2006/relationships/hyperlink" Target="http://www.reddit.com/r/Bitcoin/comments/33xg15/paypal_bitcoin_eye_ukraines_online_payment_space/" TargetMode="External"/><Relationship Id="rId1560" Type="http://schemas.openxmlformats.org/officeDocument/2006/relationships/hyperlink" Target="https://www.youtube.com/watch?v=hL67jtVimFA" TargetMode="External"/><Relationship Id="rId2891" Type="http://schemas.openxmlformats.org/officeDocument/2006/relationships/hyperlink" Target="http://www.sciencedaily.com/releases/2015/04/150421084403.htm" TargetMode="External"/><Relationship Id="rId972" Type="http://schemas.openxmlformats.org/officeDocument/2006/relationships/hyperlink" Target="http://lockervend.com/" TargetMode="External"/><Relationship Id="rId1561" Type="http://schemas.openxmlformats.org/officeDocument/2006/relationships/hyperlink" Target="http://www.reddit.com/r/Bitcoin/comments/33bwrs/this_is_why_i_believe_in_bitcoin_whatever_the/" TargetMode="External"/><Relationship Id="rId2892" Type="http://schemas.openxmlformats.org/officeDocument/2006/relationships/hyperlink" Target="http://www.reddit.com/r/Bitcoin/comments/33xit8/ten_more_years_of_real_money/" TargetMode="External"/><Relationship Id="rId971" Type="http://schemas.openxmlformats.org/officeDocument/2006/relationships/hyperlink" Target="http://www.reddit.com/r/Bitcoin/comments/3319hv/factom_announces_partnership_with_synereo/" TargetMode="External"/><Relationship Id="rId1562" Type="http://schemas.openxmlformats.org/officeDocument/2006/relationships/hyperlink" Target="http://www.theopenledger.com/nj-cop-caught-selling-stolen-bitcoin-mining-equipment/" TargetMode="External"/><Relationship Id="rId2893" Type="http://schemas.openxmlformats.org/officeDocument/2006/relationships/hyperlink" Target="http://twitter.com/redcross" TargetMode="External"/><Relationship Id="rId970" Type="http://schemas.openxmlformats.org/officeDocument/2006/relationships/hyperlink" Target="http://bitcoinist.net/factom-synereo-partnership/" TargetMode="External"/><Relationship Id="rId1563" Type="http://schemas.openxmlformats.org/officeDocument/2006/relationships/hyperlink" Target="http://www.reddit.com/r/Bitcoin/comments/33bxwp/cop_caught_selling_stolen_bitcoin_mining_equipment/" TargetMode="External"/><Relationship Id="rId2894" Type="http://schemas.openxmlformats.org/officeDocument/2006/relationships/hyperlink" Target="http://www.reddit.com/r/Bitcoin/comments/33xibe/just_fyi_redcross_is_accepting_changetip/" TargetMode="External"/><Relationship Id="rId1564" Type="http://schemas.openxmlformats.org/officeDocument/2006/relationships/hyperlink" Target="https://bitcointalk.org/index.php?topic=36881.0" TargetMode="External"/><Relationship Id="rId2895" Type="http://schemas.openxmlformats.org/officeDocument/2006/relationships/hyperlink" Target="http://www.reddit.com/r/Bitcoin/comments/33xjx1/novena_the_rise_of_open_source_hardware_could/" TargetMode="External"/><Relationship Id="rId1598" Type="http://schemas.openxmlformats.org/officeDocument/2006/relationships/hyperlink" Target="http://www.coindesk.com/nj-cop-charged-with-receiving-stolen-bitcoin-miners/" TargetMode="External"/><Relationship Id="rId1599" Type="http://schemas.openxmlformats.org/officeDocument/2006/relationships/hyperlink" Target="http://www.reddit.com/r/Bitcoin/comments/33chtj/us_police_officer_charged_with_receiving_stolen/" TargetMode="External"/><Relationship Id="rId1590" Type="http://schemas.openxmlformats.org/officeDocument/2006/relationships/hyperlink" Target="http://www.reddit.com/r/Bitcoin/comments/33c9x5/eric_larchev%C3%AAque_presents_ledger_wallet_nano_at/" TargetMode="External"/><Relationship Id="rId1591" Type="http://schemas.openxmlformats.org/officeDocument/2006/relationships/hyperlink" Target="http://www.reddit.com/r/Bitcoin/comments/33c8xa/lets_crowd_source_a_list_of_things_that_were/" TargetMode="External"/><Relationship Id="rId1592" Type="http://schemas.openxmlformats.org/officeDocument/2006/relationships/hyperlink" Target="http://futurethinkers.org/vitalik-buterin-ethereum-decentralized-future/" TargetMode="External"/><Relationship Id="rId1593" Type="http://schemas.openxmlformats.org/officeDocument/2006/relationships/hyperlink" Target="http://www.reddit.com/r/Bitcoin/comments/33ccdq/vitalik_buterin_talks_about_ethereum_bitcoin_and/" TargetMode="External"/><Relationship Id="rId1594" Type="http://schemas.openxmlformats.org/officeDocument/2006/relationships/hyperlink" Target="http://www.theatlantic.com/features/archive/2015/04/bank-of-the-underworld/389555/" TargetMode="External"/><Relationship Id="rId1595" Type="http://schemas.openxmlformats.org/officeDocument/2006/relationships/hyperlink" Target="http://www.reddit.com/r/Bitcoin/comments/33cc97/why_should_bitcoin_be_regulated_the_story_of/" TargetMode="External"/><Relationship Id="rId1596" Type="http://schemas.openxmlformats.org/officeDocument/2006/relationships/hyperlink" Target="http://america.aljazeera.com/articles/2015/4/20/release-cards-turn-inmates-and-their-families-into-profit-stream.html" TargetMode="External"/><Relationship Id="rId1597" Type="http://schemas.openxmlformats.org/officeDocument/2006/relationships/hyperlink" Target="http://www.reddit.com/r/Bitcoin/comments/33cez0/release_cards_turn_inmates_and_their_families/" TargetMode="External"/><Relationship Id="rId1587" Type="http://schemas.openxmlformats.org/officeDocument/2006/relationships/hyperlink" Target="https://www.techinasia.com/asia-bitcoin-colorcoded-map/" TargetMode="External"/><Relationship Id="rId1588" Type="http://schemas.openxmlformats.org/officeDocument/2006/relationships/hyperlink" Target="http://www.reddit.com/r/Bitcoin/comments/33cahe/how_asia_uses_bitcoin_in_one_colorcoded_map/" TargetMode="External"/><Relationship Id="rId1589" Type="http://schemas.openxmlformats.org/officeDocument/2006/relationships/hyperlink" Target="https://www.youtube.com/watch?v=Vlv1q-Okx8s" TargetMode="External"/><Relationship Id="rId998" Type="http://schemas.openxmlformats.org/officeDocument/2006/relationships/hyperlink" Target="http://www.reddit.com/r/Bitcoin/comments/331ocs/community_survey_with_a_lottery_for_winning_a_beer/" TargetMode="External"/><Relationship Id="rId997" Type="http://schemas.openxmlformats.org/officeDocument/2006/relationships/hyperlink" Target="http://www.reddit.com/r/Bitcoin/comments/331ooi/bitcoin_core_is_taking_for_ever_to_sync/" TargetMode="External"/><Relationship Id="rId996" Type="http://schemas.openxmlformats.org/officeDocument/2006/relationships/hyperlink" Target="http://www.reddit.com/r/Bitcoin/comments/331lr7/help_buying_bitcoin/" TargetMode="External"/><Relationship Id="rId995" Type="http://schemas.openxmlformats.org/officeDocument/2006/relationships/hyperlink" Target="http://www.reddit.com/r/Bitcoin/comments/331gqo/eu_area_residents_full_analysis_stepbystep_guide/" TargetMode="External"/><Relationship Id="rId999" Type="http://schemas.openxmlformats.org/officeDocument/2006/relationships/hyperlink" Target="https://youtu.be/H81S3wTWchA" TargetMode="External"/><Relationship Id="rId990" Type="http://schemas.openxmlformats.org/officeDocument/2006/relationships/hyperlink" Target="http://www.reddit.com/r/Bitcoin/comments/331gqo/eu_area_residents_full_analysis_stepbystep_guide/" TargetMode="External"/><Relationship Id="rId1580" Type="http://schemas.openxmlformats.org/officeDocument/2006/relationships/hyperlink" Target="https://www.cryptocoinsnews.com/finland-bitcoin-exchange-finccx-now-accepts-euros-stopped-usd/" TargetMode="External"/><Relationship Id="rId1581" Type="http://schemas.openxmlformats.org/officeDocument/2006/relationships/hyperlink" Target="http://www.reddit.com/r/Bitcoin/comments/33c7dm/finland_bitcoin_exchange_finccx_now_accepts_euros/" TargetMode="External"/><Relationship Id="rId1582" Type="http://schemas.openxmlformats.org/officeDocument/2006/relationships/hyperlink" Target="http://www.reddit.com/r/Bitcoin/comments/33c7z8/ebay_openbazaar_kickstarter_lighthouse_uber/" TargetMode="External"/><Relationship Id="rId994" Type="http://schemas.openxmlformats.org/officeDocument/2006/relationships/hyperlink" Target="http://veritaseum.com/index.php/homes/1-blog/121-eu-area-residents-step-by-step-guide-to-escaping-the-upcoming-bank-bail-ins-capital-controls" TargetMode="External"/><Relationship Id="rId1583" Type="http://schemas.openxmlformats.org/officeDocument/2006/relationships/hyperlink" Target="http://www.economicpolicyjournal.com/2015/04/the-bankster-war-on-cash-jpmorganchase.html" TargetMode="External"/><Relationship Id="rId993" Type="http://schemas.openxmlformats.org/officeDocument/2006/relationships/hyperlink" Target="http://www.reddit.com/r/Bitcoin/comments/331gsz/stop_complicating_things_with_extrasecurity_php/" TargetMode="External"/><Relationship Id="rId1584" Type="http://schemas.openxmlformats.org/officeDocument/2006/relationships/hyperlink" Target="http://www.reddit.com/r/Bitcoin/comments/33c7s2/the_bankster_war_on_cash_jpmorganchase_begins_to/" TargetMode="External"/><Relationship Id="rId992" Type="http://schemas.openxmlformats.org/officeDocument/2006/relationships/hyperlink" Target="http://www.reddit.com/r/Bitcoin/comments/331gme/bitcoin_will_become_national_currency_in_the_new/" TargetMode="External"/><Relationship Id="rId1585" Type="http://schemas.openxmlformats.org/officeDocument/2006/relationships/hyperlink" Target="https://www.gamesplanet.com/game/the-witcher-3-wild-hunt--2672-1" TargetMode="External"/><Relationship Id="rId991" Type="http://schemas.openxmlformats.org/officeDocument/2006/relationships/hyperlink" Target="http://forklog.com/bitcoin-will-be-the-national-currency-of-the-new-state-liberlend/" TargetMode="External"/><Relationship Id="rId1586" Type="http://schemas.openxmlformats.org/officeDocument/2006/relationships/hyperlink" Target="http://www.reddit.com/r/Bitcoin/comments/33calb/pc_game_the_witcher_3_wild_hunt_available_with/" TargetMode="External"/><Relationship Id="rId1532" Type="http://schemas.openxmlformats.org/officeDocument/2006/relationships/hyperlink" Target="http://www.reddit.com/r/Bitcoin/comments/33b39f/bloomberg_costco_now_paying_almost_zero_to_accept/" TargetMode="External"/><Relationship Id="rId2863" Type="http://schemas.openxmlformats.org/officeDocument/2006/relationships/hyperlink" Target="http://www.reddit.com/r/Bitcoin/comments/33x28e/disruptocon_live_stream/" TargetMode="External"/><Relationship Id="rId1533" Type="http://schemas.openxmlformats.org/officeDocument/2006/relationships/hyperlink" Target="http://www.reddit.com/r/Bitcoin/comments/33bavj/been_accepting_bitcoin_at_my_company_since/" TargetMode="External"/><Relationship Id="rId2864" Type="http://schemas.openxmlformats.org/officeDocument/2006/relationships/hyperlink" Target="https://www.dutyfree.io" TargetMode="External"/><Relationship Id="rId1534" Type="http://schemas.openxmlformats.org/officeDocument/2006/relationships/hyperlink" Target="http://slashdot.org/poll/2879/i-predict-that-by-next-earth-day-bitcoin-will-" TargetMode="External"/><Relationship Id="rId2865" Type="http://schemas.openxmlformats.org/officeDocument/2006/relationships/hyperlink" Target="http://www.reddit.com/r/Bitcoin/comments/33x1nl/fight_the_tobacco_monopoly_with_bitcoin/" TargetMode="External"/><Relationship Id="rId1535" Type="http://schemas.openxmlformats.org/officeDocument/2006/relationships/hyperlink" Target="http://www.reddit.com/r/Bitcoin/comments/33bd61/slashdot_poll_discussion_concerning_bitcoins/" TargetMode="External"/><Relationship Id="rId2866" Type="http://schemas.openxmlformats.org/officeDocument/2006/relationships/hyperlink" Target="https://www.cryptocoinsnews.com/robocoin-rolls-romit-global-bitcoin-remittance-service/" TargetMode="External"/><Relationship Id="rId1536" Type="http://schemas.openxmlformats.org/officeDocument/2006/relationships/hyperlink" Target="https://bitpay.com/520663/donate" TargetMode="External"/><Relationship Id="rId2867" Type="http://schemas.openxmlformats.org/officeDocument/2006/relationships/hyperlink" Target="http://www.reddit.com/r/Bitcoin/comments/33x31f/robocoin_rolls_out_romit_global_bitcoin/" TargetMode="External"/><Relationship Id="rId1537" Type="http://schemas.openxmlformats.org/officeDocument/2006/relationships/hyperlink" Target="http://www.reddit.com/r/Bitcoin/comments/33bd1y/this_is_where_you_can_donate_bitcoin_to_the/" TargetMode="External"/><Relationship Id="rId2868" Type="http://schemas.openxmlformats.org/officeDocument/2006/relationships/hyperlink" Target="http://insidebitcoins.com/news/barry-silbert-to-speak-at-inside-bitcoins-new-york/32002" TargetMode="External"/><Relationship Id="rId1538" Type="http://schemas.openxmlformats.org/officeDocument/2006/relationships/hyperlink" Target="https://www.livingroomofsatoshi.com/startupsmart2015winner.html" TargetMode="External"/><Relationship Id="rId2869" Type="http://schemas.openxmlformats.org/officeDocument/2006/relationships/hyperlink" Target="http://www.reddit.com/r/Bitcoin/comments/33x2w3/barry_silbert_to_speak_at_inside_bitcoins_new_york/" TargetMode="External"/><Relationship Id="rId1539" Type="http://schemas.openxmlformats.org/officeDocument/2006/relationships/hyperlink" Target="http://www.reddit.com/r/Bitcoin/comments/33bc77/2015_winner_best_new_startup_living_room_of/" TargetMode="External"/><Relationship Id="rId949" Type="http://schemas.openxmlformats.org/officeDocument/2006/relationships/hyperlink" Target="http://www.newsbtc.com/2015/04/17/russell-brand-supports-bitcoin-as-part-of-global-revolution/" TargetMode="External"/><Relationship Id="rId948" Type="http://schemas.openxmlformats.org/officeDocument/2006/relationships/hyperlink" Target="http://www.reddit.com/r/Bitcoin/comments/330stg/bursts_decentralized_marketplace_may_challenge/" TargetMode="External"/><Relationship Id="rId943" Type="http://schemas.openxmlformats.org/officeDocument/2006/relationships/hyperlink" Target="http://www.reddit.com/r/Bitcoin/comments/330kvp/indias_first_bitcoin_exchange_on_wikipedia_take_a/" TargetMode="External"/><Relationship Id="rId942" Type="http://schemas.openxmlformats.org/officeDocument/2006/relationships/hyperlink" Target="http://en.wikipedia.org/wiki/BTCXIndia" TargetMode="External"/><Relationship Id="rId941" Type="http://schemas.openxmlformats.org/officeDocument/2006/relationships/hyperlink" Target="http://www.reddit.com/r/Bitcoin/comments/330lec/australian_and_nz_property_journal_bitcoin_article/" TargetMode="External"/><Relationship Id="rId940" Type="http://schemas.openxmlformats.org/officeDocument/2006/relationships/hyperlink" Target="http://www.api.org.au/assets/media_library/000/002/776/original.pdf?1425615180" TargetMode="External"/><Relationship Id="rId947" Type="http://schemas.openxmlformats.org/officeDocument/2006/relationships/hyperlink" Target="http://insidebitcoins.com/news/bursts-decentralized-marketplace-may-challenge-ebay/31784" TargetMode="External"/><Relationship Id="rId946" Type="http://schemas.openxmlformats.org/officeDocument/2006/relationships/hyperlink" Target="http://www.reddit.com/r/Bitcoin/comments/330shu/liberland_so_its_not_nations_switching_to_bitcoin/" TargetMode="External"/><Relationship Id="rId945" Type="http://schemas.openxmlformats.org/officeDocument/2006/relationships/hyperlink" Target="http://www.reddit.com/r/Bitcoin/comments/330o48/product_of_the_week_field_mice_and_wheat_stem/" TargetMode="External"/><Relationship Id="rId944" Type="http://schemas.openxmlformats.org/officeDocument/2006/relationships/hyperlink" Target="https://diademjewellery.co.uk/?product=field-mice-and-wheat-stem-necklace" TargetMode="External"/><Relationship Id="rId2860" Type="http://schemas.openxmlformats.org/officeDocument/2006/relationships/hyperlink" Target="http://www.reddit.com/r/Bitcoin/comments/33wwax/sent_money_on_a_weekend_day_to_an_acquaintance/" TargetMode="External"/><Relationship Id="rId1530" Type="http://schemas.openxmlformats.org/officeDocument/2006/relationships/hyperlink" Target="http://www.reddit.com/r/Bitcoin/comments/33b1y0/the_bitcoin_story_this_little_old_documentary_is/" TargetMode="External"/><Relationship Id="rId2861" Type="http://schemas.openxmlformats.org/officeDocument/2006/relationships/hyperlink" Target="http://www.reddit.com/r/Bitcoin/comments/33wytl/good_way_to_spread_bitcoin_twitchtv/" TargetMode="External"/><Relationship Id="rId1531" Type="http://schemas.openxmlformats.org/officeDocument/2006/relationships/hyperlink" Target="http://www.bloomberg.com/news/articles/2015-04-17/costco-seen-paying-almost-zero-to-accept-cards-in-citigroup-deal" TargetMode="External"/><Relationship Id="rId2862" Type="http://schemas.openxmlformats.org/officeDocument/2006/relationships/hyperlink" Target="http://bravenewcoin.com/news/disruptocon-live-stream/" TargetMode="External"/><Relationship Id="rId1521" Type="http://schemas.openxmlformats.org/officeDocument/2006/relationships/hyperlink" Target="http://www.investopedia.com/articles/investing/042015/bitcoin-vs-litecoin-whats-difference.asp" TargetMode="External"/><Relationship Id="rId2852" Type="http://schemas.openxmlformats.org/officeDocument/2006/relationships/hyperlink" Target="http://www.reddit.com/r/Bitcoin/comments/33wuik/i_hope_that_alternative_spontaneous_markets/" TargetMode="External"/><Relationship Id="rId1522" Type="http://schemas.openxmlformats.org/officeDocument/2006/relationships/hyperlink" Target="http://www.reddit.com/r/Bitcoin/comments/33azzh/bitcoin_vs_litecoin_whats_the_difference/" TargetMode="External"/><Relationship Id="rId2853" Type="http://schemas.openxmlformats.org/officeDocument/2006/relationships/hyperlink" Target="http://imgur.com/L8wWbbm" TargetMode="External"/><Relationship Id="rId1523" Type="http://schemas.openxmlformats.org/officeDocument/2006/relationships/hyperlink" Target="http://www.investopedia.com/articles/forex/042015/why-governments-are-afraid-bitcoin.asp" TargetMode="External"/><Relationship Id="rId2854" Type="http://schemas.openxmlformats.org/officeDocument/2006/relationships/hyperlink" Target="http://www.reddit.com/r/Bitcoin/comments/33wu4r/okcoin_releases_explanation_for_why_they_settled/" TargetMode="External"/><Relationship Id="rId1524" Type="http://schemas.openxmlformats.org/officeDocument/2006/relationships/hyperlink" Target="http://www.reddit.com/r/Bitcoin/comments/33axnh/why_governments_are_afraid_of_bitcoin/" TargetMode="External"/><Relationship Id="rId2855" Type="http://schemas.openxmlformats.org/officeDocument/2006/relationships/hyperlink" Target="http://www.newsbtc.com/2015/04/26/turkey-is-not-gonna-go-cold-turkey-on-bitcoin/" TargetMode="External"/><Relationship Id="rId1525" Type="http://schemas.openxmlformats.org/officeDocument/2006/relationships/hyperlink" Target="http://www.amazon.com/The-Bitcoin-Story-Gavin-Andresen/dp/B00V0S0UPQ/ref=pd_ys_sf_s_16386761_b1_2_p?ie=UTF8&amp;refRID=0E44WB9DJXX52CQTSG7Z" TargetMode="External"/><Relationship Id="rId2856" Type="http://schemas.openxmlformats.org/officeDocument/2006/relationships/hyperlink" Target="http://www.reddit.com/r/Bitcoin/comments/33wtv0/turkey_possess_all_the_qualities_to_become_the/" TargetMode="External"/><Relationship Id="rId1526" Type="http://schemas.openxmlformats.org/officeDocument/2006/relationships/hyperlink" Target="http://www.reddit.com/r/Bitcoin/comments/33b1y0/the_bitcoin_story_this_little_old_documentary_is/" TargetMode="External"/><Relationship Id="rId2857" Type="http://schemas.openxmlformats.org/officeDocument/2006/relationships/hyperlink" Target="http://imgur.com/qSPWwa0" TargetMode="External"/><Relationship Id="rId1527" Type="http://schemas.openxmlformats.org/officeDocument/2006/relationships/hyperlink" Target="http://imgur.com/ZPiARxy" TargetMode="External"/><Relationship Id="rId2858" Type="http://schemas.openxmlformats.org/officeDocument/2006/relationships/hyperlink" Target="http://www.reddit.com/r/Bitcoin/comments/33ww82/fiverr_terrible_bitcoin_integration/" TargetMode="External"/><Relationship Id="rId1528" Type="http://schemas.openxmlformats.org/officeDocument/2006/relationships/hyperlink" Target="http://www.reddit.com/r/Bitcoin/comments/33b1xx/i_was_watching_the_simpsons_and_look_what_i_found/" TargetMode="External"/><Relationship Id="rId2859" Type="http://schemas.openxmlformats.org/officeDocument/2006/relationships/hyperlink" Target="http://www.reddit.com/r/Bitcoin/comments/33wxcx/coinbase_sucks/" TargetMode="External"/><Relationship Id="rId1529" Type="http://schemas.openxmlformats.org/officeDocument/2006/relationships/hyperlink" Target="http://www.amazon.com/The-Bitcoin-Story-Gavin-Andresen/dp/B00V0S0UPQ/ref=pd_ys_sf_s_16386761_b1_2_p?ie=UTF8&amp;refRID=0E44WB9DJXX52CQTSG7Z" TargetMode="External"/><Relationship Id="rId939" Type="http://schemas.openxmlformats.org/officeDocument/2006/relationships/hyperlink" Target="http://www.reddit.com/r/Bitcoin/comments/330m0f/why_nobody_is_using_this_exchange/" TargetMode="External"/><Relationship Id="rId938" Type="http://schemas.openxmlformats.org/officeDocument/2006/relationships/hyperlink" Target="https://www.multisigna.com/index.php" TargetMode="External"/><Relationship Id="rId937" Type="http://schemas.openxmlformats.org/officeDocument/2006/relationships/hyperlink" Target="http://www.reddit.com/r/Bitcoin/comments/330k8q/bitcoin_value_in_exchanges_vs_its_value_in_the/" TargetMode="External"/><Relationship Id="rId932" Type="http://schemas.openxmlformats.org/officeDocument/2006/relationships/hyperlink" Target="http://cointelegraph.com/news/113991/commission-wars-bitcoin-exchanges-race-to-the-bottom" TargetMode="External"/><Relationship Id="rId931" Type="http://schemas.openxmlformats.org/officeDocument/2006/relationships/hyperlink" Target="http://www.reddit.com/r/Bitcoin/comments/330ibu/raspberry_pi_2/" TargetMode="External"/><Relationship Id="rId930" Type="http://schemas.openxmlformats.org/officeDocument/2006/relationships/hyperlink" Target="http://www.reddit.com/r/Bitcoin/comments/330im7/barclays_closed_down_my_bank_account_after/" TargetMode="External"/><Relationship Id="rId936" Type="http://schemas.openxmlformats.org/officeDocument/2006/relationships/hyperlink" Target="http://blog.leancrowds.com/en/2015/04/supply-and-demand-in-bitcoin-economy/" TargetMode="External"/><Relationship Id="rId935" Type="http://schemas.openxmlformats.org/officeDocument/2006/relationships/hyperlink" Target="http://www.reddit.com/r/Bitcoin/comments/330j5n/backed_by_silicon_valley_cash_bitcoin_begins_to/" TargetMode="External"/><Relationship Id="rId934" Type="http://schemas.openxmlformats.org/officeDocument/2006/relationships/hyperlink" Target="http://ww2.kqed.org/news/2015/04/17/backed-by-silicon-valley-cash-bitcoin-begins-to-mature" TargetMode="External"/><Relationship Id="rId933" Type="http://schemas.openxmlformats.org/officeDocument/2006/relationships/hyperlink" Target="http://www.reddit.com/r/Bitcoin/comments/330j75/commission_wars_bitcoin_exchanges_race_to_the/" TargetMode="External"/><Relationship Id="rId2850" Type="http://schemas.openxmlformats.org/officeDocument/2006/relationships/hyperlink" Target="http://www.reddit.com/r/Bitcoin/comments/33wupa/20000000000000_nanosatoshi_for_the_first_10/" TargetMode="External"/><Relationship Id="rId1520" Type="http://schemas.openxmlformats.org/officeDocument/2006/relationships/hyperlink" Target="http://www.reddit.com/r/Bitcoin/comments/33awif/paypal_wants_to_replace_your_password_with_your/" TargetMode="External"/><Relationship Id="rId2851" Type="http://schemas.openxmlformats.org/officeDocument/2006/relationships/hyperlink" Target="http://www.zerohedge.com/news/2015-04-25/what-will-happen-you-when-dollar-collapses" TargetMode="External"/><Relationship Id="rId1554" Type="http://schemas.openxmlformats.org/officeDocument/2006/relationships/hyperlink" Target="http://www.robotcoingame.com/?id=1Bi2x1neV8xFXCsrxUSUPurZCfU8F2R4hY" TargetMode="External"/><Relationship Id="rId2885" Type="http://schemas.openxmlformats.org/officeDocument/2006/relationships/hyperlink" Target="http://www.reddit.com/r/Bitcoin/comments/33x8yu/audio_onebit_app_to_revolutionize_the_bitcoin/" TargetMode="External"/><Relationship Id="rId1555" Type="http://schemas.openxmlformats.org/officeDocument/2006/relationships/hyperlink" Target="http://www.reddit.com/r/Bitcoin/comments/33bq6x/%D0%B7%D0%B0%D1%80%D0%B0%D0%B1%D0%B0%D1%82%D1%8B%D0%B2%D0%B0%D0%B9_%D1%81%D0%B0%D1%82%D0%BE%D1%88%D0%B8_%D0%B8_%D0%BF%D0%B5%D1%80%D0%B5%D0%B2%D0%BE%D0%B4%D0%B8_%D0%BD%D0%B0_%D0%BA%D0%BE%D1%88%D0%B5%D0%BB%D0%B5%D0%BA/" TargetMode="External"/><Relationship Id="rId2886" Type="http://schemas.openxmlformats.org/officeDocument/2006/relationships/hyperlink" Target="http://www.reddit.com/r/Bitcoin/comments/33xdsr/thunderclap_contest_win_more_than_15_btc_with/" TargetMode="External"/><Relationship Id="rId1556" Type="http://schemas.openxmlformats.org/officeDocument/2006/relationships/hyperlink" Target="http://www.reddit.com/r/Bitcoin/comments/33brt6/bitspark_associatess_with_clef/" TargetMode="External"/><Relationship Id="rId2887" Type="http://schemas.openxmlformats.org/officeDocument/2006/relationships/hyperlink" Target="http://www.reddit.com/r/Bitcoin/comments/33xc40/morning_coffee_bitcoin_giveaway_500_bits_to_the/" TargetMode="External"/><Relationship Id="rId1557" Type="http://schemas.openxmlformats.org/officeDocument/2006/relationships/hyperlink" Target="https://www.google.com.sg/trends/explore" TargetMode="External"/><Relationship Id="rId2888" Type="http://schemas.openxmlformats.org/officeDocument/2006/relationships/hyperlink" Target="http://www.reddit.com/r/Bitcoin/comments/33xbvk/this_is_the_first_time_in_2_years_that_my/" TargetMode="External"/><Relationship Id="rId1558" Type="http://schemas.openxmlformats.org/officeDocument/2006/relationships/hyperlink" Target="http://www.reddit.com/r/Bitcoin/comments/33bvea/you_have_been_looking_at_the_wrong_keyword_on/" TargetMode="External"/><Relationship Id="rId2889" Type="http://schemas.openxmlformats.org/officeDocument/2006/relationships/hyperlink" Target="http://sputniknews.com/europe/20150426/1021405180.html" TargetMode="External"/><Relationship Id="rId1559" Type="http://schemas.openxmlformats.org/officeDocument/2006/relationships/hyperlink" Target="http://www.reddit.com/r/Bitcoin/comments/33bv7w/finnish_pirate_party_receives_massive_bitcoin/" TargetMode="External"/><Relationship Id="rId965" Type="http://schemas.openxmlformats.org/officeDocument/2006/relationships/hyperlink" Target="http://www.reddit.com/r/Bitcoin/comments/3312mo/anti_competitive_behavior_in_the_eu/" TargetMode="External"/><Relationship Id="rId964" Type="http://schemas.openxmlformats.org/officeDocument/2006/relationships/hyperlink" Target="http://www.reddit.com/r/Bitcoin/comments/3310x9/bitcoin_clicker_game/" TargetMode="External"/><Relationship Id="rId963" Type="http://schemas.openxmlformats.org/officeDocument/2006/relationships/hyperlink" Target="http://bitcalc.beepboopbitcoin.com/" TargetMode="External"/><Relationship Id="rId962" Type="http://schemas.openxmlformats.org/officeDocument/2006/relationships/hyperlink" Target="http://www.reddit.com/r/Bitcoin/comments/3311w0/for_the_first_time_in_computing_you_can_actually/" TargetMode="External"/><Relationship Id="rId969" Type="http://schemas.openxmlformats.org/officeDocument/2006/relationships/hyperlink" Target="http://www.reddit.com/r/Bitcoin/comments/331582/bitseed_node_anyone_receive_yet_thoughts_comments/" TargetMode="External"/><Relationship Id="rId968" Type="http://schemas.openxmlformats.org/officeDocument/2006/relationships/hyperlink" Target="https://bitseed.org/product/blockchain-node-developer-version/" TargetMode="External"/><Relationship Id="rId967" Type="http://schemas.openxmlformats.org/officeDocument/2006/relationships/hyperlink" Target="http://www.reddit.com/r/Bitcoin/comments/3316np/blockchain_applications_worth_the_hype/" TargetMode="External"/><Relationship Id="rId966" Type="http://schemas.openxmlformats.org/officeDocument/2006/relationships/hyperlink" Target="http://ablogaboutnothinginparticular.com/?p=3773" TargetMode="External"/><Relationship Id="rId2880" Type="http://schemas.openxmlformats.org/officeDocument/2006/relationships/hyperlink" Target="http://www.reddit.com/r/Bitcoin/comments/33xayh/is_bitcoin_ready_yet_we_might_have_to_delay_the/" TargetMode="External"/><Relationship Id="rId961" Type="http://schemas.openxmlformats.org/officeDocument/2006/relationships/hyperlink" Target="http://www.reddit.com/r/Bitcoin/comments/3310q1/is_anyone_going_to_be_streaming_a_live_feed_of/" TargetMode="External"/><Relationship Id="rId1550" Type="http://schemas.openxmlformats.org/officeDocument/2006/relationships/hyperlink" Target="http://i.imgur.com/ibWPmSI.png" TargetMode="External"/><Relationship Id="rId2881" Type="http://schemas.openxmlformats.org/officeDocument/2006/relationships/hyperlink" Target="http://milkyway.net63.net/oxfam-btc.png" TargetMode="External"/><Relationship Id="rId960" Type="http://schemas.openxmlformats.org/officeDocument/2006/relationships/hyperlink" Target="http://www.reddit.com/r/Bitcoin/comments/330yaq/wts_itunes_gift_card_20_us_14_bitcoins/" TargetMode="External"/><Relationship Id="rId1551" Type="http://schemas.openxmlformats.org/officeDocument/2006/relationships/hyperlink" Target="http://www.reddit.com/r/Bitcoin/comments/33boog/i_just_dont_understand_where_did_we_go_wrong/" TargetMode="External"/><Relationship Id="rId2882" Type="http://schemas.openxmlformats.org/officeDocument/2006/relationships/hyperlink" Target="http://www.reddit.com/r/Bitcoin/comments/33xaas/oxfam_donation_in_bitcoins/" TargetMode="External"/><Relationship Id="rId1552" Type="http://schemas.openxmlformats.org/officeDocument/2006/relationships/hyperlink" Target="https://www.youtube.com/watch?v=OQDBhg60UNI" TargetMode="External"/><Relationship Id="rId2883" Type="http://schemas.openxmlformats.org/officeDocument/2006/relationships/hyperlink" Target="http://www.reddit.com/r/Bitcoin/comments/33x9oz/does_anyone_else_think_bitcoin_is_under_permanent/" TargetMode="External"/><Relationship Id="rId1553" Type="http://schemas.openxmlformats.org/officeDocument/2006/relationships/hyperlink" Target="http://www.reddit.com/r/Bitcoin/comments/33bqzd/can_someone_recreate_epic_2015_for_the_bitcoin/" TargetMode="External"/><Relationship Id="rId2884" Type="http://schemas.openxmlformats.org/officeDocument/2006/relationships/hyperlink" Target="https://www.cryptocoinsnews.com/audio-onebit-app-revolutionize-bitcoin-market-interview-onebit-ceo-toby-hoenisch/" TargetMode="External"/><Relationship Id="rId1543" Type="http://schemas.openxmlformats.org/officeDocument/2006/relationships/hyperlink" Target="https://youtu.be/_0dolA7NBbI" TargetMode="External"/><Relationship Id="rId2874" Type="http://schemas.openxmlformats.org/officeDocument/2006/relationships/hyperlink" Target="https://www.coingecko.com/buzz/word-of-the-day-coinbase-transaction" TargetMode="External"/><Relationship Id="rId1544" Type="http://schemas.openxmlformats.org/officeDocument/2006/relationships/hyperlink" Target="http://www.reddit.com/r/Bitcoin/comments/33bj6s/this_greekenglish_bitcoin_documentary_is_one_of/" TargetMode="External"/><Relationship Id="rId2875" Type="http://schemas.openxmlformats.org/officeDocument/2006/relationships/hyperlink" Target="http://www.reddit.com/r/Bitcoin/comments/33x6bh/word_of_the_day_coinbase_transaction/" TargetMode="External"/><Relationship Id="rId1545" Type="http://schemas.openxmlformats.org/officeDocument/2006/relationships/hyperlink" Target="http://www.reddit.com/r/Bitcoin/comments/33bldv/bitcoin_is_not_mainstream_tech/" TargetMode="External"/><Relationship Id="rId2876" Type="http://schemas.openxmlformats.org/officeDocument/2006/relationships/hyperlink" Target="http://www.reddit.com/r/Bitcoin/comments/33x67w/venting_because_of_grooveshark_sht_bitcoin/" TargetMode="External"/><Relationship Id="rId1546" Type="http://schemas.openxmlformats.org/officeDocument/2006/relationships/hyperlink" Target="http://www.zerohedge.com/news/2015-04-20/crowning-glory-keynesianism" TargetMode="External"/><Relationship Id="rId2877" Type="http://schemas.openxmlformats.org/officeDocument/2006/relationships/hyperlink" Target="https://www.cryptocoinsnews.com/audio-onebit-app-revolutionize-bitcoin-market-interview-onebit-ceo-toby-hoenisch/" TargetMode="External"/><Relationship Id="rId1547" Type="http://schemas.openxmlformats.org/officeDocument/2006/relationships/hyperlink" Target="http://www.reddit.com/r/Bitcoin/comments/33bkor/the_crowning_glory_of_keynesianism/" TargetMode="External"/><Relationship Id="rId2878" Type="http://schemas.openxmlformats.org/officeDocument/2006/relationships/hyperlink" Target="http://www.reddit.com/r/Bitcoin/comments/33x8yu/audio_onebit_app_to_revolutionize_the_bitcoin/" TargetMode="External"/><Relationship Id="rId1548" Type="http://schemas.openxmlformats.org/officeDocument/2006/relationships/hyperlink" Target="http://www.reddit.com/r/Bitcoin/comments/33bm90/has_the_bitcoin_source_code_ever_been_fully/" TargetMode="External"/><Relationship Id="rId2879" Type="http://schemas.openxmlformats.org/officeDocument/2006/relationships/hyperlink" Target="http://www.reddit.com/r/Bitcoin/comments/33x7jn/nepal_earthquake_see_change_update/" TargetMode="External"/><Relationship Id="rId1549" Type="http://schemas.openxmlformats.org/officeDocument/2006/relationships/hyperlink" Target="http://www.reddit.com/r/Bitcoin/comments/33bp16/flash_news_from_bitcoins_favorite_bullion_dealer/" TargetMode="External"/><Relationship Id="rId959" Type="http://schemas.openxmlformats.org/officeDocument/2006/relationships/hyperlink" Target="http://www.reddit.com/r/Bitcoin/comments/330yz9/now_that_we_have_transitioned_to_bits_as_the/" TargetMode="External"/><Relationship Id="rId954" Type="http://schemas.openxmlformats.org/officeDocument/2006/relationships/hyperlink" Target="http://www.reddit.com/r/Bitcoin/comments/330skx/report_predicts_boom_in_bitcoin_adoption_by/" TargetMode="External"/><Relationship Id="rId953" Type="http://schemas.openxmlformats.org/officeDocument/2006/relationships/hyperlink" Target="http://www.newsbtc.com/2015/04/17/report-predicts-boom-in-bitcoin-adoption-by-marijuana-dispensaries/" TargetMode="External"/><Relationship Id="rId952" Type="http://schemas.openxmlformats.org/officeDocument/2006/relationships/hyperlink" Target="http://www.reddit.com/r/Bitcoin/comments/330snc/new_york_firm_opens_business_for_bitcoin_trading/" TargetMode="External"/><Relationship Id="rId951" Type="http://schemas.openxmlformats.org/officeDocument/2006/relationships/hyperlink" Target="http://www.newsbtc.com/2015/04/17/new-york-firm-opens-business-for-bitcoin-trading/" TargetMode="External"/><Relationship Id="rId958" Type="http://schemas.openxmlformats.org/officeDocument/2006/relationships/hyperlink" Target="http://www.reddit.com/r/Bitcoin/comments/330x7d/btcdiscocom_domain/" TargetMode="External"/><Relationship Id="rId957" Type="http://schemas.openxmlformats.org/officeDocument/2006/relationships/hyperlink" Target="http://www.reddit.com/r/Bitcoin/comments/330w88/how_do_you_guys_get_your_bitcoins/" TargetMode="External"/><Relationship Id="rId956" Type="http://schemas.openxmlformats.org/officeDocument/2006/relationships/hyperlink" Target="http://www.reddit.com/r/Bitcoin/comments/330toh/breaking_gaw_miners_ceo_admits_to_charity_fraud/" TargetMode="External"/><Relationship Id="rId955" Type="http://schemas.openxmlformats.org/officeDocument/2006/relationships/hyperlink" Target="http://www.coinbuzz.com/2015/04/17/breaking-gaw-miners-ceo-admits-to-charity-fraud-scandal-continues/" TargetMode="External"/><Relationship Id="rId950" Type="http://schemas.openxmlformats.org/officeDocument/2006/relationships/hyperlink" Target="http://www.reddit.com/r/Bitcoin/comments/330spw/russell_brand_supports_bitcoin_as_part_of_global/" TargetMode="External"/><Relationship Id="rId2870" Type="http://schemas.openxmlformats.org/officeDocument/2006/relationships/hyperlink" Target="https://www.cryptocoinsnews.com/first-western-australian-bitcoin-exchange-dwvx-partners-westpac-bank/" TargetMode="External"/><Relationship Id="rId1540" Type="http://schemas.openxmlformats.org/officeDocument/2006/relationships/hyperlink" Target="https://www.zapchain.com/a/2eEaEcZyjn" TargetMode="External"/><Relationship Id="rId2871" Type="http://schemas.openxmlformats.org/officeDocument/2006/relationships/hyperlink" Target="http://www.reddit.com/r/Bitcoin/comments/33x2sp/first_western_australian_bitcoin_exchange_dwvx/" TargetMode="External"/><Relationship Id="rId1541" Type="http://schemas.openxmlformats.org/officeDocument/2006/relationships/hyperlink" Target="http://www.reddit.com/r/Bitcoin/comments/33besf/zapchain_question/" TargetMode="External"/><Relationship Id="rId2872" Type="http://schemas.openxmlformats.org/officeDocument/2006/relationships/hyperlink" Target="http://www.coindesk.com/bitcoin-paves-a-way-for-evolution-of-the-species/" TargetMode="External"/><Relationship Id="rId1542" Type="http://schemas.openxmlformats.org/officeDocument/2006/relationships/hyperlink" Target="http://www.reddit.com/r/Bitcoin/comments/33bgfr/btcchina_launches_new_trading_platform/" TargetMode="External"/><Relationship Id="rId2873" Type="http://schemas.openxmlformats.org/officeDocument/2006/relationships/hyperlink" Target="http://www.reddit.com/r/Bitcoin/comments/33x2in/bitcoin_paves_a_way_for_evolution_of_the_species/" TargetMode="External"/><Relationship Id="rId2027" Type="http://schemas.openxmlformats.org/officeDocument/2006/relationships/hyperlink" Target="http://www.reddit.com/r/Bitcoin/comments/33idi3/whats_the_difference_between_bitusd_and_tetherto/" TargetMode="External"/><Relationship Id="rId2028" Type="http://schemas.openxmlformats.org/officeDocument/2006/relationships/hyperlink" Target="http://www.reddit.com/r/Bitcoin/comments/33idf0/when_converting_a_public_key_to_an_address_why/" TargetMode="External"/><Relationship Id="rId2029" Type="http://schemas.openxmlformats.org/officeDocument/2006/relationships/hyperlink" Target="http://www.reddit.com/r/Bitcoin/comments/33id14/will_advertise_for_bitcoin/" TargetMode="External"/><Relationship Id="rId107" Type="http://schemas.openxmlformats.org/officeDocument/2006/relationships/hyperlink" Target="http://www.reddit.com/r/Bitcoin/comments/32nd5v/ripple_to_begin_requiring_id_to_use_its_network/" TargetMode="External"/><Relationship Id="rId106" Type="http://schemas.openxmlformats.org/officeDocument/2006/relationships/hyperlink" Target="http://imgur.com/cFk2pQM" TargetMode="External"/><Relationship Id="rId105" Type="http://schemas.openxmlformats.org/officeDocument/2006/relationships/hyperlink" Target="http://www.reddit.com/r/Bitcoin/comments/32ndae/phase_1_of_mike_hearns_hourglass_app_is_95_funded/" TargetMode="External"/><Relationship Id="rId104" Type="http://schemas.openxmlformats.org/officeDocument/2006/relationships/hyperlink" Target="https://www.vinumeris.com/projects/apps" TargetMode="External"/><Relationship Id="rId109" Type="http://schemas.openxmlformats.org/officeDocument/2006/relationships/hyperlink" Target="http://bravenewcoin.com/news/bitcoins-price-weekly-analysis/" TargetMode="External"/><Relationship Id="rId108" Type="http://schemas.openxmlformats.org/officeDocument/2006/relationships/hyperlink" Target="http://www.reddit.com/r/Bitcoin/comments/32niv7/bitcoin_is_a_blockchainbut_not_the_blockchain/" TargetMode="External"/><Relationship Id="rId2020" Type="http://schemas.openxmlformats.org/officeDocument/2006/relationships/hyperlink" Target="http://www.reddit.com/r/Bitcoin/comments/33i7zf/abigail_scarlett_aka_abby_bitcoin_qa/" TargetMode="External"/><Relationship Id="rId2021" Type="http://schemas.openxmlformats.org/officeDocument/2006/relationships/hyperlink" Target="http://www.reddit.com/r/Bitcoin/comments/33i6xm/contest_write_a_short_and_convincing_pitch_for/" TargetMode="External"/><Relationship Id="rId2022" Type="http://schemas.openxmlformats.org/officeDocument/2006/relationships/hyperlink" Target="http://www.coindesk.com/lawsky-bitlicense-will-be-finalized-by-end-of-may/" TargetMode="External"/><Relationship Id="rId103" Type="http://schemas.openxmlformats.org/officeDocument/2006/relationships/hyperlink" Target="http://www.reddit.com/r/Bitcoin/comments/32nds9/technical_explanation_re_m_of_n_transactions/" TargetMode="External"/><Relationship Id="rId2023" Type="http://schemas.openxmlformats.org/officeDocument/2006/relationships/hyperlink" Target="http://www.reddit.com/r/Bitcoin/comments/33i6lc/lawsky_bitlicense_will_be_finalized_by_end_of_may/" TargetMode="External"/><Relationship Id="rId102" Type="http://schemas.openxmlformats.org/officeDocument/2006/relationships/hyperlink" Target="http://www.reddit.com/r/Bitcoin/comments/32nen9/bitcoin_is_the_only_viable_tool_to_reduce_the/" TargetMode="External"/><Relationship Id="rId2024" Type="http://schemas.openxmlformats.org/officeDocument/2006/relationships/hyperlink" Target="http://johoe.mooo.com/trezor-power-analysis/" TargetMode="External"/><Relationship Id="rId101" Type="http://schemas.openxmlformats.org/officeDocument/2006/relationships/hyperlink" Target="http://youtu.be/6MnQJFEVY7s" TargetMode="External"/><Relationship Id="rId2025" Type="http://schemas.openxmlformats.org/officeDocument/2006/relationships/hyperlink" Target="http://www.reddit.com/r/Bitcoin/comments/33i5lk/extracting_the_private_key_from_a_trezor_with_a/" TargetMode="External"/><Relationship Id="rId100" Type="http://schemas.openxmlformats.org/officeDocument/2006/relationships/hyperlink" Target="http://www.reddit.com/r/Bitcoin/comments/32neuo/2_new_bitcoin_songs_80s_rock_what_is_bitcoin_for/" TargetMode="External"/><Relationship Id="rId2026" Type="http://schemas.openxmlformats.org/officeDocument/2006/relationships/hyperlink" Target="http://www.reddit.com/r/Bitcoin/comments/33i5ac/new_york_photographer_trying_to_boost_payment_in/" TargetMode="External"/><Relationship Id="rId2016" Type="http://schemas.openxmlformats.org/officeDocument/2006/relationships/hyperlink" Target="http://www.reddit.com/r/Bitcoin/comments/33i391/balaji_srinvasan_chairman_of_21co_at_bitcoin_job/" TargetMode="External"/><Relationship Id="rId2017" Type="http://schemas.openxmlformats.org/officeDocument/2006/relationships/hyperlink" Target="http://blogs.wsj.com/moneybeat/2015/04/21/bitbeat-latin-america-facebook-rival-to-use-bitcoin-to-pay-for-content/?KEYWORDS=bitcoin" TargetMode="External"/><Relationship Id="rId2018" Type="http://schemas.openxmlformats.org/officeDocument/2006/relationships/hyperlink" Target="http://www.reddit.com/r/Bitcoin/comments/33i8pp/wsj_latin_america_facebook_rival_to_use_bitcoin/" TargetMode="External"/><Relationship Id="rId2019" Type="http://schemas.openxmlformats.org/officeDocument/2006/relationships/hyperlink" Target="https://blog.changetip.com/meet-photographer-abigail-scarlett-and-her-bitcoin-only-business/" TargetMode="External"/><Relationship Id="rId2010" Type="http://schemas.openxmlformats.org/officeDocument/2006/relationships/hyperlink" Target="http://www.cnet.com/news/at-last-mt-gox-users-can-file-claims-for-lost-bitcoins/" TargetMode="External"/><Relationship Id="rId2011" Type="http://schemas.openxmlformats.org/officeDocument/2006/relationships/hyperlink" Target="http://www.reddit.com/r/Bitcoin/comments/33i16x/at_last_mt_gox_users_can_file_claims_for_lost/" TargetMode="External"/><Relationship Id="rId2012" Type="http://schemas.openxmlformats.org/officeDocument/2006/relationships/hyperlink" Target="http://www.reddit.com/r/Bitcoin/comments/33i4cs/the_sooner_bitcoin_drops_back_down_to_1_per_coin/" TargetMode="External"/><Relationship Id="rId2013" Type="http://schemas.openxmlformats.org/officeDocument/2006/relationships/hyperlink" Target="http://ynef.net/btcusd-breakout-today-showing-signs-of-recovery/" TargetMode="External"/><Relationship Id="rId2014" Type="http://schemas.openxmlformats.org/officeDocument/2006/relationships/hyperlink" Target="http://www.reddit.com/r/Bitcoin/comments/33i48p/btcusd_breakout_today_showing_signs_of_recovery/" TargetMode="External"/><Relationship Id="rId2015" Type="http://schemas.openxmlformats.org/officeDocument/2006/relationships/hyperlink" Target="http://vimeopro.com/user24356268/coinality" TargetMode="External"/><Relationship Id="rId2049" Type="http://schemas.openxmlformats.org/officeDocument/2006/relationships/hyperlink" Target="http://www.reddit.com/r/Bitcoin/comments/33ih3z/moving_average_btc/" TargetMode="External"/><Relationship Id="rId129" Type="http://schemas.openxmlformats.org/officeDocument/2006/relationships/hyperlink" Target="http://www.reddit.com/r/Bitcoin/comments/32nrl4/the_first_bitcoin_bingo_website_bingo_players_can/" TargetMode="External"/><Relationship Id="rId128" Type="http://schemas.openxmlformats.org/officeDocument/2006/relationships/hyperlink" Target="http://themerkle.com/reviews/bitbingo-where-bingo-meets-bitcoin/" TargetMode="External"/><Relationship Id="rId127" Type="http://schemas.openxmlformats.org/officeDocument/2006/relationships/hyperlink" Target="http://www.reddit.com/r/Bitcoin/comments/32nq8n/the_state_and_future_of_digital_money_los_angeles/" TargetMode="External"/><Relationship Id="rId126" Type="http://schemas.openxmlformats.org/officeDocument/2006/relationships/hyperlink" Target="http://bravenewcoin.com/news/the-state-and-future-of-digital-money-los-angeles/" TargetMode="External"/><Relationship Id="rId2040" Type="http://schemas.openxmlformats.org/officeDocument/2006/relationships/hyperlink" Target="http://gawlawsuit.com/" TargetMode="External"/><Relationship Id="rId121" Type="http://schemas.openxmlformats.org/officeDocument/2006/relationships/hyperlink" Target="http://www.reddit.com/r/Bitcoin/comments/32no7e/alright_so_circle_isnt_accepting_my_prepaid_debit/" TargetMode="External"/><Relationship Id="rId2041" Type="http://schemas.openxmlformats.org/officeDocument/2006/relationships/hyperlink" Target="http://www.reddit.com/r/Bitcoin/comments/33ifpk/gaw_class_action_lawsuit_fbi_sec_police_community/" TargetMode="External"/><Relationship Id="rId120" Type="http://schemas.openxmlformats.org/officeDocument/2006/relationships/hyperlink" Target="http://www.reddit.com/r/Bitcoin/comments/32nm1s/there_are_144_blocks_made_each_day_thats_3600/" TargetMode="External"/><Relationship Id="rId2042" Type="http://schemas.openxmlformats.org/officeDocument/2006/relationships/hyperlink" Target="http://cointelegraph.com/news/114042/dr-charles-evans-my-expert-witness-fee-in-a-criminal-case-was-paid-in-bitcoin" TargetMode="External"/><Relationship Id="rId2043" Type="http://schemas.openxmlformats.org/officeDocument/2006/relationships/hyperlink" Target="http://www.reddit.com/r/Bitcoin/comments/33ieb0/dr_charles_evans_my_expert_witness_fee_in_a/" TargetMode="External"/><Relationship Id="rId2044" Type="http://schemas.openxmlformats.org/officeDocument/2006/relationships/hyperlink" Target="http://www.reddit.com/r/Bitcoin/comments/33if1f/bears_do_it_whales_do_it_why_cant_we_do_it_and/" TargetMode="External"/><Relationship Id="rId125" Type="http://schemas.openxmlformats.org/officeDocument/2006/relationships/hyperlink" Target="http://www.reddit.com/r/Bitcoin/comments/32nn8s/neucoin_presale_of_100_million_neu_begins_on/" TargetMode="External"/><Relationship Id="rId2045" Type="http://schemas.openxmlformats.org/officeDocument/2006/relationships/hyperlink" Target="http://www.telegraph.co.uk/technology/internet/11554434/Digital-democracy-will-2015-be-the-last-paper-based-general-election.html" TargetMode="External"/><Relationship Id="rId124" Type="http://schemas.openxmlformats.org/officeDocument/2006/relationships/hyperlink" Target="http://fxwire.pro/NeuCoin-Pre-sale-of-100-million-NEU-begins-on-April-28-25013" TargetMode="External"/><Relationship Id="rId2046" Type="http://schemas.openxmlformats.org/officeDocument/2006/relationships/hyperlink" Target="http://www.reddit.com/r/Bitcoin/comments/33iefv/digital_democracy_could_bitcoin_be_an_enabler/" TargetMode="External"/><Relationship Id="rId123" Type="http://schemas.openxmlformats.org/officeDocument/2006/relationships/hyperlink" Target="http://www.reddit.com/r/Bitcoin/comments/32nnui/electrum_20x_extraction_of_root_seed_13_words/" TargetMode="External"/><Relationship Id="rId2047" Type="http://schemas.openxmlformats.org/officeDocument/2006/relationships/hyperlink" Target="http://bitcorati.com/2015/04/22/bitcoin-exchange-mexbt-talks-crypto-in-latin-america/" TargetMode="External"/><Relationship Id="rId122" Type="http://schemas.openxmlformats.org/officeDocument/2006/relationships/hyperlink" Target="http://www.reddit.com/r/Bitcoin/comments/32nnxq/pocketmarket_enables_2000_filipino_online/" TargetMode="External"/><Relationship Id="rId2048" Type="http://schemas.openxmlformats.org/officeDocument/2006/relationships/hyperlink" Target="http://www.reddit.com/r/Bitcoin/comments/33idx0/bitcoin_exchange_mexbt_coo_talks_crypto_in_latin/" TargetMode="External"/><Relationship Id="rId2038" Type="http://schemas.openxmlformats.org/officeDocument/2006/relationships/hyperlink" Target="http://www.capitalnewyork.com/article/albany/2015/04/8566339/rand-paul-addresses-bitcoin-enthusiasts-new-york" TargetMode="External"/><Relationship Id="rId2039" Type="http://schemas.openxmlformats.org/officeDocument/2006/relationships/hyperlink" Target="http://www.reddit.com/r/Bitcoin/comments/33i9tp/rand_paul_is_the_first_presidential_campaign_to/" TargetMode="External"/><Relationship Id="rId118" Type="http://schemas.openxmlformats.org/officeDocument/2006/relationships/hyperlink" Target="http://np.reddit.com/r/FairShareLoans/comments/32lku3/loan_request_500_bits/" TargetMode="External"/><Relationship Id="rId117" Type="http://schemas.openxmlformats.org/officeDocument/2006/relationships/hyperlink" Target="http://www.reddit.com/r/Bitcoin/comments/32nk3v/openbazaar_your_official_release_will_help_the/" TargetMode="External"/><Relationship Id="rId116" Type="http://schemas.openxmlformats.org/officeDocument/2006/relationships/hyperlink" Target="http://www.reddit.com/r/Bitcoin/comments/32ng3z/tech_sector_taking_bitcoin_seriously/" TargetMode="External"/><Relationship Id="rId115" Type="http://schemas.openxmlformats.org/officeDocument/2006/relationships/hyperlink" Target="http://www.resourceinvestor.com/2015/04/14/tech-sector-taking-bitcoin-seriously" TargetMode="External"/><Relationship Id="rId119" Type="http://schemas.openxmlformats.org/officeDocument/2006/relationships/hyperlink" Target="http://www.reddit.com/r/Bitcoin/comments/32niyr/i_just_took_a_microloan_of_500_bits_on_new/" TargetMode="External"/><Relationship Id="rId110" Type="http://schemas.openxmlformats.org/officeDocument/2006/relationships/hyperlink" Target="http://www.reddit.com/r/Bitcoin/comments/32niql/bitcoins_price_weekly_analysis/" TargetMode="External"/><Relationship Id="rId2030" Type="http://schemas.openxmlformats.org/officeDocument/2006/relationships/hyperlink" Target="http://www.reddit.com/r/Bitcoin/comments/33ibtg/is_there_a_service_that_allows_bitcoin_to_be_sent/" TargetMode="External"/><Relationship Id="rId2031" Type="http://schemas.openxmlformats.org/officeDocument/2006/relationships/hyperlink" Target="http://www.reddit.com/r/Bitcoin/comments/33iblg/has_anyone_used_bigescrow_is_it_safe/" TargetMode="External"/><Relationship Id="rId2032" Type="http://schemas.openxmlformats.org/officeDocument/2006/relationships/hyperlink" Target="https://www.dhs.gov/news/2015/04/21/remarks-secretary-homeland-security-jeh-johnson-rsa-conference-2015" TargetMode="External"/><Relationship Id="rId2033" Type="http://schemas.openxmlformats.org/officeDocument/2006/relationships/hyperlink" Target="http://www.reddit.com/r/Bitcoin/comments/33ianl/remarks_by_secretary_of_homeland_security_jeh/" TargetMode="External"/><Relationship Id="rId114" Type="http://schemas.openxmlformats.org/officeDocument/2006/relationships/hyperlink" Target="http://www.reddit.com/r/Bitcoin/comments/32nget/its_not_about_bitcoin_its_the_blockchain_stupid/" TargetMode="External"/><Relationship Id="rId2034" Type="http://schemas.openxmlformats.org/officeDocument/2006/relationships/hyperlink" Target="https://osclass.org/showcase" TargetMode="External"/><Relationship Id="rId113" Type="http://schemas.openxmlformats.org/officeDocument/2006/relationships/hyperlink" Target="http://diginomica.com/2015/04/13/its-not-about-bitcoin-its-the-blockchain-stupid/" TargetMode="External"/><Relationship Id="rId2035" Type="http://schemas.openxmlformats.org/officeDocument/2006/relationships/hyperlink" Target="http://www.reddit.com/r/Bitcoin/comments/33iadt/eggify_the_bitcoin_classifieds_showcased_as_a_top/" TargetMode="External"/><Relationship Id="rId112" Type="http://schemas.openxmlformats.org/officeDocument/2006/relationships/hyperlink" Target="http://www.reddit.com/r/Bitcoin/comments/32nh81/i_want_to_see_strong_anonimity_in_the_bitcoin/" TargetMode="External"/><Relationship Id="rId2036" Type="http://schemas.openxmlformats.org/officeDocument/2006/relationships/hyperlink" Target="http://www.electricrenaissance.com" TargetMode="External"/><Relationship Id="rId111" Type="http://schemas.openxmlformats.org/officeDocument/2006/relationships/hyperlink" Target="http://www.reddit.com/r/Bitcoin/comments/32nhjz/how_much_in_transaction_fees_would_i_have_to_pay/" TargetMode="External"/><Relationship Id="rId2037" Type="http://schemas.openxmlformats.org/officeDocument/2006/relationships/hyperlink" Target="http://www.reddit.com/r/Bitcoin/comments/33ia36/i_wrote_a_book_intentionally_bitcoin_only_because/" TargetMode="External"/><Relationship Id="rId2005" Type="http://schemas.openxmlformats.org/officeDocument/2006/relationships/hyperlink" Target="http://us8.campaign-archive1.com/?u=f2f6292f3f915eb9b32a5fa49&amp;id=134447de9c" TargetMode="External"/><Relationship Id="rId2006" Type="http://schemas.openxmlformats.org/officeDocument/2006/relationships/hyperlink" Target="http://www.reddit.com/r/Bitcoin/comments/33hy7s/coinprices_bitcoin_weekly_bitcoin_core_devs_join/" TargetMode="External"/><Relationship Id="rId2007" Type="http://schemas.openxmlformats.org/officeDocument/2006/relationships/hyperlink" Target="http://www.reddit.com/r/Bitcoin/comments/33hx1d/i_bought_a_trezor_but_i_want_to_be_safe_in_the/" TargetMode="External"/><Relationship Id="rId2008" Type="http://schemas.openxmlformats.org/officeDocument/2006/relationships/hyperlink" Target="https://www.pokernews.com/news/2015/04/italian-player-wins-60k-quits-job-21321.htm" TargetMode="External"/><Relationship Id="rId2009" Type="http://schemas.openxmlformats.org/officeDocument/2006/relationships/hyperlink" Target="http://www.reddit.com/r/Bitcoin/comments/33hwve/bank_refuses_to_pay_out_poker_players_winnings/" TargetMode="External"/><Relationship Id="rId2000" Type="http://schemas.openxmlformats.org/officeDocument/2006/relationships/hyperlink" Target="http://www.howcanone.org/why-we-need-bitcoin/" TargetMode="External"/><Relationship Id="rId2001" Type="http://schemas.openxmlformats.org/officeDocument/2006/relationships/hyperlink" Target="http://www.reddit.com/r/Bitcoin/comments/33hqdi/a_dark_knight_is_better_than_no_knight_at_all_why/" TargetMode="External"/><Relationship Id="rId2002" Type="http://schemas.openxmlformats.org/officeDocument/2006/relationships/hyperlink" Target="http://www.reddit.com/r/Bitcoin/comments/33hzww/how_to_emulate_multibit_hd_wallet_behaviour_in/" TargetMode="External"/><Relationship Id="rId2003" Type="http://schemas.openxmlformats.org/officeDocument/2006/relationships/hyperlink" Target="http://www.coindesk.com/bitcoin-core-developers-join-mit-digital-currency-initiative/" TargetMode="External"/><Relationship Id="rId2004" Type="http://schemas.openxmlformats.org/officeDocument/2006/relationships/hyperlink" Target="http://www.reddit.com/r/Bitcoin/comments/33hz3f/bitcoin_core_developers_join_mit_digital_currency/" TargetMode="External"/><Relationship Id="rId2090" Type="http://schemas.openxmlformats.org/officeDocument/2006/relationships/hyperlink" Target="http://www.reddit.com/r/Bitcoin/comments/33jb1s/trezor_packaging_fail_only_one_end_tamperproofed/" TargetMode="External"/><Relationship Id="rId2091" Type="http://schemas.openxmlformats.org/officeDocument/2006/relationships/hyperlink" Target="http://www.reddit.com/r/Bitcoin/comments/33ja7t/i_was_at_the_atl_bitcoin_consumer_fair_and/" TargetMode="External"/><Relationship Id="rId2092" Type="http://schemas.openxmlformats.org/officeDocument/2006/relationships/hyperlink" Target="http://imgur.com/lqDCL13" TargetMode="External"/><Relationship Id="rId2093" Type="http://schemas.openxmlformats.org/officeDocument/2006/relationships/hyperlink" Target="http://www.reddit.com/r/Bitcoin/comments/33j9l7/tip_without_cash_what_an_ideaoh_wait/" TargetMode="External"/><Relationship Id="rId2094" Type="http://schemas.openxmlformats.org/officeDocument/2006/relationships/hyperlink" Target="http://enclava.org/" TargetMode="External"/><Relationship Id="rId2095" Type="http://schemas.openxmlformats.org/officeDocument/2006/relationships/hyperlink" Target="http://www.reddit.com/r/Bitcoin/comments/33j8yw/the_kingdom_of_enclava_newest_and_smalest_country/" TargetMode="External"/><Relationship Id="rId2096" Type="http://schemas.openxmlformats.org/officeDocument/2006/relationships/hyperlink" Target="https://www.youtube.com/watch?v=xfFHnBQ6nQg" TargetMode="External"/><Relationship Id="rId2097" Type="http://schemas.openxmlformats.org/officeDocument/2006/relationships/hyperlink" Target="http://www.reddit.com/r/Bitcoin/comments/33jdxg/googles_project_fi_video_has_a_qualcomm_chip/" TargetMode="External"/><Relationship Id="rId2098" Type="http://schemas.openxmlformats.org/officeDocument/2006/relationships/hyperlink" Target="http://www.reddit.com/r/Bitcoin/comments/33jdhu/eli5_how_can_circle_claim_to_charge_no_fees_when/" TargetMode="External"/><Relationship Id="rId2099" Type="http://schemas.openxmlformats.org/officeDocument/2006/relationships/hyperlink" Target="http://video.cnbc.com/gallery/?video=3000373252" TargetMode="External"/><Relationship Id="rId2060" Type="http://schemas.openxmlformats.org/officeDocument/2006/relationships/hyperlink" Target="http://m.slashdot.org/story/268881" TargetMode="External"/><Relationship Id="rId2061" Type="http://schemas.openxmlformats.org/officeDocument/2006/relationships/hyperlink" Target="http://www.reddit.com/r/Bitcoin/comments/33iny6/new_javascript_attack_lets_websites_spy_on_the/" TargetMode="External"/><Relationship Id="rId2062" Type="http://schemas.openxmlformats.org/officeDocument/2006/relationships/hyperlink" Target="http://www.coindesk.com/brock-pierce-bitcoin-foundation-board-chairman/?utm_content=buffer6c62d&amp;utm_medium=social&amp;utm_source=twitter.com&amp;utm_campaign=buffer" TargetMode="External"/><Relationship Id="rId2063" Type="http://schemas.openxmlformats.org/officeDocument/2006/relationships/hyperlink" Target="http://www.reddit.com/r/Bitcoin/comments/33inar/coindesk_brock_pierce_elected_bitcoin_foundation/" TargetMode="External"/><Relationship Id="rId2064" Type="http://schemas.openxmlformats.org/officeDocument/2006/relationships/hyperlink" Target="https://www.youtube.com/watch?v=Uci0Df7zO8c&amp;index=2&amp;list=PLzctEq7iZD-7-DgJM604zsndMapn9ff6q" TargetMode="External"/><Relationship Id="rId2065" Type="http://schemas.openxmlformats.org/officeDocument/2006/relationships/hyperlink" Target="http://www.reddit.com/r/Bitcoin/comments/33imr3/james_dangelo_bitcoin_is_a_watershed_moment_for/" TargetMode="External"/><Relationship Id="rId2066" Type="http://schemas.openxmlformats.org/officeDocument/2006/relationships/hyperlink" Target="https://imgur.com/lAMjNJR" TargetMode="External"/><Relationship Id="rId2067" Type="http://schemas.openxmlformats.org/officeDocument/2006/relationships/hyperlink" Target="http://www.reddit.com/r/Bitcoin/comments/33imih/bitcoin_took_the_google_earth_day_quiz/" TargetMode="External"/><Relationship Id="rId2068" Type="http://schemas.openxmlformats.org/officeDocument/2006/relationships/hyperlink" Target="http://www.reddit.com/r/Bitcoin/comments/33imhn/eli5_on_the_bitcoin_foundation/" TargetMode="External"/><Relationship Id="rId2069" Type="http://schemas.openxmlformats.org/officeDocument/2006/relationships/hyperlink" Target="http://www.bani.org.uk" TargetMode="External"/><Relationship Id="rId2050" Type="http://schemas.openxmlformats.org/officeDocument/2006/relationships/hyperlink" Target="http://techcrunch.com/2015/04/22/winklevoss-twins-activate-join-them-for-a-chat-about-bitcoin-at-techcrunch-disrupt-ny/" TargetMode="External"/><Relationship Id="rId2051" Type="http://schemas.openxmlformats.org/officeDocument/2006/relationships/hyperlink" Target="http://www.reddit.com/r/Bitcoin/comments/33ij61/winklevoss_twins_activate_join_them_for_a_chat/" TargetMode="External"/><Relationship Id="rId2052" Type="http://schemas.openxmlformats.org/officeDocument/2006/relationships/hyperlink" Target="http://www.investopedia.com/articles/forex/042215/bitcoin-transactions-vs-credit-card-transactions.asp" TargetMode="External"/><Relationship Id="rId2053" Type="http://schemas.openxmlformats.org/officeDocument/2006/relationships/hyperlink" Target="http://www.reddit.com/r/Bitcoin/comments/33iis9/bitcoin_transactions_vs_credit_card_transactions/" TargetMode="External"/><Relationship Id="rId2054" Type="http://schemas.openxmlformats.org/officeDocument/2006/relationships/hyperlink" Target="http://www.bani.org.uk" TargetMode="External"/><Relationship Id="rId2055" Type="http://schemas.openxmlformats.org/officeDocument/2006/relationships/hyperlink" Target="http://www.reddit.com/r/Bitcoin/comments/33ilx6/the_nonprofit_bitcoin_association_northern/" TargetMode="External"/><Relationship Id="rId2056" Type="http://schemas.openxmlformats.org/officeDocument/2006/relationships/hyperlink" Target="http://spendologyblog.com/2015/04/21/bitcoin-and-the-close-loop-protocol/" TargetMode="External"/><Relationship Id="rId2057" Type="http://schemas.openxmlformats.org/officeDocument/2006/relationships/hyperlink" Target="http://www.reddit.com/r/Bitcoin/comments/33ilvz/bitcoin_and_the_closed_loop_protocol/" TargetMode="External"/><Relationship Id="rId2058" Type="http://schemas.openxmlformats.org/officeDocument/2006/relationships/hyperlink" Target="http://www.forbes.com/sites/bruceupbin/2015/04/20/new-browser-hack-can-spy-on-eight-out-of-ten-pcs/" TargetMode="External"/><Relationship Id="rId2059" Type="http://schemas.openxmlformats.org/officeDocument/2006/relationships/hyperlink" Target="http://www.reddit.com/r/Bitcoin/comments/33ilum/new_browser_hack_can_spy_on_eight_out_of_ten_pcs/" TargetMode="External"/><Relationship Id="rId2080" Type="http://schemas.openxmlformats.org/officeDocument/2006/relationships/hyperlink" Target="https://bitcointalk.org/index.php?topic=1035284" TargetMode="External"/><Relationship Id="rId2081" Type="http://schemas.openxmlformats.org/officeDocument/2006/relationships/hyperlink" Target="http://www.reddit.com/r/Bitcoin/comments/33j7pg/domain_for_sale_btcembassycom/" TargetMode="External"/><Relationship Id="rId2082" Type="http://schemas.openxmlformats.org/officeDocument/2006/relationships/hyperlink" Target="http://www.reddit.com/r/Bitcoin/comments/33jdhu/eli5_how_can_circle_claim_to_charge_no_fees_when/" TargetMode="External"/><Relationship Id="rId2083" Type="http://schemas.openxmlformats.org/officeDocument/2006/relationships/hyperlink" Target="http://video.cnbc.com/gallery/?video=3000373252" TargetMode="External"/><Relationship Id="rId2084" Type="http://schemas.openxmlformats.org/officeDocument/2006/relationships/hyperlink" Target="http://www.reddit.com/r/Bitcoin/comments/33jcz4/are_regulations_a_boon_or_bane_for_bitcoin_and/" TargetMode="External"/><Relationship Id="rId2085" Type="http://schemas.openxmlformats.org/officeDocument/2006/relationships/hyperlink" Target="http://bravenewcoin.com/news/lightlist-io-makes-lighthouse-seamless/" TargetMode="External"/><Relationship Id="rId2086" Type="http://schemas.openxmlformats.org/officeDocument/2006/relationships/hyperlink" Target="http://www.reddit.com/r/Bitcoin/comments/33jcrw/lightlistio_makes_lighthouse_seamless_w_changetip/" TargetMode="External"/><Relationship Id="rId2087" Type="http://schemas.openxmlformats.org/officeDocument/2006/relationships/hyperlink" Target="https://youtu.be/-o6NGKNqtes" TargetMode="External"/><Relationship Id="rId2088" Type="http://schemas.openxmlformats.org/officeDocument/2006/relationships/hyperlink" Target="http://www.reddit.com/r/Bitcoin/comments/33jb9b/video_rapper_bitcoin_spins_new_track_doggy_style/" TargetMode="External"/><Relationship Id="rId2089" Type="http://schemas.openxmlformats.org/officeDocument/2006/relationships/hyperlink" Target="https://twitter.com/vindaRd/status/591023806069608448" TargetMode="External"/><Relationship Id="rId2070" Type="http://schemas.openxmlformats.org/officeDocument/2006/relationships/hyperlink" Target="http://www.reddit.com/r/Bitcoin/comments/33ilx6/the_nonprofit_bitcoin_association_northern/" TargetMode="External"/><Relationship Id="rId2071" Type="http://schemas.openxmlformats.org/officeDocument/2006/relationships/hyperlink" Target="http://spendologyblog.com/2015/04/21/bitcoin-and-the-close-loop-protocol/" TargetMode="External"/><Relationship Id="rId2072" Type="http://schemas.openxmlformats.org/officeDocument/2006/relationships/hyperlink" Target="http://www.reddit.com/r/Bitcoin/comments/33ilvz/bitcoin_and_the_closed_loop_protocol/" TargetMode="External"/><Relationship Id="rId2073" Type="http://schemas.openxmlformats.org/officeDocument/2006/relationships/hyperlink" Target="http://www.reddit.com/r/Bitcoin/comments/33isgc/cloudminrio_stole_my_bitcoins_and_convert_it_to/" TargetMode="External"/><Relationship Id="rId2074" Type="http://schemas.openxmlformats.org/officeDocument/2006/relationships/hyperlink" Target="https://www.bitcoinfax.net/" TargetMode="External"/><Relationship Id="rId2075" Type="http://schemas.openxmlformats.org/officeDocument/2006/relationships/hyperlink" Target="http://www.reddit.com/r/Bitcoin/comments/33iva8/bitcoin_fax_send_faxes_with_bitcoin/" TargetMode="External"/><Relationship Id="rId2076" Type="http://schemas.openxmlformats.org/officeDocument/2006/relationships/hyperlink" Target="http://www.coinbuzz.com/2015/04/22/exclusive-interview-former-gaw-miners-employee-speaks-up/" TargetMode="External"/><Relationship Id="rId2077" Type="http://schemas.openxmlformats.org/officeDocument/2006/relationships/hyperlink" Target="http://www.reddit.com/r/Bitcoin/comments/33iulz/exclusive_interview_former_gaw_miners_employee/" TargetMode="External"/><Relationship Id="rId2078" Type="http://schemas.openxmlformats.org/officeDocument/2006/relationships/hyperlink" Target="http://www.reddit.com/r/Bitcoin/comments/33it7u/quick_question/" TargetMode="External"/><Relationship Id="rId2079" Type="http://schemas.openxmlformats.org/officeDocument/2006/relationships/hyperlink" Target="http://www.reddit.com/r/Bitcoin/comments/33j3z8/day_2_of_circle_annoyance_transaction_still/" TargetMode="External"/><Relationship Id="rId2940" Type="http://schemas.openxmlformats.org/officeDocument/2006/relationships/hyperlink" Target="http://www.reddit.com/r/Bitcoin/comments/33yjyu/dontt_upvote_i_am_drunk_and_lost_in_taipei/" TargetMode="External"/><Relationship Id="rId1610" Type="http://schemas.openxmlformats.org/officeDocument/2006/relationships/hyperlink" Target="http://www.reddit.com/r/Bitcoin/comments/33ck49/how_much_whole_digital_currency_turnover/" TargetMode="External"/><Relationship Id="rId2941" Type="http://schemas.openxmlformats.org/officeDocument/2006/relationships/hyperlink" Target="http://ablogaboutnothinginparticular.com/?p=3802" TargetMode="External"/><Relationship Id="rId1611" Type="http://schemas.openxmlformats.org/officeDocument/2006/relationships/hyperlink" Target="http://www.investorwords.com/1928/fiat_money.html" TargetMode="External"/><Relationship Id="rId2942" Type="http://schemas.openxmlformats.org/officeDocument/2006/relationships/hyperlink" Target="http://www.reddit.com/r/Bitcoin/comments/33yim3/what_should_we_make_of_jack_palmers_departure/" TargetMode="External"/><Relationship Id="rId1612" Type="http://schemas.openxmlformats.org/officeDocument/2006/relationships/hyperlink" Target="http://www.reddit.com/r/Bitcoin/comments/33cjts/for_those_who_argue_the_intrinsic_value_of/" TargetMode="External"/><Relationship Id="rId2943" Type="http://schemas.openxmlformats.org/officeDocument/2006/relationships/hyperlink" Target="http://www.reddit.com/r/Bitcoin/comments/33yi8e/id_rather_not_donate_to_the_red_cross_where_can_i/" TargetMode="External"/><Relationship Id="rId1613" Type="http://schemas.openxmlformats.org/officeDocument/2006/relationships/hyperlink" Target="https://yacuna.com/blog/yacuna-com-now-supports-online-bank-transfer/?utm_source=reddit&amp;utm_medium=bitcoin&amp;utm_campaign=21%2F04%2F15%20%2Fr%2Fbitcoin%20OBT" TargetMode="External"/><Relationship Id="rId2944" Type="http://schemas.openxmlformats.org/officeDocument/2006/relationships/hyperlink" Target="http://gpushack.com?r=gpushack" TargetMode="External"/><Relationship Id="rId1614" Type="http://schemas.openxmlformats.org/officeDocument/2006/relationships/hyperlink" Target="http://www.reddit.com/r/Bitcoin/comments/33cjsl/yacuna_now_allows_instant_deposits_with_online/" TargetMode="External"/><Relationship Id="rId2945" Type="http://schemas.openxmlformats.org/officeDocument/2006/relationships/hyperlink" Target="http://www.reddit.com/r/Bitcoin/comments/33yh8d/instead_of_the_usual_bitcoin_discount_my_site/" TargetMode="External"/><Relationship Id="rId1615" Type="http://schemas.openxmlformats.org/officeDocument/2006/relationships/hyperlink" Target="http://www.reddit.com/r/Bitcoin/comments/33cnxn/how_soros_goes_all_in/" TargetMode="External"/><Relationship Id="rId2946" Type="http://schemas.openxmlformats.org/officeDocument/2006/relationships/hyperlink" Target="https://medium.com/thinking-about-startups/the-blockchain-will-eventually-kill-email-a8349ab9fb86" TargetMode="External"/><Relationship Id="rId1616" Type="http://schemas.openxmlformats.org/officeDocument/2006/relationships/hyperlink" Target="http://www.reddit.com/r/Bitcoin/comments/33cnu6/where_can_i_purchase_a_raspberry_pi_with_bitcoin/" TargetMode="External"/><Relationship Id="rId2947" Type="http://schemas.openxmlformats.org/officeDocument/2006/relationships/hyperlink" Target="http://www.reddit.com/r/Bitcoin/comments/33yr42/the_blockchain_will_eventually_kill_email/" TargetMode="External"/><Relationship Id="rId907" Type="http://schemas.openxmlformats.org/officeDocument/2006/relationships/hyperlink" Target="http://www.reddit.com/r/Bitcoin/comments/3301f2/is_there_room_for_this_type_of_service_for_bitcoin/" TargetMode="External"/><Relationship Id="rId1617" Type="http://schemas.openxmlformats.org/officeDocument/2006/relationships/hyperlink" Target="http://www.upcryptos.com/" TargetMode="External"/><Relationship Id="rId2948" Type="http://schemas.openxmlformats.org/officeDocument/2006/relationships/hyperlink" Target="http://www.reddit.com/r/Bitcoin/comments/33yqxw/threads_on_rbitcoin_from_the_last_2_hours_that/" TargetMode="External"/><Relationship Id="rId906" Type="http://schemas.openxmlformats.org/officeDocument/2006/relationships/hyperlink" Target="http://www.reddit.com/r/Bitcoin/comments/3301ml/online_head_shop/" TargetMode="External"/><Relationship Id="rId1618" Type="http://schemas.openxmlformats.org/officeDocument/2006/relationships/hyperlink" Target="http://www.reddit.com/r/Bitcoin/comments/33cp6k/upcrytpos_advanced_investors_game_starts_in_few/" TargetMode="External"/><Relationship Id="rId2949" Type="http://schemas.openxmlformats.org/officeDocument/2006/relationships/hyperlink" Target="https://youtu.be/0tjoBSy8lWg" TargetMode="External"/><Relationship Id="rId905" Type="http://schemas.openxmlformats.org/officeDocument/2006/relationships/hyperlink" Target="http://www.smokingpipes420.com" TargetMode="External"/><Relationship Id="rId1619" Type="http://schemas.openxmlformats.org/officeDocument/2006/relationships/hyperlink" Target="http://www.reddit.com/r/Bitcoin/comments/33couw/for_sale_nakapay_technology_for_requesting_and/" TargetMode="External"/><Relationship Id="rId904" Type="http://schemas.openxmlformats.org/officeDocument/2006/relationships/hyperlink" Target="http://www.reddit.com/r/Bitcoin/comments/3301xq/a_few_mining_newbie_questions/" TargetMode="External"/><Relationship Id="rId909" Type="http://schemas.openxmlformats.org/officeDocument/2006/relationships/hyperlink" Target="http://www.reddit.com/r/Bitcoin/comments/33014r/anyone_know_why_theres_missing_info_on_the/" TargetMode="External"/><Relationship Id="rId908" Type="http://schemas.openxmlformats.org/officeDocument/2006/relationships/hyperlink" Target="https://bitcoinwisdom.com/markets/796/btcfut" TargetMode="External"/><Relationship Id="rId903" Type="http://schemas.openxmlformats.org/officeDocument/2006/relationships/hyperlink" Target="http://www.reddit.com/r/Bitcoin/comments/32zyq1/bitcointalk_forum_gives_600_peoples_private/" TargetMode="External"/><Relationship Id="rId902" Type="http://schemas.openxmlformats.org/officeDocument/2006/relationships/hyperlink" Target="http://www.coinbuzz.com/2015/04/17/bitcoin-forum-gives-600-peoples-private-info-to-us-government/" TargetMode="External"/><Relationship Id="rId901" Type="http://schemas.openxmlformats.org/officeDocument/2006/relationships/hyperlink" Target="http://www.reddit.com/r/Bitcoin/comments/32zveb/theymos_complies_with_yet_another_subpoena/" TargetMode="External"/><Relationship Id="rId900" Type="http://schemas.openxmlformats.org/officeDocument/2006/relationships/hyperlink" Target="http://qntra.net/2015/04/theymos-complies-with-yet-another-subpoena/" TargetMode="External"/><Relationship Id="rId2930" Type="http://schemas.openxmlformats.org/officeDocument/2006/relationships/hyperlink" Target="http://ablogaboutnothinginparticular.com/?p=3802" TargetMode="External"/><Relationship Id="rId1600" Type="http://schemas.openxmlformats.org/officeDocument/2006/relationships/hyperlink" Target="http://www.reddit.com/r/Bitcoin/comments/33cj6j/thanks_for_cleaning_up_mods/" TargetMode="External"/><Relationship Id="rId2931" Type="http://schemas.openxmlformats.org/officeDocument/2006/relationships/hyperlink" Target="http://www.reddit.com/r/Bitcoin/comments/33yim3/what_should_we_make_of_jack_palmers_departure/" TargetMode="External"/><Relationship Id="rId1601" Type="http://schemas.openxmlformats.org/officeDocument/2006/relationships/hyperlink" Target="http://www.reddit.com/r/Bitcoin/comments/33cihs/is_there_a_shop_where_i_can_buy_a_motorcycle/" TargetMode="External"/><Relationship Id="rId2932" Type="http://schemas.openxmlformats.org/officeDocument/2006/relationships/hyperlink" Target="http://www.reddit.com/r/Bitcoin/comments/33yi8e/id_rather_not_donate_to_the_red_cross_where_can_i/" TargetMode="External"/><Relationship Id="rId1602" Type="http://schemas.openxmlformats.org/officeDocument/2006/relationships/hyperlink" Target="https://youtu.be/XQqZ9b0S0BY" TargetMode="External"/><Relationship Id="rId2933" Type="http://schemas.openxmlformats.org/officeDocument/2006/relationships/hyperlink" Target="http://gpushack.com?r=gpushack" TargetMode="External"/><Relationship Id="rId1603" Type="http://schemas.openxmlformats.org/officeDocument/2006/relationships/hyperlink" Target="http://www.reddit.com/r/Bitcoin/comments/33ci81/the_declaration_of_bitcoins_independence/" TargetMode="External"/><Relationship Id="rId2934" Type="http://schemas.openxmlformats.org/officeDocument/2006/relationships/hyperlink" Target="http://www.reddit.com/r/Bitcoin/comments/33yh8d/instead_of_the_usual_bitcoin_discount_my_site/" TargetMode="External"/><Relationship Id="rId1604" Type="http://schemas.openxmlformats.org/officeDocument/2006/relationships/hyperlink" Target="http://forklog.com/survey-users-don-t-believe-in-bitcoin-value-advance-and-hardly-trust-crypto-exchanges/" TargetMode="External"/><Relationship Id="rId2935" Type="http://schemas.openxmlformats.org/officeDocument/2006/relationships/hyperlink" Target="https://np.reddit.com/r/worldnews/comments/33wo41/privacy_isnt_dead_snowdens_south_american_legacy/" TargetMode="External"/><Relationship Id="rId1605" Type="http://schemas.openxmlformats.org/officeDocument/2006/relationships/hyperlink" Target="http://www.reddit.com/r/Bitcoin/comments/33cl9x/russian_bitcoiners_dont_trust_to_exchanges_and/" TargetMode="External"/><Relationship Id="rId2936" Type="http://schemas.openxmlformats.org/officeDocument/2006/relationships/hyperlink" Target="http://www.reddit.com/r/Bitcoin/comments/33ygtu/privacy_isnt_dead_snowdens_south_american_legacy/" TargetMode="External"/><Relationship Id="rId1606" Type="http://schemas.openxmlformats.org/officeDocument/2006/relationships/hyperlink" Target="http://patriotpost.us/opinion/34726" TargetMode="External"/><Relationship Id="rId2937" Type="http://schemas.openxmlformats.org/officeDocument/2006/relationships/hyperlink" Target="http://www.coindesk.com/five-ways-spend-bitcoin-amsterdam/" TargetMode="External"/><Relationship Id="rId1607" Type="http://schemas.openxmlformats.org/officeDocument/2006/relationships/hyperlink" Target="http://www.reddit.com/r/Bitcoin/comments/33ckxk/fiat_currency_as_in_currency_with_no_tangle/" TargetMode="External"/><Relationship Id="rId2938" Type="http://schemas.openxmlformats.org/officeDocument/2006/relationships/hyperlink" Target="http://www.reddit.com/r/Bitcoin/comments/33ylkz/5_ways_to_spend_bitcoin_in_amsterdam/" TargetMode="External"/><Relationship Id="rId1608" Type="http://schemas.openxmlformats.org/officeDocument/2006/relationships/hyperlink" Target="http://cointemporary.com/?Harm_EventListeners" TargetMode="External"/><Relationship Id="rId2939" Type="http://schemas.openxmlformats.org/officeDocument/2006/relationships/hyperlink" Target="http://www.reddit.com/r/Bitcoin/comments/33yl8j/humanitarian_relief_in_a_heartbeat_bitcoin_nepal/" TargetMode="External"/><Relationship Id="rId1609" Type="http://schemas.openxmlformats.org/officeDocument/2006/relationships/hyperlink" Target="http://www.reddit.com/r/Bitcoin/comments/33cklb/can_a_screensaver_be_a_collectible_artwork_yes/" TargetMode="External"/><Relationship Id="rId1631" Type="http://schemas.openxmlformats.org/officeDocument/2006/relationships/hyperlink" Target="http://insidebitcoins.com/news/coinmate-io-new-bitcoin-exchange-launches-in-europe/31873" TargetMode="External"/><Relationship Id="rId2962" Type="http://schemas.openxmlformats.org/officeDocument/2006/relationships/hyperlink" Target="http://www.reddit.com/r/Bitcoin/comments/33yt8e/we_still_have_a_long_way_to_go_entrepreneurship/" TargetMode="External"/><Relationship Id="rId1632" Type="http://schemas.openxmlformats.org/officeDocument/2006/relationships/hyperlink" Target="http://www.reddit.com/r/Bitcoin/comments/33cqam/coinmateio_new_bitcoin_exchange_launches_in_europe/" TargetMode="External"/><Relationship Id="rId2963" Type="http://schemas.openxmlformats.org/officeDocument/2006/relationships/hyperlink" Target="http://www.reddit.com/r/Bitcoin/comments/33ywci/brainwallet_not_cooperating/" TargetMode="External"/><Relationship Id="rId1633" Type="http://schemas.openxmlformats.org/officeDocument/2006/relationships/hyperlink" Target="http://blogs.wsj.com/moneybeat/2015/04/21/bitbeat-latin-america-facebook-rival-to-use-bitcoin-to-pay-for-content/" TargetMode="External"/><Relationship Id="rId2964" Type="http://schemas.openxmlformats.org/officeDocument/2006/relationships/hyperlink" Target="https://www.reddit.com/r/BitcoinMarkets/comments/33yso9/panic_drop_is_coming_heres_why/" TargetMode="External"/><Relationship Id="rId1634" Type="http://schemas.openxmlformats.org/officeDocument/2006/relationships/hyperlink" Target="http://www.reddit.com/r/Bitcoin/comments/33cuma/latin_america_facebook_rival_to_use_bitcoin_to/" TargetMode="External"/><Relationship Id="rId2965" Type="http://schemas.openxmlformats.org/officeDocument/2006/relationships/hyperlink" Target="http://www.reddit.com/r/Bitcoin/comments/33yyya/panic_drop_is_coming/" TargetMode="External"/><Relationship Id="rId1635" Type="http://schemas.openxmlformats.org/officeDocument/2006/relationships/hyperlink" Target="http://www.reddit.com/r/Bitcoin/comments/33cucd/bitpay_hosts_bitcore_webinar_tonight/" TargetMode="External"/><Relationship Id="rId2966" Type="http://schemas.openxmlformats.org/officeDocument/2006/relationships/hyperlink" Target="http://www.reddit.com/r/Bitcoin/comments/33z0f2/here_we_go_again_20000_satoshi_sunday_from_bitpwn/" TargetMode="External"/><Relationship Id="rId1636" Type="http://schemas.openxmlformats.org/officeDocument/2006/relationships/hyperlink" Target="https://cryptocointalk.com/topic/37083-online-bitcoin-casino-fun-casino-available-for-sale-now/" TargetMode="External"/><Relationship Id="rId2967" Type="http://schemas.openxmlformats.org/officeDocument/2006/relationships/hyperlink" Target="http://www.reddit.com/r/Bitcoin/comments/33z2iy/price_manipulation_in_regards_to_bitcoin/" TargetMode="External"/><Relationship Id="rId1637" Type="http://schemas.openxmlformats.org/officeDocument/2006/relationships/hyperlink" Target="http://www.reddit.com/r/Bitcoin/comments/33cvl9/online_bitcoin_casino_funcasino_available_for/" TargetMode="External"/><Relationship Id="rId2968" Type="http://schemas.openxmlformats.org/officeDocument/2006/relationships/hyperlink" Target="https://twitter.com/sbetamc/status/592482835937656833" TargetMode="External"/><Relationship Id="rId1638" Type="http://schemas.openxmlformats.org/officeDocument/2006/relationships/hyperlink" Target="http://meshok.ru/item/25076129" TargetMode="External"/><Relationship Id="rId2969" Type="http://schemas.openxmlformats.org/officeDocument/2006/relationships/hyperlink" Target="http://www.reddit.com/r/Bitcoin/comments/33z4im/bitcoin_testnet_under_attack_again/" TargetMode="External"/><Relationship Id="rId929" Type="http://schemas.openxmlformats.org/officeDocument/2006/relationships/hyperlink" Target="http://www.telegraph.co.uk/finance/personalfinance/investing/11537972/Barclays-closed-down-my-bank-account-after-Bitcoin-trade.html" TargetMode="External"/><Relationship Id="rId1639" Type="http://schemas.openxmlformats.org/officeDocument/2006/relationships/hyperlink" Target="http://www.reddit.com/r/Bitcoin/comments/33cyur/russian_marketplace_now_allows_its_sellers_to/" TargetMode="External"/><Relationship Id="rId928" Type="http://schemas.openxmlformats.org/officeDocument/2006/relationships/hyperlink" Target="http://www.reddit.com/r/Bitcoin/comments/330ge3/qa_with_gavin_andresen_and_mike_hearn_satoshi/" TargetMode="External"/><Relationship Id="rId927" Type="http://schemas.openxmlformats.org/officeDocument/2006/relationships/hyperlink" Target="https://www.youtube.com/watch?v=RIafZXRDH7w" TargetMode="External"/><Relationship Id="rId926" Type="http://schemas.openxmlformats.org/officeDocument/2006/relationships/hyperlink" Target="http://www.reddit.com/r/Bitcoin/comments/330h96/just_bought_a_google_play_gift_card_for_bitcoins_d/" TargetMode="External"/><Relationship Id="rId921" Type="http://schemas.openxmlformats.org/officeDocument/2006/relationships/hyperlink" Target="http://www.reddit.com/r/Bitcoin/comments/330dna/qa_with_gavin_andresen_and_mike_hearn_video/" TargetMode="External"/><Relationship Id="rId920" Type="http://schemas.openxmlformats.org/officeDocument/2006/relationships/hyperlink" Target="http://www.iamsatoshi.com/coinscrum-qa-gavin-andresen-mike-hearn/" TargetMode="External"/><Relationship Id="rId925" Type="http://schemas.openxmlformats.org/officeDocument/2006/relationships/hyperlink" Target="http://www.reddit.com/r/Bitcoin/comments/330eys/was_listening_to_qa_with_gavin_a_and_mike_hearn/" TargetMode="External"/><Relationship Id="rId924" Type="http://schemas.openxmlformats.org/officeDocument/2006/relationships/hyperlink" Target="http://www.reddit.com/r/Bitcoin/comments/330f5k/ukrainians_accept_bitcoin_donations_in_the_fight/" TargetMode="External"/><Relationship Id="rId923" Type="http://schemas.openxmlformats.org/officeDocument/2006/relationships/hyperlink" Target="http://empr.media/fundraising" TargetMode="External"/><Relationship Id="rId922" Type="http://schemas.openxmlformats.org/officeDocument/2006/relationships/hyperlink" Target="http://www.reddit.com/r/Bitcoin/comments/330fi2/my_father_lost_his_wallet_in_berlin_germany_i/" TargetMode="External"/><Relationship Id="rId2960" Type="http://schemas.openxmlformats.org/officeDocument/2006/relationships/hyperlink" Target="http://bravenewcoin.com/news/xapo-and-taringa-worlds-largest-bitcoin-integration" TargetMode="External"/><Relationship Id="rId1630" Type="http://schemas.openxmlformats.org/officeDocument/2006/relationships/hyperlink" Target="http://www.reddit.com/r/Bitcoin/comments/33cqfo/chilean_govt_puts_skin_in_the_game_funds_chilean/" TargetMode="External"/><Relationship Id="rId2961" Type="http://schemas.openxmlformats.org/officeDocument/2006/relationships/hyperlink" Target="http://www.reddit.com/r/Bitcoin/comments/33ytvr/worlds_largest_bitcoin_integration/" TargetMode="External"/><Relationship Id="rId1620" Type="http://schemas.openxmlformats.org/officeDocument/2006/relationships/hyperlink" Target="https://blog.xapo.com/xapo-and-taringa-launch-largest-bitcoin-integration/" TargetMode="External"/><Relationship Id="rId2951" Type="http://schemas.openxmlformats.org/officeDocument/2006/relationships/hyperlink" Target="http://www.reddit.com/r/Bitcoin/comments/33ypud/if_you_were_a_venture_capitalist_what_would_be/" TargetMode="External"/><Relationship Id="rId1621" Type="http://schemas.openxmlformats.org/officeDocument/2006/relationships/hyperlink" Target="http://www.reddit.com/r/Bitcoin/comments/33cspc/xapo_and_taringa_launch_largest_bitcoin/" TargetMode="External"/><Relationship Id="rId2952" Type="http://schemas.openxmlformats.org/officeDocument/2006/relationships/hyperlink" Target="http://arima.io/questions/in-your-opinion-what-is-the-future-of-bitcoin" TargetMode="External"/><Relationship Id="rId1622" Type="http://schemas.openxmlformats.org/officeDocument/2006/relationships/hyperlink" Target="http://www.reddit.com/r/Bitcoin/comments/33crpf/does_the_nsa_monitor_all_bitcoin_transactions/" TargetMode="External"/><Relationship Id="rId2953" Type="http://schemas.openxmlformats.org/officeDocument/2006/relationships/hyperlink" Target="http://www.reddit.com/r/Bitcoin/comments/33yo86/in_your_opinion_what_is_the_future_of_bitcoin_poll/" TargetMode="External"/><Relationship Id="rId1623" Type="http://schemas.openxmlformats.org/officeDocument/2006/relationships/hyperlink" Target="http://www.timesfreepress.com/news/local/story/2015/apr/20/state-house-votes-let-lawmakers-accept-digital-currency-campaign-gift/299790/" TargetMode="External"/><Relationship Id="rId2954" Type="http://schemas.openxmlformats.org/officeDocument/2006/relationships/hyperlink" Target="http://bitcoin.stackexchange.com/q/37077/5406" TargetMode="External"/><Relationship Id="rId1624" Type="http://schemas.openxmlformats.org/officeDocument/2006/relationships/hyperlink" Target="http://www.reddit.com/r/Bitcoin/comments/33cqyd/state_house_votes_to_let_lawmakers_accept_digital/" TargetMode="External"/><Relationship Id="rId2955" Type="http://schemas.openxmlformats.org/officeDocument/2006/relationships/hyperlink" Target="http://www.reddit.com/r/Bitcoin/comments/33yo0z/how_much_does_the_bitcoin_money_supply_inflate/" TargetMode="External"/><Relationship Id="rId1625" Type="http://schemas.openxmlformats.org/officeDocument/2006/relationships/hyperlink" Target="http://www.institutionalinvestor.com/article/3446313/banking-and-capital-markets-trading-and-technology/derivatives-pioneer-blythe-masters-tackles-digital-currency.html" TargetMode="External"/><Relationship Id="rId2956" Type="http://schemas.openxmlformats.org/officeDocument/2006/relationships/hyperlink" Target="http://www.reddit.com/r/Bitcoin/comments/33ynyl/ooops_i_posted_the_afternoon_break_bitcoin/" TargetMode="External"/><Relationship Id="rId1626" Type="http://schemas.openxmlformats.org/officeDocument/2006/relationships/hyperlink" Target="http://www.reddit.com/r/Bitcoin/comments/33cqv9/derivatives_pioneer_blythe_masters_tackles/" TargetMode="External"/><Relationship Id="rId2957" Type="http://schemas.openxmlformats.org/officeDocument/2006/relationships/hyperlink" Target="http://www.reddit.com/r/Bitcoin/comments/33yst3/can_someone_tell_me_how_to_restore_an_old_bitcoin/" TargetMode="External"/><Relationship Id="rId1627" Type="http://schemas.openxmlformats.org/officeDocument/2006/relationships/hyperlink" Target="http://www.cryptorounds.com/" TargetMode="External"/><Relationship Id="rId2958" Type="http://schemas.openxmlformats.org/officeDocument/2006/relationships/hyperlink" Target="http://bravenewcoin.com/news/bitlanders-gamified-donation-system-results-in-bitcharities/" TargetMode="External"/><Relationship Id="rId918" Type="http://schemas.openxmlformats.org/officeDocument/2006/relationships/hyperlink" Target="http://www.reddit.com/r/Bitcoin/comments/330b71/william_mougayar_bitcoin_blockchains_and/" TargetMode="External"/><Relationship Id="rId1628" Type="http://schemas.openxmlformats.org/officeDocument/2006/relationships/hyperlink" Target="http://www.reddit.com/r/Bitcoin/comments/33cqs2/new_game_cryptorounds_have_fun_with_your/" TargetMode="External"/><Relationship Id="rId2959" Type="http://schemas.openxmlformats.org/officeDocument/2006/relationships/hyperlink" Target="http://www.reddit.com/r/Bitcoin/comments/33yrh3/bitlanders_gamified_donation_system_results_in/" TargetMode="External"/><Relationship Id="rId917" Type="http://schemas.openxmlformats.org/officeDocument/2006/relationships/hyperlink" Target="https://www.youtube.com/watch?v=JsC4ptn2Aik" TargetMode="External"/><Relationship Id="rId1629" Type="http://schemas.openxmlformats.org/officeDocument/2006/relationships/hyperlink" Target="http://www.newsbtc.com/2015/04/21/bitcoin-exchange-in-chile-gets-funding-from-government/" TargetMode="External"/><Relationship Id="rId916" Type="http://schemas.openxmlformats.org/officeDocument/2006/relationships/hyperlink" Target="http://www.reddit.com/r/Bitcoin/comments/3309cj/vice_did_an_article_on_the_new_bitcoin_nation/" TargetMode="External"/><Relationship Id="rId915" Type="http://schemas.openxmlformats.org/officeDocument/2006/relationships/hyperlink" Target="http://www.vice.com/read/a-czech-libertarian-has-declared-his-own-state-ln-eastern-europe-417" TargetMode="External"/><Relationship Id="rId919" Type="http://schemas.openxmlformats.org/officeDocument/2006/relationships/hyperlink" Target="http://www.reddit.com/r/Bitcoin/comments/330e5d/for_those_who_believe_it_actually_makes_cheaper/" TargetMode="External"/><Relationship Id="rId910" Type="http://schemas.openxmlformats.org/officeDocument/2006/relationships/hyperlink" Target="http://www.reddit.com/r/Bitcoin/comments/33013i/ama_request_anyone_who_has_earned_profit_from/" TargetMode="External"/><Relationship Id="rId914" Type="http://schemas.openxmlformats.org/officeDocument/2006/relationships/hyperlink" Target="http://www.reddit.com/r/Bitcoin/comments/3307to/london_aims_to_become_bitcoin_hub/" TargetMode="External"/><Relationship Id="rId913" Type="http://schemas.openxmlformats.org/officeDocument/2006/relationships/hyperlink" Target="http://www.reuters.com/article/idUSKBN0N622320150415" TargetMode="External"/><Relationship Id="rId912" Type="http://schemas.openxmlformats.org/officeDocument/2006/relationships/hyperlink" Target="http://www.reddit.com/r/Bitcoin/comments/3304gl/if_the_price_drop_is_related_to_problems_real_or/" TargetMode="External"/><Relationship Id="rId911" Type="http://schemas.openxmlformats.org/officeDocument/2006/relationships/hyperlink" Target="http://www.reddit.com/r/Bitcoin/comments/3302u5/how_can_i_bet_on_the_nba_playoffs_with_bitcoin/" TargetMode="External"/><Relationship Id="rId2950" Type="http://schemas.openxmlformats.org/officeDocument/2006/relationships/hyperlink" Target="http://www.reddit.com/r/Bitcoin/comments/33yq4z/rekt/" TargetMode="External"/><Relationship Id="rId2900" Type="http://schemas.openxmlformats.org/officeDocument/2006/relationships/hyperlink" Target="https://www.youtube.com/watch?v=NkNgaAYbVGU" TargetMode="External"/><Relationship Id="rId2901" Type="http://schemas.openxmlformats.org/officeDocument/2006/relationships/hyperlink" Target="http://www.reddit.com/r/Bitcoin/comments/33xshz/matthew_mcconaughey_reacts_to_andreas/" TargetMode="External"/><Relationship Id="rId2902" Type="http://schemas.openxmlformats.org/officeDocument/2006/relationships/hyperlink" Target="http://jrruethe.github.io/blog/2015/04/26/bitcoin-analogy/" TargetMode="External"/><Relationship Id="rId2903" Type="http://schemas.openxmlformats.org/officeDocument/2006/relationships/hyperlink" Target="http://www.reddit.com/r/Bitcoin/comments/33xuky/a_simple_bitcoin_analogy/" TargetMode="External"/><Relationship Id="rId2904" Type="http://schemas.openxmlformats.org/officeDocument/2006/relationships/hyperlink" Target="http://www.reddit.com/r/Bitcoin/comments/33xugi/question_about_a_potential_service/" TargetMode="External"/><Relationship Id="rId2905" Type="http://schemas.openxmlformats.org/officeDocument/2006/relationships/hyperlink" Target="http://www.reddit.com/r/Bitcoin/comments/33xv7y/millionairemakers_failure_and_a_proposal_for_an/" TargetMode="External"/><Relationship Id="rId2906" Type="http://schemas.openxmlformats.org/officeDocument/2006/relationships/hyperlink" Target="http://www.reddit.com/r/Bitcoin/comments/33xuw9/ok_coin_is_ruining_bitcoin/" TargetMode="External"/><Relationship Id="rId2907" Type="http://schemas.openxmlformats.org/officeDocument/2006/relationships/hyperlink" Target="http://www.reddit.com/r/Bitcoin/comments/33xxr8/i_want_to_donate_005btc/" TargetMode="External"/><Relationship Id="rId2908" Type="http://schemas.openxmlformats.org/officeDocument/2006/relationships/hyperlink" Target="http://www.reddit.com/r/Bitcoin/comments/33y259/blockchain_sharedcoin_sent_33btc_when_i_only/" TargetMode="External"/><Relationship Id="rId2909" Type="http://schemas.openxmlformats.org/officeDocument/2006/relationships/hyperlink" Target="http://www.reddit.com/r/Bitcoin/comments/33y0fg/in_southern_california_and_want_to_cash_out_your/" TargetMode="External"/><Relationship Id="rId2920" Type="http://schemas.openxmlformats.org/officeDocument/2006/relationships/hyperlink" Target="http://www.reddit.com/r/Bitcoin/comments/33y7cz/bitcoin_is_our_golden_egg/" TargetMode="External"/><Relationship Id="rId2921" Type="http://schemas.openxmlformats.org/officeDocument/2006/relationships/hyperlink" Target="https://bitcoinnewsmagazine.com/onebit-payment-app-holy-grail-or-hype/" TargetMode="External"/><Relationship Id="rId2922" Type="http://schemas.openxmlformats.org/officeDocument/2006/relationships/hyperlink" Target="http://www.reddit.com/r/Bitcoin/comments/33y7a9/onebit_payment_app_holy_grail_or_hype/" TargetMode="External"/><Relationship Id="rId2923" Type="http://schemas.openxmlformats.org/officeDocument/2006/relationships/hyperlink" Target="http://www.reddit.com/r/Bitcoin/comments/33y74p/help_me_build_up_my_reputation/" TargetMode="External"/><Relationship Id="rId2924" Type="http://schemas.openxmlformats.org/officeDocument/2006/relationships/hyperlink" Target="http://www.ofnumbers.com/2015/04/26/what-has-been-the-reaction-to-permissioned-distributed-ledgers/" TargetMode="External"/><Relationship Id="rId2925" Type="http://schemas.openxmlformats.org/officeDocument/2006/relationships/hyperlink" Target="http://www.reddit.com/r/Bitcoin/comments/33y6ql/what_has_been_the_reaction_to_permissioned/" TargetMode="External"/><Relationship Id="rId2926" Type="http://schemas.openxmlformats.org/officeDocument/2006/relationships/hyperlink" Target="http://www.reddit.com/r/Bitcoin/comments/33y97d/our_contribution_to_bitcoin_community/" TargetMode="External"/><Relationship Id="rId2927" Type="http://schemas.openxmlformats.org/officeDocument/2006/relationships/hyperlink" Target="http://www.reddit.com/r/Bitcoin/comments/33yaek/any_bitcoin_atms_available_in_san_francisco_ca/" TargetMode="External"/><Relationship Id="rId2928" Type="http://schemas.openxmlformats.org/officeDocument/2006/relationships/hyperlink" Target="http://www.zerohedge.com/news/2015-04-26/capital-controls-arrive-greece-begins-confiscating-deposits-small-debtors" TargetMode="External"/><Relationship Id="rId2929" Type="http://schemas.openxmlformats.org/officeDocument/2006/relationships/hyperlink" Target="http://www.reddit.com/r/Bitcoin/comments/33yccv/greece_begins_confiscating_deposits_capital/" TargetMode="External"/><Relationship Id="rId2910" Type="http://schemas.openxmlformats.org/officeDocument/2006/relationships/hyperlink" Target="http://www.reddit.com/r/Bitcoin/comments/33y3da/is_buying_bitcoin_with_prepaid_amex_still_a_thing/" TargetMode="External"/><Relationship Id="rId2911" Type="http://schemas.openxmlformats.org/officeDocument/2006/relationships/hyperlink" Target="http://www.reddit.com/r/Bitcoin/comments/33y30k/apple_watchs_apple_pay_integration_appears_to_be/" TargetMode="External"/><Relationship Id="rId2912" Type="http://schemas.openxmlformats.org/officeDocument/2006/relationships/hyperlink" Target="http://www.reddit.com/r/Bitcoin/comments/33y2ms/please_tell_me_the_real_value_of_a_bitcoin/" TargetMode="External"/><Relationship Id="rId2913" Type="http://schemas.openxmlformats.org/officeDocument/2006/relationships/hyperlink" Target="https://www.youtube.com/attribution_link?a=LJem7fCnpoQ&amp;u=%2Fwatch%3Fv%3DU7_OmP-bEfw%26feature%3Dshare" TargetMode="External"/><Relationship Id="rId2914" Type="http://schemas.openxmlformats.org/officeDocument/2006/relationships/hyperlink" Target="http://www.reddit.com/r/Bitcoin/comments/33y2jz/airbitz_ceo_paul_puey_on_keeping_bitcoin/" TargetMode="External"/><Relationship Id="rId2915" Type="http://schemas.openxmlformats.org/officeDocument/2006/relationships/hyperlink" Target="http://www.reddit.com/r/Bitcoin/comments/33y259/blockchain_sharedcoin_sent_33btc_when_i_only/" TargetMode="External"/><Relationship Id="rId2916" Type="http://schemas.openxmlformats.org/officeDocument/2006/relationships/hyperlink" Target="http://www.reddit.com/r/Bitcoin/comments/33y0fg/in_southern_california_and_want_to_cash_out_your/" TargetMode="External"/><Relationship Id="rId2917" Type="http://schemas.openxmlformats.org/officeDocument/2006/relationships/hyperlink" Target="http://i.imgur.com/96wtg3q.png" TargetMode="External"/><Relationship Id="rId2918" Type="http://schemas.openxmlformats.org/officeDocument/2006/relationships/hyperlink" Target="http://www.reddit.com/r/Bitcoin/comments/33y61n/look_at_this_bookmark_on_my_old_computer/" TargetMode="External"/><Relationship Id="rId2919" Type="http://schemas.openxmlformats.org/officeDocument/2006/relationships/hyperlink" Target="http://www.reddit.com/r/Bitcoin/comments/33y4hu/does_anyone_else_find_adam_draper_immensely/" TargetMode="External"/><Relationship Id="rId1697" Type="http://schemas.openxmlformats.org/officeDocument/2006/relationships/hyperlink" Target="http://www.reddit.com/r/Bitcoin/comments/33dj6b/spotted_in_prague_im_investing_immediately/" TargetMode="External"/><Relationship Id="rId1698" Type="http://schemas.openxmlformats.org/officeDocument/2006/relationships/hyperlink" Target="http://www.reddit.com/r/Bitcoin/comments/33dpdn/bip32_help_please/" TargetMode="External"/><Relationship Id="rId1699" Type="http://schemas.openxmlformats.org/officeDocument/2006/relationships/hyperlink" Target="https://twitter.com/Mining_Pool/status/590574841188765696" TargetMode="External"/><Relationship Id="rId866" Type="http://schemas.openxmlformats.org/officeDocument/2006/relationships/hyperlink" Target="http://www.reddit.com/r/Bitcoin/comments/32zacp/which_exchangessites_allow_users_to_short_bitcoin/" TargetMode="External"/><Relationship Id="rId865" Type="http://schemas.openxmlformats.org/officeDocument/2006/relationships/hyperlink" Target="http://www.reddit.com/r/Bitcoin/comments/32z7ct/vc_investing_in_bitcoin_rises_to_the_fastest_pace/" TargetMode="External"/><Relationship Id="rId864" Type="http://schemas.openxmlformats.org/officeDocument/2006/relationships/hyperlink" Target="http://moneymorning.com/2015/04/17/vc-investing-in-bitcoin-rises-to-the-fastest-pace-yet/" TargetMode="External"/><Relationship Id="rId863" Type="http://schemas.openxmlformats.org/officeDocument/2006/relationships/hyperlink" Target="http://www.reddit.com/r/Bitcoin/comments/32yx93/steve_beauregard_on_twitter_noahheaser_gawceo/" TargetMode="External"/><Relationship Id="rId869" Type="http://schemas.openxmlformats.org/officeDocument/2006/relationships/hyperlink" Target="https://getaddr.bitnodes.io/dashboard/?days=90" TargetMode="External"/><Relationship Id="rId868" Type="http://schemas.openxmlformats.org/officeDocument/2006/relationships/hyperlink" Target="http://www.reddit.com/r/Bitcoin/comments/32zcky/fusion_did_an_article_on_augurs_crypto_castle_and/" TargetMode="External"/><Relationship Id="rId867" Type="http://schemas.openxmlformats.org/officeDocument/2006/relationships/hyperlink" Target="http://www.reddit.com/r/Bitcoin/comments/32zcpl/difference_between_p2sh_multisig_and_bare/" TargetMode="External"/><Relationship Id="rId1690" Type="http://schemas.openxmlformats.org/officeDocument/2006/relationships/hyperlink" Target="https://blog.openbazaar.org/openbazaar-beta-0-4-0-portobello-is-released/" TargetMode="External"/><Relationship Id="rId1691" Type="http://schemas.openxmlformats.org/officeDocument/2006/relationships/hyperlink" Target="http://www.reddit.com/r/Bitcoin/comments/33dir7/the_openbazaar_04_beta_has_just_been_released_for/" TargetMode="External"/><Relationship Id="rId1692" Type="http://schemas.openxmlformats.org/officeDocument/2006/relationships/hyperlink" Target="https://bitcoinmagazine.com/20079/jeff-garzik-highlights-core-development-progress-state-digital-money-conference/" TargetMode="External"/><Relationship Id="rId862" Type="http://schemas.openxmlformats.org/officeDocument/2006/relationships/hyperlink" Target="https://twitter.com/GoCoinCEO/status/587724849075748865" TargetMode="External"/><Relationship Id="rId1693" Type="http://schemas.openxmlformats.org/officeDocument/2006/relationships/hyperlink" Target="http://www.reddit.com/r/Bitcoin/comments/33dhcj/jeff_garzik_highlights_core_development_progress/" TargetMode="External"/><Relationship Id="rId861" Type="http://schemas.openxmlformats.org/officeDocument/2006/relationships/hyperlink" Target="http://www.reddit.com/r/Bitcoin/comments/32yyae/so_is_it_about_time_i_write_off_my_bitcoin/" TargetMode="External"/><Relationship Id="rId1694" Type="http://schemas.openxmlformats.org/officeDocument/2006/relationships/hyperlink" Target="http://www.reddit.com/r/technology/comments/33cnot/samsung_to_launch_fingerprintbased_mobile_payment/" TargetMode="External"/><Relationship Id="rId860" Type="http://schemas.openxmlformats.org/officeDocument/2006/relationships/hyperlink" Target="http://www.reddit.com/r/Bitcoin/comments/32z0s4/the_imf_insists_on_the_possible_confiscation_of/" TargetMode="External"/><Relationship Id="rId1695" Type="http://schemas.openxmlformats.org/officeDocument/2006/relationships/hyperlink" Target="http://www.reddit.com/r/Bitcoin/comments/33dgn1/samsung_to_launch_fingerprintbased_mobile_payment/" TargetMode="External"/><Relationship Id="rId1696" Type="http://schemas.openxmlformats.org/officeDocument/2006/relationships/hyperlink" Target="http://imgur.com/dB1JNad" TargetMode="External"/><Relationship Id="rId1686" Type="http://schemas.openxmlformats.org/officeDocument/2006/relationships/hyperlink" Target="http://www.reddit.com/r/Bitcoin/comments/33dde2/why_the_media_sill_doesnt_get_bitcoin_after_four/" TargetMode="External"/><Relationship Id="rId1687" Type="http://schemas.openxmlformats.org/officeDocument/2006/relationships/hyperlink" Target="https://imgur.com/a/V0uof" TargetMode="External"/><Relationship Id="rId1688" Type="http://schemas.openxmlformats.org/officeDocument/2006/relationships/hyperlink" Target="http://www.reddit.com/r/Bitcoin/comments/33dcvp/bitcoin_job_fair_sunnyvale_swag/" TargetMode="External"/><Relationship Id="rId1689" Type="http://schemas.openxmlformats.org/officeDocument/2006/relationships/hyperlink" Target="http://www.reddit.com/r/Bitcoin/comments/33dckf/were_a_social_enterprise_looking_to_build/" TargetMode="External"/><Relationship Id="rId855" Type="http://schemas.openxmlformats.org/officeDocument/2006/relationships/hyperlink" Target="http://www.wired.com/2015/04/therealdeal-zero-day-exploits/" TargetMode="External"/><Relationship Id="rId854" Type="http://schemas.openxmlformats.org/officeDocument/2006/relationships/hyperlink" Target="http://www.reddit.com/r/Bitcoin/comments/32z32h/i_want_to_share/" TargetMode="External"/><Relationship Id="rId853" Type="http://schemas.openxmlformats.org/officeDocument/2006/relationships/hyperlink" Target="http://www.reddit.com/r/Bitcoin/comments/32z4kg/trezor_omg/" TargetMode="External"/><Relationship Id="rId852" Type="http://schemas.openxmlformats.org/officeDocument/2006/relationships/hyperlink" Target="http://www.reddit.com/r/Bitcoin/comments/32z4n2/now_you_can_relax_and_spend_your_precious_coins/" TargetMode="External"/><Relationship Id="rId859" Type="http://schemas.openxmlformats.org/officeDocument/2006/relationships/hyperlink" Target="http://www.libremercado.com/2014-01-07/el-miercoles--fmi-insiste-en-la-posible-confiscacion-de-ahorro-privado-para-reducir-deuda-publica-1276507734/" TargetMode="External"/><Relationship Id="rId858" Type="http://schemas.openxmlformats.org/officeDocument/2006/relationships/hyperlink" Target="http://www.reddit.com/r/Bitcoin/comments/32z1fw/rainforest_foundation_to_launch_digital_currency/" TargetMode="External"/><Relationship Id="rId857" Type="http://schemas.openxmlformats.org/officeDocument/2006/relationships/hyperlink" Target="http://www.coindesk.com/rainforest-foundation-digital-currency-save-rainforests/" TargetMode="External"/><Relationship Id="rId856" Type="http://schemas.openxmlformats.org/officeDocument/2006/relationships/hyperlink" Target="http://www.reddit.com/r/Bitcoin/comments/32z1t6/new_darkweb_market_is_selling_zeroday_exploits_to/" TargetMode="External"/><Relationship Id="rId1680" Type="http://schemas.openxmlformats.org/officeDocument/2006/relationships/hyperlink" Target="http://www.reddit.com/r/Bitcoin/comments/33dexj/if_you_like_your_tractor_you_can_keep_your_tractor/" TargetMode="External"/><Relationship Id="rId1681" Type="http://schemas.openxmlformats.org/officeDocument/2006/relationships/hyperlink" Target="https://www.youtube.com/watch?v=ULQG-f6pLzg" TargetMode="External"/><Relationship Id="rId851" Type="http://schemas.openxmlformats.org/officeDocument/2006/relationships/hyperlink" Target="https://medium.com/@yerofeyev/reload-your-wallet-with-taurus-edbc28c081bd" TargetMode="External"/><Relationship Id="rId1682" Type="http://schemas.openxmlformats.org/officeDocument/2006/relationships/hyperlink" Target="http://www.reddit.com/r/Bitcoin/comments/33deix/use_a_bitcoin_brainwallet_for_financial_autonomy/" TargetMode="External"/><Relationship Id="rId850" Type="http://schemas.openxmlformats.org/officeDocument/2006/relationships/hyperlink" Target="http://www.reddit.com/r/Bitcoin/comments/32z6ay/bitcoin_could_be_the_spanish_piece_of_eight_of/" TargetMode="External"/><Relationship Id="rId1683" Type="http://schemas.openxmlformats.org/officeDocument/2006/relationships/hyperlink" Target="http://blog.btcxindia.com/we-are-proud-to-be-a-nasscom-member/" TargetMode="External"/><Relationship Id="rId1684" Type="http://schemas.openxmlformats.org/officeDocument/2006/relationships/hyperlink" Target="http://www.reddit.com/r/Bitcoin/comments/33ddxu/nasscom_indias_most_prominent_it_trade/" TargetMode="External"/><Relationship Id="rId1685" Type="http://schemas.openxmlformats.org/officeDocument/2006/relationships/hyperlink" Target="https://www.youtube.com/watch?v=zSKPoRnimYc+a=1" TargetMode="External"/><Relationship Id="rId888" Type="http://schemas.openxmlformats.org/officeDocument/2006/relationships/hyperlink" Target="http://www.reddit.com/r/Bitcoin/comments/32zpy5/huge_chinese_exchange_796_has_gone_offline/" TargetMode="External"/><Relationship Id="rId887" Type="http://schemas.openxmlformats.org/officeDocument/2006/relationships/hyperlink" Target="http://www.reddit.com/r/BitcoinMarkets/comments/32zp6j/796com_trading_halted_no_response_from/" TargetMode="External"/><Relationship Id="rId886" Type="http://schemas.openxmlformats.org/officeDocument/2006/relationships/hyperlink" Target="http://www.reddit.com/r/Bitcoin/comments/32zjze/does_the_massroots_anonymous_cannabis_social_app/" TargetMode="External"/><Relationship Id="rId885" Type="http://schemas.openxmlformats.org/officeDocument/2006/relationships/hyperlink" Target="http://massroots.com/landing-desktop" TargetMode="External"/><Relationship Id="rId889" Type="http://schemas.openxmlformats.org/officeDocument/2006/relationships/hyperlink" Target="https://www.youtube.com/watch?v=Shxiy7l5b_4" TargetMode="External"/><Relationship Id="rId880" Type="http://schemas.openxmlformats.org/officeDocument/2006/relationships/hyperlink" Target="https://www.youtube.com/watch?v=BYUg1k1f4BQ" TargetMode="External"/><Relationship Id="rId884" Type="http://schemas.openxmlformats.org/officeDocument/2006/relationships/hyperlink" Target="http://www.reddit.com/r/Bitcoin/comments/32zi8q/where_has_chamath_palihapitiya_been/" TargetMode="External"/><Relationship Id="rId883" Type="http://schemas.openxmlformats.org/officeDocument/2006/relationships/hyperlink" Target="http://www.reddit.com/r/Bitcoin/comments/32zh1s/hbos_silicon_valley_hides_bitcoin_in_binary/" TargetMode="External"/><Relationship Id="rId882" Type="http://schemas.openxmlformats.org/officeDocument/2006/relationships/hyperlink" Target="http://i.imgur.com/GF4GfMD.png" TargetMode="External"/><Relationship Id="rId881" Type="http://schemas.openxmlformats.org/officeDocument/2006/relationships/hyperlink" Target="http://www.reddit.com/r/Bitcoin/comments/32zh3j/why_savvy_traders_are_flocking_to_bitcoin/" TargetMode="External"/><Relationship Id="rId877" Type="http://schemas.openxmlformats.org/officeDocument/2006/relationships/hyperlink" Target="http://www.reddit.com/r/Bitcoin/comments/32zfi8/established_european_nation_to_operate_in_bitcoin/" TargetMode="External"/><Relationship Id="rId876" Type="http://schemas.openxmlformats.org/officeDocument/2006/relationships/hyperlink" Target="http://truucoin.com/2015/04/18/established-european-nation-to-operate-in-bitcoin/" TargetMode="External"/><Relationship Id="rId875" Type="http://schemas.openxmlformats.org/officeDocument/2006/relationships/hyperlink" Target="http://www.reddit.com/r/Bitcoin/comments/32zfnx/askreddit_i_believe_in_bitcoin_now_what/" TargetMode="External"/><Relationship Id="rId874" Type="http://schemas.openxmlformats.org/officeDocument/2006/relationships/hyperlink" Target="http://www.reddit.com/r/Bitcoin/comments/32zdmi/project_loon_scaling_up_to_bring_internet_to_2/" TargetMode="External"/><Relationship Id="rId879" Type="http://schemas.openxmlformats.org/officeDocument/2006/relationships/hyperlink" Target="http://www.reddit.com/r/Bitcoin/comments/32zh95/augur_creates_first_onchain_event/" TargetMode="External"/><Relationship Id="rId878" Type="http://schemas.openxmlformats.org/officeDocument/2006/relationships/hyperlink" Target="http://www.augur.net/blog/augur-creates-first-on-chain-event" TargetMode="External"/><Relationship Id="rId873" Type="http://schemas.openxmlformats.org/officeDocument/2006/relationships/hyperlink" Target="https://www.youtube.com/watch?v=HOndhtfIXSY" TargetMode="External"/><Relationship Id="rId872" Type="http://schemas.openxmlformats.org/officeDocument/2006/relationships/hyperlink" Target="http://www.reddit.com/r/Bitcoin/comments/32ze7g/bribed_my_barber_now_he_accepts_bitcoin/" TargetMode="External"/><Relationship Id="rId871" Type="http://schemas.openxmlformats.org/officeDocument/2006/relationships/hyperlink" Target="http://www.reddit.com/r/Bitcoin/comments/32zbr9/hire_your_very_own_ass_kissing_bot/" TargetMode="External"/><Relationship Id="rId870" Type="http://schemas.openxmlformats.org/officeDocument/2006/relationships/hyperlink" Target="http://www.reddit.com/r/Bitcoin/comments/32zcgo/reachable_bitcoin_nodes_down_almost_10_in_last_90/" TargetMode="External"/><Relationship Id="rId1653" Type="http://schemas.openxmlformats.org/officeDocument/2006/relationships/hyperlink" Target="http://www.reddit.com/r/Bitcoin/comments/33d3bt/bitcoin_isnt_the_problem_when_people_use_it_to/" TargetMode="External"/><Relationship Id="rId2984" Type="http://schemas.openxmlformats.org/officeDocument/2006/relationships/hyperlink" Target="http://www.reddit.com/r/Bitcoin/comments/33zfq1/ios_or_android/" TargetMode="External"/><Relationship Id="rId1654" Type="http://schemas.openxmlformats.org/officeDocument/2006/relationships/hyperlink" Target="http://coinwelt.de/international-news/" TargetMode="External"/><Relationship Id="rId2985" Type="http://schemas.openxmlformats.org/officeDocument/2006/relationships/hyperlink" Target="http://www.reddit.com/r/Bitcoin/comments/33zieh/a_friend_of_mine_recently_got_sent_a_bunch_of/" TargetMode="External"/><Relationship Id="rId1655" Type="http://schemas.openxmlformats.org/officeDocument/2006/relationships/hyperlink" Target="http://www.reddit.com/r/Bitcoin/comments/33d4pv/have_you_already_checked_coinweltcom_it_is_a/" TargetMode="External"/><Relationship Id="rId2986" Type="http://schemas.openxmlformats.org/officeDocument/2006/relationships/hyperlink" Target="http://www.reddit.com/r/Bitcoin/comments/33ziat/whoever_comes_up_with_the_most_novel_use_case_for/" TargetMode="External"/><Relationship Id="rId1656" Type="http://schemas.openxmlformats.org/officeDocument/2006/relationships/hyperlink" Target="http://www.reddit.com/r/Bitcoin/comments/33d4n5/multisig_for_zeroconf_in_person_bitcoin_sales/" TargetMode="External"/><Relationship Id="rId2987" Type="http://schemas.openxmlformats.org/officeDocument/2006/relationships/hyperlink" Target="http://survey.mingin.cn/" TargetMode="External"/><Relationship Id="rId1657" Type="http://schemas.openxmlformats.org/officeDocument/2006/relationships/hyperlink" Target="https://youtu.be/88rHi0_ihC0?list=PL04ASK6GO_oWMSPRj1UObgZellx1TSJy2" TargetMode="External"/><Relationship Id="rId2988" Type="http://schemas.openxmlformats.org/officeDocument/2006/relationships/hyperlink" Target="http://www.reddit.com/r/Bitcoin/comments/33zhj0/%E5%9B%BD%E5%AE%B6%E6%95%B0%E5%AD%97%E8%B4%A7%E5%B8%81%E8%B0%83%E7%A0%94%E6%B4%BB%E5%8A%A8%E6%AF%94%E7%89%B9%E5%B8%81%E9%80%81%E9%80%81%E9%80%81/" TargetMode="External"/><Relationship Id="rId1658" Type="http://schemas.openxmlformats.org/officeDocument/2006/relationships/hyperlink" Target="http://www.reddit.com/r/Bitcoin/comments/33d42h/bitcoin_inspired_artists_paints_roger_vers/" TargetMode="External"/><Relationship Id="rId2989" Type="http://schemas.openxmlformats.org/officeDocument/2006/relationships/hyperlink" Target="http://www.reddit.com/r/Bitcoin/comments/33zhcs/can_someone_sell_me_400_of_btc_using_a_multi_sig/" TargetMode="External"/><Relationship Id="rId1659" Type="http://schemas.openxmlformats.org/officeDocument/2006/relationships/hyperlink" Target="http://www.ewsllp.co.uk/cms/content/view/1071?utm_content=buffer7f69f&amp;utm_medium=social&amp;utm_source=twitter.com&amp;utm_campaign=buffer" TargetMode="External"/><Relationship Id="rId829" Type="http://schemas.openxmlformats.org/officeDocument/2006/relationships/hyperlink" Target="http://www.reddit.com/r/Bitcoin/comments/32yswa/a_place_to_discuss_bitcoin_where_negative_views/" TargetMode="External"/><Relationship Id="rId828" Type="http://schemas.openxmlformats.org/officeDocument/2006/relationships/hyperlink" Target="http://www.reddit.com/r/Bitcoin/comments/32ysy6/interesting_talk_from_a_futurist_on_where_we/" TargetMode="External"/><Relationship Id="rId827" Type="http://schemas.openxmlformats.org/officeDocument/2006/relationships/hyperlink" Target="https://www.youtube.com/watch?v=IKUJzH1DRWk" TargetMode="External"/><Relationship Id="rId822" Type="http://schemas.openxmlformats.org/officeDocument/2006/relationships/hyperlink" Target="http://www.reddit.com/r/Bitcoin/comments/32yox8/who_cares_if_rand_paul_likes_bitcoin_why_you/" TargetMode="External"/><Relationship Id="rId821" Type="http://schemas.openxmlformats.org/officeDocument/2006/relationships/hyperlink" Target="https://www.youtube.com/watch?v=JsS_QnMLzdg" TargetMode="External"/><Relationship Id="rId820" Type="http://schemas.openxmlformats.org/officeDocument/2006/relationships/hyperlink" Target="http://www.reddit.com/r/Bitcoin/comments/32yoxt/a_friendly_reminder_you_can_buy_bitcoin_instantly/" TargetMode="External"/><Relationship Id="rId826" Type="http://schemas.openxmlformats.org/officeDocument/2006/relationships/hyperlink" Target="http://www.reddit.com/r/Bitcoin/comments/32ytdl/all_i_want_to_do_is_buy_some_bitcoins/" TargetMode="External"/><Relationship Id="rId825" Type="http://schemas.openxmlformats.org/officeDocument/2006/relationships/hyperlink" Target="http://www.reddit.com/r/Bitcoin/comments/32yol0/remember_when_mbtc_were_on_par_with_the_dollar/" TargetMode="External"/><Relationship Id="rId824" Type="http://schemas.openxmlformats.org/officeDocument/2006/relationships/hyperlink" Target="http://www.reddit.com/r/Bitcoin/comments/32youn/bidonfusion_now_accepts_bitcoin_payments_for_all/" TargetMode="External"/><Relationship Id="rId823" Type="http://schemas.openxmlformats.org/officeDocument/2006/relationships/hyperlink" Target="http://bidonfusion.com/content/" TargetMode="External"/><Relationship Id="rId2980" Type="http://schemas.openxmlformats.org/officeDocument/2006/relationships/hyperlink" Target="http://www.reddit.com/r/Bitcoin/comments/33za0z/cash_is_here_to_stay_despite_the_rise_of_bitcoin/" TargetMode="External"/><Relationship Id="rId1650" Type="http://schemas.openxmlformats.org/officeDocument/2006/relationships/hyperlink" Target="https://twitter.com/kenCode_de/status/590529482357899266" TargetMode="External"/><Relationship Id="rId2981" Type="http://schemas.openxmlformats.org/officeDocument/2006/relationships/hyperlink" Target="http://www.reddit.com/r/Bitcoin/comments/33zbgz/reminder_no_one_who_has_held_their_coins_for_3/" TargetMode="External"/><Relationship Id="rId1651" Type="http://schemas.openxmlformats.org/officeDocument/2006/relationships/hyperlink" Target="http://www.reddit.com/r/Bitcoin/comments/33d3ih/whats_it_gonna_take_for_naysayers_to_wake_up/" TargetMode="External"/><Relationship Id="rId2982" Type="http://schemas.openxmlformats.org/officeDocument/2006/relationships/hyperlink" Target="http://i.imgur.com/uOdKj3M.png" TargetMode="External"/><Relationship Id="rId1652" Type="http://schemas.openxmlformats.org/officeDocument/2006/relationships/hyperlink" Target="http://www.nasdaq.com/article/bitcoin-isnt-the-problem-when-people-use-it-to-make-illegal-purchases-cm467472" TargetMode="External"/><Relationship Id="rId2983" Type="http://schemas.openxmlformats.org/officeDocument/2006/relationships/hyperlink" Target="http://www.reddit.com/r/Bitcoin/comments/33zgq0/man_the_alt_game_treachery_runs_deep/" TargetMode="External"/><Relationship Id="rId1642" Type="http://schemas.openxmlformats.org/officeDocument/2006/relationships/hyperlink" Target="http://i.imgur.com/Yn5nS6g.png" TargetMode="External"/><Relationship Id="rId2973" Type="http://schemas.openxmlformats.org/officeDocument/2006/relationships/hyperlink" Target="http://www.reddit.com/r/Bitcoin/comments/33z941/received_my_bitseed_bitcoin_full_node_yesterday/" TargetMode="External"/><Relationship Id="rId1643" Type="http://schemas.openxmlformats.org/officeDocument/2006/relationships/hyperlink" Target="http://www.reddit.com/r/Bitcoin/comments/33cxzh/time_is_money_in_bitcoin_we_trust/" TargetMode="External"/><Relationship Id="rId2974" Type="http://schemas.openxmlformats.org/officeDocument/2006/relationships/hyperlink" Target="http://www.reddit.com/r/Bitcoin/comments/33z8g7/the_libreyana_oggcast_happily_accepts_bitcoin/" TargetMode="External"/><Relationship Id="rId1644" Type="http://schemas.openxmlformats.org/officeDocument/2006/relationships/hyperlink" Target="http://www.reddit.com/r/Bitcoin/comments/33cxz9/i_think_i_just_got_screwed/" TargetMode="External"/><Relationship Id="rId2975" Type="http://schemas.openxmlformats.org/officeDocument/2006/relationships/hyperlink" Target="http://www.reddit.com/r/Bitcoin/comments/33z86h/global_impact_takes_bitcoin_through_bitpay/" TargetMode="External"/><Relationship Id="rId1645" Type="http://schemas.openxmlformats.org/officeDocument/2006/relationships/hyperlink" Target="http://www.reddit.com/r/Bitcoin/comments/33d12w/i_just_opened_a_bank_account/" TargetMode="External"/><Relationship Id="rId2976" Type="http://schemas.openxmlformats.org/officeDocument/2006/relationships/hyperlink" Target="http://www.reddit.com/r/Bitcoin/comments/33zajm/bitcoin_bukaki/" TargetMode="External"/><Relationship Id="rId1646" Type="http://schemas.openxmlformats.org/officeDocument/2006/relationships/hyperlink" Target="http://www.reddit.com/r/Bitcoin/comments/33d0bk/tipping_giving_tuesdays_first_1000_comments_get/" TargetMode="External"/><Relationship Id="rId2977" Type="http://schemas.openxmlformats.org/officeDocument/2006/relationships/hyperlink" Target="http://truucoin.com/2015/04/27/chinese-mining-rigs-protest-bitcoin-plummets/" TargetMode="External"/><Relationship Id="rId1647" Type="http://schemas.openxmlformats.org/officeDocument/2006/relationships/hyperlink" Target="http://www.reddit.com/r/Bitcoin/comments/33czkc/btcnews_bitcoin_news_ios_app_updated/" TargetMode="External"/><Relationship Id="rId2978" Type="http://schemas.openxmlformats.org/officeDocument/2006/relationships/hyperlink" Target="http://www.reddit.com/r/Bitcoin/comments/33za50/chinese_mining_rigs_protest_bitcoin_plummets/" TargetMode="External"/><Relationship Id="rId1648" Type="http://schemas.openxmlformats.org/officeDocument/2006/relationships/hyperlink" Target="http://sobrebitcoin.com/sorteo/" TargetMode="External"/><Relationship Id="rId2979" Type="http://schemas.openxmlformats.org/officeDocument/2006/relationships/hyperlink" Target="http://www.forbes.com/sites/arjanschutte/2015/04/23/show-me-the-money/?linkId=13736192" TargetMode="External"/><Relationship Id="rId1649" Type="http://schemas.openxmlformats.org/officeDocument/2006/relationships/hyperlink" Target="http://www.reddit.com/r/Bitcoin/comments/33d3kz/free_raffle_5_prizes_of_01_btc_until_26th_es/" TargetMode="External"/><Relationship Id="rId819" Type="http://schemas.openxmlformats.org/officeDocument/2006/relationships/hyperlink" Target="https://www.bitquick.co/bitquick-adds-woodforest-national-bank.php?b" TargetMode="External"/><Relationship Id="rId818" Type="http://schemas.openxmlformats.org/officeDocument/2006/relationships/hyperlink" Target="http://www.reddit.com/r/Bitcoin/comments/32yq3n/quick_question_from_a_newb/" TargetMode="External"/><Relationship Id="rId817" Type="http://schemas.openxmlformats.org/officeDocument/2006/relationships/hyperlink" Target="http://www.reddit.com/r/Bitcoin/comments/32yr03/screensaver_art_sold_for_btc_only/" TargetMode="External"/><Relationship Id="rId816" Type="http://schemas.openxmlformats.org/officeDocument/2006/relationships/hyperlink" Target="http://cointemporary.com/?event-listeners" TargetMode="External"/><Relationship Id="rId811" Type="http://schemas.openxmlformats.org/officeDocument/2006/relationships/hyperlink" Target="http://www.reddit.com/r/Bitcoin/comments/32youn/bidonfusion_now_accepts_bitcoin_payments_for_all/" TargetMode="External"/><Relationship Id="rId810" Type="http://schemas.openxmlformats.org/officeDocument/2006/relationships/hyperlink" Target="http://bidonfusion.com/content/" TargetMode="External"/><Relationship Id="rId815" Type="http://schemas.openxmlformats.org/officeDocument/2006/relationships/hyperlink" Target="http://www.reddit.com/r/Bitcoin/comments/32yrnt/a_country_that_only_accepts_cryptocurrencies/" TargetMode="External"/><Relationship Id="rId814" Type="http://schemas.openxmlformats.org/officeDocument/2006/relationships/hyperlink" Target="http://www.theblaze.com/stories/2015/04/17/taxes-are-optional-and-there-is-no-military-welcome-to-liberland-europes-brand-new-country/" TargetMode="External"/><Relationship Id="rId813" Type="http://schemas.openxmlformats.org/officeDocument/2006/relationships/hyperlink" Target="http://www.reddit.com/r/Bitcoin/comments/32yo7r/is_there_a_brawker_alternative_yet/" TargetMode="External"/><Relationship Id="rId812" Type="http://schemas.openxmlformats.org/officeDocument/2006/relationships/hyperlink" Target="http://www.reddit.com/r/Bitcoin/comments/32yol0/remember_when_mbtc_were_on_par_with_the_dollar/" TargetMode="External"/><Relationship Id="rId2970" Type="http://schemas.openxmlformats.org/officeDocument/2006/relationships/hyperlink" Target="http://forklog.com/bitcoin-sites-blockage-crowdfunding-camaign-announced/" TargetMode="External"/><Relationship Id="rId1640" Type="http://schemas.openxmlformats.org/officeDocument/2006/relationships/hyperlink" Target="http://blogs.wsj.com/moneybeat/2015/04/21/bitbeat-latin-america-facebook-rival-to-use-bitcoin-to-pay-for-content/" TargetMode="External"/><Relationship Id="rId2971" Type="http://schemas.openxmlformats.org/officeDocument/2006/relationships/hyperlink" Target="http://www.reddit.com/r/Bitcoin/comments/33z7u6/bitcoin_sites_blockage_crowdfunding_camaign/" TargetMode="External"/><Relationship Id="rId1641" Type="http://schemas.openxmlformats.org/officeDocument/2006/relationships/hyperlink" Target="http://www.reddit.com/r/Bitcoin/comments/33cyk3/xapo_partners_with_taringa_facebookreddit/" TargetMode="External"/><Relationship Id="rId2972" Type="http://schemas.openxmlformats.org/officeDocument/2006/relationships/hyperlink" Target="http://www.reddit.com/r/Bitcoin/comments/33z6wd/need_to_buy_1400_in_btc_within_16_hours/" TargetMode="External"/><Relationship Id="rId1675" Type="http://schemas.openxmlformats.org/officeDocument/2006/relationships/hyperlink" Target="http://www.meetup.com/Colorado-Bitcoin-Society/events/221354902/" TargetMode="External"/><Relationship Id="rId1676" Type="http://schemas.openxmlformats.org/officeDocument/2006/relationships/hyperlink" Target="http://www.reddit.com/r/Bitcoin/comments/33dcfg/paul_puey_ceo_founder_of_airbitz_at_denver/" TargetMode="External"/><Relationship Id="rId1677" Type="http://schemas.openxmlformats.org/officeDocument/2006/relationships/hyperlink" Target="http://blocktech.com" TargetMode="External"/><Relationship Id="rId1678" Type="http://schemas.openxmlformats.org/officeDocument/2006/relationships/hyperlink" Target="http://www.reddit.com/r/Bitcoin/comments/33dgdr/alexandria_the_decentralized_youtubeimgur/" TargetMode="External"/><Relationship Id="rId1679" Type="http://schemas.openxmlformats.org/officeDocument/2006/relationships/hyperlink" Target="https://www.wired.com/2015/04/dmca-ownership-john-deere/" TargetMode="External"/><Relationship Id="rId849" Type="http://schemas.openxmlformats.org/officeDocument/2006/relationships/hyperlink" Target="http://www.independent.co.uk/life-style/gadgets-and-tech/news/bitcoin-could-be-the-spanish-piece-of-eight-of-21st-century-says-us-academic-10186316.html" TargetMode="External"/><Relationship Id="rId844" Type="http://schemas.openxmlformats.org/officeDocument/2006/relationships/hyperlink" Target="http://www.reddit.com/r/Bitcoin/comments/32yyae/so_is_it_about_time_i_write_off_my_bitcoin/" TargetMode="External"/><Relationship Id="rId843" Type="http://schemas.openxmlformats.org/officeDocument/2006/relationships/hyperlink" Target="http://www.reddit.com/r/Bitcoin/comments/32z0s4/the_imf_insists_on_the_possible_confiscation_of/" TargetMode="External"/><Relationship Id="rId842" Type="http://schemas.openxmlformats.org/officeDocument/2006/relationships/hyperlink" Target="http://www.libremercado.com/2014-01-07/el-miercoles--fmi-insiste-en-la-posible-confiscacion-de-ahorro-privado-para-reducir-deuda-publica-1276507734/" TargetMode="External"/><Relationship Id="rId841" Type="http://schemas.openxmlformats.org/officeDocument/2006/relationships/hyperlink" Target="http://www.reddit.com/r/Bitcoin/comments/32z1fw/rainforest_foundation_to_launch_digital_currency/" TargetMode="External"/><Relationship Id="rId848" Type="http://schemas.openxmlformats.org/officeDocument/2006/relationships/hyperlink" Target="http://www.reddit.com/r/Bitcoin/comments/32yc2r/get_your_salary_in_bitcoin_to_raise_the_price/" TargetMode="External"/><Relationship Id="rId847" Type="http://schemas.openxmlformats.org/officeDocument/2006/relationships/hyperlink" Target="http://cointelegraph.com/news/113987/bitpay-reveals-the-good-reason-why-bitcoin-price-is-down?a=2" TargetMode="External"/><Relationship Id="rId846" Type="http://schemas.openxmlformats.org/officeDocument/2006/relationships/hyperlink" Target="http://www.reddit.com/r/Bitcoin/comments/32yx93/steve_beauregard_on_twitter_noahheaser_gawceo/" TargetMode="External"/><Relationship Id="rId845" Type="http://schemas.openxmlformats.org/officeDocument/2006/relationships/hyperlink" Target="https://twitter.com/GoCoinCEO/status/587724849075748865" TargetMode="External"/><Relationship Id="rId1670" Type="http://schemas.openxmlformats.org/officeDocument/2006/relationships/hyperlink" Target="https://www.youtube.com/watch?v=zSKPoRnimYc+a=1" TargetMode="External"/><Relationship Id="rId840" Type="http://schemas.openxmlformats.org/officeDocument/2006/relationships/hyperlink" Target="http://www.coindesk.com/rainforest-foundation-digital-currency-save-rainforests/" TargetMode="External"/><Relationship Id="rId1671" Type="http://schemas.openxmlformats.org/officeDocument/2006/relationships/hyperlink" Target="http://www.reddit.com/r/Bitcoin/comments/33dde2/why_the_media_sill_doesnt_get_bitcoin_after_four/" TargetMode="External"/><Relationship Id="rId1672" Type="http://schemas.openxmlformats.org/officeDocument/2006/relationships/hyperlink" Target="https://imgur.com/a/V0uof" TargetMode="External"/><Relationship Id="rId1673" Type="http://schemas.openxmlformats.org/officeDocument/2006/relationships/hyperlink" Target="http://www.reddit.com/r/Bitcoin/comments/33dcvp/bitcoin_job_fair_sunnyvale_swag/" TargetMode="External"/><Relationship Id="rId1674" Type="http://schemas.openxmlformats.org/officeDocument/2006/relationships/hyperlink" Target="http://www.reddit.com/r/Bitcoin/comments/33dckf/were_a_social_enterprise_looking_to_build/" TargetMode="External"/><Relationship Id="rId1664" Type="http://schemas.openxmlformats.org/officeDocument/2006/relationships/hyperlink" Target="http://www.reddit.com/r/Bitcoin/comments/33d8ur/botswanas_first_bitcoin_atm_has_arrived/" TargetMode="External"/><Relationship Id="rId2995" Type="http://schemas.openxmlformats.org/officeDocument/2006/relationships/hyperlink" Target="http://mklemos.tumblr.com/post/117488953400/the-emergent-genius-of-ant-colonies" TargetMode="External"/><Relationship Id="rId1665" Type="http://schemas.openxmlformats.org/officeDocument/2006/relationships/hyperlink" Target="http://www.reddit.com/r/Bitcoin/comments/33d8sw/what_is_the_most_simple_way_to_keep_track_of/" TargetMode="External"/><Relationship Id="rId2996" Type="http://schemas.openxmlformats.org/officeDocument/2006/relationships/hyperlink" Target="http://www.reddit.com/r/Bitcoin/comments/33zrgv/ants_and_the_blockchain/" TargetMode="External"/><Relationship Id="rId1666" Type="http://schemas.openxmlformats.org/officeDocument/2006/relationships/hyperlink" Target="http://www.reddit.com/r/Bitcoin/comments/33d86s/011_bitcoin_3000_xrp_or_str_cryptocoins_giveaway/" TargetMode="External"/><Relationship Id="rId2997" Type="http://schemas.openxmlformats.org/officeDocument/2006/relationships/hyperlink" Target="http://www.irishtimes.com/business/how-the-isle-of-man-aims-to-become-the-bitcoin-capital-of-the-world-1.2188077" TargetMode="External"/><Relationship Id="rId1667" Type="http://schemas.openxmlformats.org/officeDocument/2006/relationships/hyperlink" Target="http://www.reddit.com/r/Bitcoin/comments/33d7w6/bittcom_will_be_launching_a_free_educational/" TargetMode="External"/><Relationship Id="rId2998" Type="http://schemas.openxmlformats.org/officeDocument/2006/relationships/hyperlink" Target="http://www.reddit.com/r/Bitcoin/comments/33zqgc/how_the_isle_of_man_aims_to_become_the_bitcoin/" TargetMode="External"/><Relationship Id="rId1668" Type="http://schemas.openxmlformats.org/officeDocument/2006/relationships/hyperlink" Target="http://blog.btcxindia.com/we-are-proud-to-be-a-nasscom-member/" TargetMode="External"/><Relationship Id="rId2999" Type="http://schemas.openxmlformats.org/officeDocument/2006/relationships/hyperlink" Target="http://www.reddit.com/r/Bitcoin/comments/33zqc5/hey_i_really_need_help_i_dont_know_how_to_buy/" TargetMode="External"/><Relationship Id="rId1669" Type="http://schemas.openxmlformats.org/officeDocument/2006/relationships/hyperlink" Target="http://www.reddit.com/r/Bitcoin/comments/33ddxu/nasscom_indias_most_prominent_it_trade/" TargetMode="External"/><Relationship Id="rId839" Type="http://schemas.openxmlformats.org/officeDocument/2006/relationships/hyperlink" Target="http://www.reddit.com/r/Bitcoin/comments/32z1t6/new_darkweb_market_is_selling_zeroday_exploits_to/" TargetMode="External"/><Relationship Id="rId838" Type="http://schemas.openxmlformats.org/officeDocument/2006/relationships/hyperlink" Target="http://www.wired.com/2015/04/therealdeal-zero-day-exploits/" TargetMode="External"/><Relationship Id="rId833" Type="http://schemas.openxmlformats.org/officeDocument/2006/relationships/hyperlink" Target="http://www.reddit.com/r/Bitcoin/comments/32z1t6/new_darkweb_market_is_selling_zeroday_exploits_to/" TargetMode="External"/><Relationship Id="rId832" Type="http://schemas.openxmlformats.org/officeDocument/2006/relationships/hyperlink" Target="http://www.wired.com/2015/04/therealdeal-zero-day-exploits/" TargetMode="External"/><Relationship Id="rId831" Type="http://schemas.openxmlformats.org/officeDocument/2006/relationships/hyperlink" Target="http://www.reddit.com/r/Bitcoin/comments/32ydp7/experts_agree_nsa_has_in_all_likelihood/" TargetMode="External"/><Relationship Id="rId830" Type="http://schemas.openxmlformats.org/officeDocument/2006/relationships/hyperlink" Target="http://cointelegraph.com/news/113985/are-we-owned-by-nsa-bitcoin-experts-discuss-how-to-evade-hardware-hacking" TargetMode="External"/><Relationship Id="rId837" Type="http://schemas.openxmlformats.org/officeDocument/2006/relationships/hyperlink" Target="http://www.reddit.com/r/Bitcoin/comments/32z32h/i_want_to_share/" TargetMode="External"/><Relationship Id="rId836" Type="http://schemas.openxmlformats.org/officeDocument/2006/relationships/hyperlink" Target="http://www.reddit.com/r/Bitcoin/comments/32z4kg/trezor_omg/" TargetMode="External"/><Relationship Id="rId835" Type="http://schemas.openxmlformats.org/officeDocument/2006/relationships/hyperlink" Target="http://www.reddit.com/r/Bitcoin/comments/32z4n2/now_you_can_relax_and_spend_your_precious_coins/" TargetMode="External"/><Relationship Id="rId834" Type="http://schemas.openxmlformats.org/officeDocument/2006/relationships/hyperlink" Target="https://medium.com/@yerofeyev/reload-your-wallet-with-taurus-edbc28c081bd" TargetMode="External"/><Relationship Id="rId2990" Type="http://schemas.openxmlformats.org/officeDocument/2006/relationships/hyperlink" Target="http://www.reddit.com/r/Bitcoin/comments/33zhba/i_just_keep_buying_man/" TargetMode="External"/><Relationship Id="rId1660" Type="http://schemas.openxmlformats.org/officeDocument/2006/relationships/hyperlink" Target="http://www.reddit.com/r/Bitcoin/comments/33d41j/moopay_limited_in_liquidation_update/" TargetMode="External"/><Relationship Id="rId2991" Type="http://schemas.openxmlformats.org/officeDocument/2006/relationships/hyperlink" Target="http://www.bbc.co.uk/news/technology-32445026" TargetMode="External"/><Relationship Id="rId1661" Type="http://schemas.openxmlformats.org/officeDocument/2006/relationships/hyperlink" Target="http://www.reddit.com/r/Bitcoin/comments/33d7l2/fraudsterscammer_alert_john_macleod_aka_john/" TargetMode="External"/><Relationship Id="rId2992" Type="http://schemas.openxmlformats.org/officeDocument/2006/relationships/hyperlink" Target="http://www.reddit.com/r/Bitcoin/comments/33zkuh/bbc_bitcoins_losing_value_for_cyberthieves/" TargetMode="External"/><Relationship Id="rId1662" Type="http://schemas.openxmlformats.org/officeDocument/2006/relationships/hyperlink" Target="http://www.reddit.com/r/Bitcoin/comments/33d9ez/saw_my_first_bitcoin_post_on_fb_by_a_non_bitcoiner/" TargetMode="External"/><Relationship Id="rId2993" Type="http://schemas.openxmlformats.org/officeDocument/2006/relationships/hyperlink" Target="http://www.reddit.com/r/Bitcoin/comments/33zn0q/looking_to_buy_a_pizza/" TargetMode="External"/><Relationship Id="rId1663" Type="http://schemas.openxmlformats.org/officeDocument/2006/relationships/hyperlink" Target="https://www.facebook.com/motherPkay/posts/923831707636846" TargetMode="External"/><Relationship Id="rId2994" Type="http://schemas.openxmlformats.org/officeDocument/2006/relationships/hyperlink" Target="http://www.reddit.com/r/Bitcoin/comments/33zrma/im_tipping_04btc_to_the_persons_who_can_code_us_a/" TargetMode="External"/><Relationship Id="rId2148" Type="http://schemas.openxmlformats.org/officeDocument/2006/relationships/hyperlink" Target="http://www.reddit.com/r/Bitcoin/comments/33jyyk/follow_the_coin_is_on_product_hunt_thanks_to/" TargetMode="External"/><Relationship Id="rId2149" Type="http://schemas.openxmlformats.org/officeDocument/2006/relationships/hyperlink" Target="http://www.reddit.com/r/Bitcoin/comments/33iw2f/please_someone_tell_kraken_that_they_verification/" TargetMode="External"/><Relationship Id="rId2140" Type="http://schemas.openxmlformats.org/officeDocument/2006/relationships/hyperlink" Target="http://www.reddit.com/r/Bitcoin/comments/33k23y/where_are_the_mtgox_addresses/" TargetMode="External"/><Relationship Id="rId2141" Type="http://schemas.openxmlformats.org/officeDocument/2006/relationships/hyperlink" Target="http://www.reddit.com/r/Bitcoin/comments/33k0zi/where_to_purchase_bitcoin_and_opinions_on_holding/" TargetMode="External"/><Relationship Id="rId2142" Type="http://schemas.openxmlformats.org/officeDocument/2006/relationships/hyperlink" Target="http://www.reddit.com/r/Bitcoin/comments/33k05t/is_it_realistically_feasible_for_the_price_of_one/" TargetMode="External"/><Relationship Id="rId2143" Type="http://schemas.openxmlformats.org/officeDocument/2006/relationships/hyperlink" Target="http://np.reddit.com/r/videos/comments/33f3f3/green_day_preforming_at_their_local_high_school/cqkni4a" TargetMode="External"/><Relationship Id="rId2144" Type="http://schemas.openxmlformats.org/officeDocument/2006/relationships/hyperlink" Target="http://www.reddit.com/r/Bitcoin/comments/33jzb9/greendaybillie_pays_some_guy_5_bucks_with/" TargetMode="External"/><Relationship Id="rId2145" Type="http://schemas.openxmlformats.org/officeDocument/2006/relationships/hyperlink" Target="https://www.youtube.com/attribution_link?a=HUPP4PA2T6w&amp;u=%2Fwatch%3Fv%3DVjflPNp-ynI%26feature%3Dshare" TargetMode="External"/><Relationship Id="rId2146" Type="http://schemas.openxmlformats.org/officeDocument/2006/relationships/hyperlink" Target="http://www.reddit.com/r/Bitcoin/comments/33jz00/video_interview_with_anthem_blanchard_president/" TargetMode="External"/><Relationship Id="rId2147" Type="http://schemas.openxmlformats.org/officeDocument/2006/relationships/hyperlink" Target="http://www.producthunt.com/posts/follow-the-coin" TargetMode="External"/><Relationship Id="rId2137" Type="http://schemas.openxmlformats.org/officeDocument/2006/relationships/hyperlink" Target="http://www.reddit.com/r/Bitcoin/comments/33k2gh/words_with_friends_is_addicting_with_bitcoin_bets/" TargetMode="External"/><Relationship Id="rId2138" Type="http://schemas.openxmlformats.org/officeDocument/2006/relationships/hyperlink" Target="http://bgr.com/2015/04/22/robot-buys-ecstasy-with-bitcoin-arrested/" TargetMode="External"/><Relationship Id="rId2139" Type="http://schemas.openxmlformats.org/officeDocument/2006/relationships/hyperlink" Target="http://www.reddit.com/r/Bitcoin/comments/33k2ev/cops_arrest_robot_after_it_buys_ecstasy_tablets/" TargetMode="External"/><Relationship Id="rId2130" Type="http://schemas.openxmlformats.org/officeDocument/2006/relationships/hyperlink" Target="http://www.reddit.com/r/Bitcoin/comments/33juut/does_bitcoin_contribute_to_the_socialist/" TargetMode="External"/><Relationship Id="rId2131" Type="http://schemas.openxmlformats.org/officeDocument/2006/relationships/hyperlink" Target="http://www.reddit.com/r/Bitcoin/comments/33juep/the_one_thing_that_scares_me/" TargetMode="External"/><Relationship Id="rId2132" Type="http://schemas.openxmlformats.org/officeDocument/2006/relationships/hyperlink" Target="http://comparebitcoins.net/battlestations.htm" TargetMode="External"/><Relationship Id="rId2133" Type="http://schemas.openxmlformats.org/officeDocument/2006/relationships/hyperlink" Target="http://www.reddit.com/r/Bitcoin/comments/33jt49/battlestation_pics_of_various_exchanges_where/" TargetMode="External"/><Relationship Id="rId2134" Type="http://schemas.openxmlformats.org/officeDocument/2006/relationships/hyperlink" Target="https://www.youtube.com/watch?v=gJGzoQ_tiGg" TargetMode="External"/><Relationship Id="rId2135" Type="http://schemas.openxmlformats.org/officeDocument/2006/relationships/hyperlink" Target="http://www.reddit.com/r/Bitcoin/comments/33jsxb/andreas_antonopoulos_on_bitcoin_wallet_encryption/" TargetMode="External"/><Relationship Id="rId2136" Type="http://schemas.openxmlformats.org/officeDocument/2006/relationships/hyperlink" Target="http://www.reddit.com/r/Bitcoin/comments/33jvx4/can_we_please_stop_sucking_rand_pauls_dick_just/" TargetMode="External"/><Relationship Id="rId2160" Type="http://schemas.openxmlformats.org/officeDocument/2006/relationships/hyperlink" Target="http://www.reddit.com/r/Bitcoin/comments/33kfbe/shadow_wallet_not_sending_out_bitcoins/" TargetMode="External"/><Relationship Id="rId2161" Type="http://schemas.openxmlformats.org/officeDocument/2006/relationships/hyperlink" Target="http://www.talkgold.com/forum/showthread.php?t=430523&amp;p=5849335" TargetMode="External"/><Relationship Id="rId2162" Type="http://schemas.openxmlformats.org/officeDocument/2006/relationships/hyperlink" Target="http://www.reddit.com/r/Bitcoin/comments/33kf6q/professional_ponzi_scammer_forum_calls_bitcoin_a/" TargetMode="External"/><Relationship Id="rId2163" Type="http://schemas.openxmlformats.org/officeDocument/2006/relationships/hyperlink" Target="https://newsoffice.mit.edu/2015/brian-forde-media-lab-director-digital-currency-0415" TargetMode="External"/><Relationship Id="rId2164" Type="http://schemas.openxmlformats.org/officeDocument/2006/relationships/hyperlink" Target="http://www.reddit.com/r/Bitcoin/comments/33kd99/who_really_is_brian_forde_what_are_his_true/" TargetMode="External"/><Relationship Id="rId2165" Type="http://schemas.openxmlformats.org/officeDocument/2006/relationships/hyperlink" Target="http://www.reddit.com/r/Bitcoin/comments/33khzr/my_first_thoughts_after_seriously_looking_into/" TargetMode="External"/><Relationship Id="rId2166" Type="http://schemas.openxmlformats.org/officeDocument/2006/relationships/hyperlink" Target="http://en.wikipedia.org/wiki/Liberty_Reserve" TargetMode="External"/><Relationship Id="rId2167" Type="http://schemas.openxmlformats.org/officeDocument/2006/relationships/hyperlink" Target="http://www.reddit.com/r/Bitcoin/comments/33khtz/us_government_can_declare_facilitating_bitcoin/" TargetMode="External"/><Relationship Id="rId2168" Type="http://schemas.openxmlformats.org/officeDocument/2006/relationships/hyperlink" Target="http://www.reddit.com/r/Bitcoin/comments/33kh7v/when_this_64k_is_in_the_book_ask_then_the_trend/" TargetMode="External"/><Relationship Id="rId2169" Type="http://schemas.openxmlformats.org/officeDocument/2006/relationships/hyperlink" Target="https://www.youtube.com/watch?v=h90NepDVjHA" TargetMode="External"/><Relationship Id="rId2159" Type="http://schemas.openxmlformats.org/officeDocument/2006/relationships/hyperlink" Target="http://www.reddit.com/r/Bitcoin/comments/33kcz3/satoshi_nakamoto_should_get_the_nobel_peace_prize/" TargetMode="External"/><Relationship Id="rId2150" Type="http://schemas.openxmlformats.org/officeDocument/2006/relationships/hyperlink" Target="http://truucoin.com/2015/04/23/shocking-turn-of-events-mtgox-ceo-finds-lost-chin-bitcoins/" TargetMode="External"/><Relationship Id="rId2151" Type="http://schemas.openxmlformats.org/officeDocument/2006/relationships/hyperlink" Target="http://www.reddit.com/r/Bitcoin/comments/33jxw9/shocking_turn_of_events_mtgox_ceo_finds_lost_chin/" TargetMode="External"/><Relationship Id="rId2152" Type="http://schemas.openxmlformats.org/officeDocument/2006/relationships/hyperlink" Target="http://cointelegraph.com/news/113976/meet-alt-options-profit-on-bitcoin-volatility-without-buying-a-single-coin" TargetMode="External"/><Relationship Id="rId2153" Type="http://schemas.openxmlformats.org/officeDocument/2006/relationships/hyperlink" Target="http://www.reddit.com/r/Bitcoin/comments/33k3mr/trading_bitcoin_options_with_altoptions_profit_on/" TargetMode="External"/><Relationship Id="rId2154" Type="http://schemas.openxmlformats.org/officeDocument/2006/relationships/hyperlink" Target="http://ici.radio-canada.ca/nouvelles/societe/2015/04/22/001-cyberptage-piratage-rancon-fraude-internet.shtml?isAutoPlay=1" TargetMode="External"/><Relationship Id="rId2155" Type="http://schemas.openxmlformats.org/officeDocument/2006/relationships/hyperlink" Target="http://www.reddit.com/r/Bitcoin/comments/33k4ro/french_woman_has_private_photos_encrypted_and/" TargetMode="External"/><Relationship Id="rId2156" Type="http://schemas.openxmlformats.org/officeDocument/2006/relationships/hyperlink" Target="https://www.youtube.com/watch?v=somVrIKqIUg" TargetMode="External"/><Relationship Id="rId2157" Type="http://schemas.openxmlformats.org/officeDocument/2006/relationships/hyperlink" Target="http://www.reddit.com/r/Bitcoin/comments/33k7bc/bitcoin_vs_war_can_bitcoin_end_war/" TargetMode="External"/><Relationship Id="rId2158" Type="http://schemas.openxmlformats.org/officeDocument/2006/relationships/hyperlink" Target="http://www.digitalcurrencycouncil.com/professional/satoshi-nakamoto-should-get-the-nobel-peach-prize-notes-jay-berg-of-satoshi-fantasy/" TargetMode="External"/><Relationship Id="rId2104" Type="http://schemas.openxmlformats.org/officeDocument/2006/relationships/hyperlink" Target="http://www.reddit.com/r/Bitcoin/comments/33jb9b/video_rapper_bitcoin_spins_new_track_doggy_style/" TargetMode="External"/><Relationship Id="rId2105" Type="http://schemas.openxmlformats.org/officeDocument/2006/relationships/hyperlink" Target="https://twitter.com/vindaRd/status/591023806069608448" TargetMode="External"/><Relationship Id="rId2106" Type="http://schemas.openxmlformats.org/officeDocument/2006/relationships/hyperlink" Target="http://www.reddit.com/r/Bitcoin/comments/33jb1s/trezor_packaging_fail_only_one_end_tamperproofed/" TargetMode="External"/><Relationship Id="rId2107" Type="http://schemas.openxmlformats.org/officeDocument/2006/relationships/hyperlink" Target="http://www.reddit.com/r/Bitcoin/comments/33ja7t/i_was_at_the_atl_bitcoin_consumer_fair_and/" TargetMode="External"/><Relationship Id="rId2108" Type="http://schemas.openxmlformats.org/officeDocument/2006/relationships/hyperlink" Target="http://imgur.com/lqDCL13" TargetMode="External"/><Relationship Id="rId2109" Type="http://schemas.openxmlformats.org/officeDocument/2006/relationships/hyperlink" Target="http://www.reddit.com/r/Bitcoin/comments/33j9l7/tip_without_cash_what_an_ideaoh_wait/" TargetMode="External"/><Relationship Id="rId2100" Type="http://schemas.openxmlformats.org/officeDocument/2006/relationships/hyperlink" Target="http://www.reddit.com/r/Bitcoin/comments/33jcz4/are_regulations_a_boon_or_bane_for_bitcoin_and/" TargetMode="External"/><Relationship Id="rId2101" Type="http://schemas.openxmlformats.org/officeDocument/2006/relationships/hyperlink" Target="http://bravenewcoin.com/news/lightlist-io-makes-lighthouse-seamless/" TargetMode="External"/><Relationship Id="rId2102" Type="http://schemas.openxmlformats.org/officeDocument/2006/relationships/hyperlink" Target="http://www.reddit.com/r/Bitcoin/comments/33jcrw/lightlistio_makes_lighthouse_seamless_w_changetip/" TargetMode="External"/><Relationship Id="rId2103" Type="http://schemas.openxmlformats.org/officeDocument/2006/relationships/hyperlink" Target="https://youtu.be/-o6NGKNqtes" TargetMode="External"/><Relationship Id="rId899" Type="http://schemas.openxmlformats.org/officeDocument/2006/relationships/hyperlink" Target="http://www.reddit.com/r/Bitcoin/comments/32zrpc/looking_for_investors_on_btcjam/" TargetMode="External"/><Relationship Id="rId898" Type="http://schemas.openxmlformats.org/officeDocument/2006/relationships/hyperlink" Target="https://btcjam.com/users/30608" TargetMode="External"/><Relationship Id="rId897" Type="http://schemas.openxmlformats.org/officeDocument/2006/relationships/hyperlink" Target="http://www.reddit.com/r/Bitcoin/comments/32zr4d/banking_the_unbanked_the_promise_of_bitcoin/" TargetMode="External"/><Relationship Id="rId896" Type="http://schemas.openxmlformats.org/officeDocument/2006/relationships/hyperlink" Target="https://medium.com/@mmkhalifaa/banking-the-unbanked-we-are-doing-it-wrong-6fc3565cfe2e" TargetMode="External"/><Relationship Id="rId891" Type="http://schemas.openxmlformats.org/officeDocument/2006/relationships/hyperlink" Target="http://www.telegraph.co.uk/technology/news/10881213/The-coming-digital-anarchy.html" TargetMode="External"/><Relationship Id="rId890" Type="http://schemas.openxmlformats.org/officeDocument/2006/relationships/hyperlink" Target="http://www.reddit.com/r/Bitcoin/comments/32zoo5/altcoins_were_predicted_back_in_1994/" TargetMode="External"/><Relationship Id="rId895" Type="http://schemas.openxmlformats.org/officeDocument/2006/relationships/hyperlink" Target="http://www.reddit.com/r/Bitcoin/comments/32znka/if_you_purchased_hashlets_or_anything_from_gaw_be/" TargetMode="External"/><Relationship Id="rId894" Type="http://schemas.openxmlformats.org/officeDocument/2006/relationships/hyperlink" Target="http://www.reddit.com/r/Bitcoin/comments/32zodf/bravenewcoin_heavily_manipulated_through_yunbi/" TargetMode="External"/><Relationship Id="rId893" Type="http://schemas.openxmlformats.org/officeDocument/2006/relationships/hyperlink" Target="http://imgur.com/15SXbub" TargetMode="External"/><Relationship Id="rId892" Type="http://schemas.openxmlformats.org/officeDocument/2006/relationships/hyperlink" Target="http://www.reddit.com/r/Bitcoin/comments/32zomq/the_coming_digital_anarchy_bitcoin_is_giving/" TargetMode="External"/><Relationship Id="rId2126" Type="http://schemas.openxmlformats.org/officeDocument/2006/relationships/hyperlink" Target="http://comparebitcoins.net/battlestations.htm" TargetMode="External"/><Relationship Id="rId2127" Type="http://schemas.openxmlformats.org/officeDocument/2006/relationships/hyperlink" Target="http://www.reddit.com/r/Bitcoin/comments/33jt49/battlestation_pics_of_various_exchanges_where/" TargetMode="External"/><Relationship Id="rId2128" Type="http://schemas.openxmlformats.org/officeDocument/2006/relationships/hyperlink" Target="https://www.youtube.com/watch?v=gJGzoQ_tiGg" TargetMode="External"/><Relationship Id="rId2129" Type="http://schemas.openxmlformats.org/officeDocument/2006/relationships/hyperlink" Target="http://www.reddit.com/r/Bitcoin/comments/33jsxb/andreas_antonopoulos_on_bitcoin_wallet_encryption/" TargetMode="External"/><Relationship Id="rId2120" Type="http://schemas.openxmlformats.org/officeDocument/2006/relationships/hyperlink" Target="https://purse.io/blog/post/107428330333/our-commitment-to-trust-security" TargetMode="External"/><Relationship Id="rId2121" Type="http://schemas.openxmlformats.org/officeDocument/2006/relationships/hyperlink" Target="http://www.reddit.com/r/Bitcoin/comments/33jla8/spending_bitcoin_is_now_safer_than_ever_w_purseio/" TargetMode="External"/><Relationship Id="rId2122" Type="http://schemas.openxmlformats.org/officeDocument/2006/relationships/hyperlink" Target="http://www.reddit.com/r/Bitcoin/comments/33jp6m/i_used_fold_coffee_yesterday_at_starbucks_it/" TargetMode="External"/><Relationship Id="rId2123" Type="http://schemas.openxmlformats.org/officeDocument/2006/relationships/hyperlink" Target="http://www.reddit.com/r/Bitcoin/comments/33jp26/im_meeting_the_fed_regarding_digital_currencies/" TargetMode="External"/><Relationship Id="rId2124" Type="http://schemas.openxmlformats.org/officeDocument/2006/relationships/hyperlink" Target="http://imgur.com/KOAQHgQ" TargetMode="External"/><Relationship Id="rId2125" Type="http://schemas.openxmlformats.org/officeDocument/2006/relationships/hyperlink" Target="http://www.reddit.com/r/Bitcoin/comments/33josw/how_bitcoin_wallets_should_show_bitcoin_units/" TargetMode="External"/><Relationship Id="rId2115" Type="http://schemas.openxmlformats.org/officeDocument/2006/relationships/hyperlink" Target="http://www.reddit.com/r/Bitcoin/comments/33jjca/come_on_google_not_you_too/" TargetMode="External"/><Relationship Id="rId2116" Type="http://schemas.openxmlformats.org/officeDocument/2006/relationships/hyperlink" Target="https://www.np.reddit.com/r/Liberland/" TargetMode="External"/><Relationship Id="rId2117" Type="http://schemas.openxmlformats.org/officeDocument/2006/relationships/hyperlink" Target="http://www.reddit.com/r/Bitcoin/comments/33jj1d/for_those_interested_in_liberland_please/" TargetMode="External"/><Relationship Id="rId2118" Type="http://schemas.openxmlformats.org/officeDocument/2006/relationships/hyperlink" Target="http://memeburn.com/2015/04/memeburn-goes-behind-gyfts-big-bitcoin-ecosystem-plan/" TargetMode="External"/><Relationship Id="rId2119" Type="http://schemas.openxmlformats.org/officeDocument/2006/relationships/hyperlink" Target="http://www.reddit.com/r/Bitcoin/comments/33jht3/gyfts_big_bitcoin_ecosystem_plan/" TargetMode="External"/><Relationship Id="rId2110" Type="http://schemas.openxmlformats.org/officeDocument/2006/relationships/hyperlink" Target="http://memeburn.com/2015/04/memeburn-goes-behind-gyfts-big-bitcoin-ecosystem-plan/" TargetMode="External"/><Relationship Id="rId2111" Type="http://schemas.openxmlformats.org/officeDocument/2006/relationships/hyperlink" Target="http://www.reddit.com/r/Bitcoin/comments/33jht3/gyfts_big_bitcoin_ecosystem_plan/" TargetMode="External"/><Relationship Id="rId2112" Type="http://schemas.openxmlformats.org/officeDocument/2006/relationships/hyperlink" Target="http://www.neverobsolete.com/important/homero-joshua-garza-aka-mr-scam-muggle/" TargetMode="External"/><Relationship Id="rId2113" Type="http://schemas.openxmlformats.org/officeDocument/2006/relationships/hyperlink" Target="http://www.reddit.com/r/Bitcoin/comments/33jhet/paycoin_founder_homero_joshua_garza_is_a_muggle/" TargetMode="External"/><Relationship Id="rId2114" Type="http://schemas.openxmlformats.org/officeDocument/2006/relationships/hyperlink" Target="http://m.imgur.com/gDEfqg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t="str">
        <f t="shared" ref="E1:E2" si="1">IMAGE("http://ifttt.com/images/no_image_card.png",1)</f>
        <v/>
      </c>
      <c r="F1" s="1" t="s">
        <v>4</v>
      </c>
      <c r="G1" s="2" t="s">
        <v>5</v>
      </c>
    </row>
    <row r="2">
      <c r="A2" s="1" t="s">
        <v>0</v>
      </c>
      <c r="B2" s="1" t="s">
        <v>6</v>
      </c>
      <c r="C2" s="1" t="s">
        <v>7</v>
      </c>
      <c r="D2" s="1" t="s">
        <v>8</v>
      </c>
      <c r="E2" t="str">
        <f t="shared" si="1"/>
        <v/>
      </c>
      <c r="F2" s="1" t="s">
        <v>4</v>
      </c>
      <c r="G2" s="2" t="s">
        <v>9</v>
      </c>
    </row>
    <row r="3">
      <c r="A3" s="1" t="s">
        <v>10</v>
      </c>
      <c r="B3" s="1" t="s">
        <v>11</v>
      </c>
      <c r="C3" s="1" t="s">
        <v>12</v>
      </c>
      <c r="D3" s="2" t="s">
        <v>13</v>
      </c>
      <c r="E3" t="str">
        <f>IMAGE("https://www.cryptocoinsnews.com/wp-content/uploads/2015/04/decline.jpg",1)</f>
        <v/>
      </c>
      <c r="F3" s="1" t="s">
        <v>4</v>
      </c>
      <c r="G3" s="2" t="s">
        <v>14</v>
      </c>
    </row>
    <row r="4">
      <c r="A4" s="1" t="s">
        <v>10</v>
      </c>
      <c r="B4" s="1" t="s">
        <v>15</v>
      </c>
      <c r="C4" s="1" t="s">
        <v>16</v>
      </c>
      <c r="D4" s="1" t="s">
        <v>17</v>
      </c>
      <c r="E4" t="str">
        <f t="shared" ref="E4:E6" si="2">IMAGE("http://ifttt.com/images/no_image_card.png",1)</f>
        <v/>
      </c>
      <c r="F4" s="1" t="s">
        <v>4</v>
      </c>
      <c r="G4" s="2" t="s">
        <v>18</v>
      </c>
    </row>
    <row r="5">
      <c r="A5" s="1" t="s">
        <v>19</v>
      </c>
      <c r="B5" s="1" t="s">
        <v>20</v>
      </c>
      <c r="C5" s="1" t="s">
        <v>21</v>
      </c>
      <c r="D5" s="1" t="s">
        <v>22</v>
      </c>
      <c r="E5" t="str">
        <f t="shared" si="2"/>
        <v/>
      </c>
      <c r="F5" s="1" t="s">
        <v>4</v>
      </c>
      <c r="G5" s="2" t="s">
        <v>23</v>
      </c>
    </row>
    <row r="6">
      <c r="A6" s="1" t="s">
        <v>24</v>
      </c>
      <c r="B6" s="1" t="s">
        <v>25</v>
      </c>
      <c r="C6" s="1" t="s">
        <v>26</v>
      </c>
      <c r="D6" s="1" t="s">
        <v>27</v>
      </c>
      <c r="E6" t="str">
        <f t="shared" si="2"/>
        <v/>
      </c>
      <c r="F6" s="1" t="s">
        <v>4</v>
      </c>
      <c r="G6" s="2" t="s">
        <v>28</v>
      </c>
    </row>
    <row r="7">
      <c r="A7" s="1" t="s">
        <v>29</v>
      </c>
      <c r="B7" s="1" t="s">
        <v>30</v>
      </c>
      <c r="C7" s="1" t="s">
        <v>31</v>
      </c>
      <c r="D7" s="2" t="s">
        <v>32</v>
      </c>
      <c r="E7" t="str">
        <f>IMAGE("https://bitcoinmagazine.com/wp-content/uploads/2015/04/cevo.jpg",1)</f>
        <v/>
      </c>
      <c r="F7" s="1" t="s">
        <v>4</v>
      </c>
      <c r="G7" s="2" t="s">
        <v>33</v>
      </c>
    </row>
    <row r="8">
      <c r="A8" s="1" t="s">
        <v>34</v>
      </c>
      <c r="B8" s="1" t="s">
        <v>35</v>
      </c>
      <c r="C8" s="1" t="s">
        <v>36</v>
      </c>
      <c r="D8" s="2" t="s">
        <v>37</v>
      </c>
      <c r="E8" t="str">
        <f>IMAGE("http://www.berkeyfilters.com/Banner-Design-for-berkeyfilters_Un_resiz_aNu__200x200.jpg",1)</f>
        <v/>
      </c>
      <c r="F8" s="1" t="s">
        <v>4</v>
      </c>
      <c r="G8" s="2" t="s">
        <v>38</v>
      </c>
    </row>
    <row r="9">
      <c r="A9" s="1" t="s">
        <v>39</v>
      </c>
      <c r="B9" s="1" t="s">
        <v>40</v>
      </c>
      <c r="C9" s="3" t="s">
        <v>41</v>
      </c>
      <c r="D9" s="1" t="s">
        <v>42</v>
      </c>
      <c r="E9" t="str">
        <f t="shared" ref="E9:E11" si="3">IMAGE("http://ifttt.com/images/no_image_card.png",1)</f>
        <v/>
      </c>
      <c r="F9" s="1" t="s">
        <v>4</v>
      </c>
      <c r="G9" s="2" t="s">
        <v>43</v>
      </c>
    </row>
    <row r="10">
      <c r="A10" s="1" t="s">
        <v>44</v>
      </c>
      <c r="B10" s="1" t="s">
        <v>45</v>
      </c>
      <c r="C10" s="1" t="s">
        <v>46</v>
      </c>
      <c r="D10" s="1" t="s">
        <v>47</v>
      </c>
      <c r="E10" t="str">
        <f t="shared" si="3"/>
        <v/>
      </c>
      <c r="F10" s="1" t="s">
        <v>4</v>
      </c>
      <c r="G10" s="2" t="s">
        <v>48</v>
      </c>
    </row>
    <row r="11">
      <c r="A11" s="1" t="s">
        <v>49</v>
      </c>
      <c r="B11" s="1" t="s">
        <v>50</v>
      </c>
      <c r="C11" s="1" t="s">
        <v>51</v>
      </c>
      <c r="D11" s="1" t="s">
        <v>52</v>
      </c>
      <c r="E11" t="str">
        <f t="shared" si="3"/>
        <v/>
      </c>
      <c r="F11" s="1" t="s">
        <v>4</v>
      </c>
      <c r="G11" s="2" t="s">
        <v>53</v>
      </c>
    </row>
    <row r="12">
      <c r="A12" s="1" t="s">
        <v>54</v>
      </c>
      <c r="B12" s="1" t="s">
        <v>55</v>
      </c>
      <c r="C12" s="1" t="s">
        <v>56</v>
      </c>
      <c r="D12" s="2" t="s">
        <v>57</v>
      </c>
      <c r="E12" t="str">
        <f>IMAGE("http://assets.tumblr.com/images/og/text_200.png",1)</f>
        <v/>
      </c>
      <c r="F12" s="1" t="s">
        <v>4</v>
      </c>
      <c r="G12" s="2" t="s">
        <v>58</v>
      </c>
    </row>
    <row r="13">
      <c r="A13" s="1" t="s">
        <v>59</v>
      </c>
      <c r="B13" s="1" t="s">
        <v>60</v>
      </c>
      <c r="C13" s="1" t="s">
        <v>61</v>
      </c>
      <c r="D13" s="2" t="s">
        <v>62</v>
      </c>
      <c r="E13" t="str">
        <f>IMAGE("https://pbs.twimg.com/media/CClAeYRW0AE7oyS.jpg:large",1)</f>
        <v/>
      </c>
      <c r="F13" s="1" t="s">
        <v>4</v>
      </c>
      <c r="G13" s="2" t="s">
        <v>63</v>
      </c>
    </row>
    <row r="14">
      <c r="A14" s="1" t="s">
        <v>64</v>
      </c>
      <c r="B14" s="1" t="s">
        <v>65</v>
      </c>
      <c r="C14" s="1" t="s">
        <v>66</v>
      </c>
      <c r="D14" s="2" t="s">
        <v>67</v>
      </c>
      <c r="E14" t="str">
        <f>IMAGE("http://cointelegraph.com/images/725_aHR0cDovL2NvaW50ZWxlZ3JhcGguY29tL3N0b3JhZ2UvdXBsb2Fkcy92aWV3LzAwOTliOWExMjhkOGZlYTZiZmZhMzg3MmRlYTIxMzhlLnBuZw==.jpg",1)</f>
        <v/>
      </c>
      <c r="F14" s="1" t="s">
        <v>4</v>
      </c>
      <c r="G14" s="2" t="s">
        <v>68</v>
      </c>
    </row>
    <row r="15">
      <c r="A15" s="1" t="s">
        <v>39</v>
      </c>
      <c r="B15" s="1" t="s">
        <v>40</v>
      </c>
      <c r="C15" s="3" t="s">
        <v>41</v>
      </c>
      <c r="D15" s="1" t="s">
        <v>42</v>
      </c>
      <c r="E15" t="str">
        <f t="shared" ref="E15:E17" si="4">IMAGE("http://ifttt.com/images/no_image_card.png",1)</f>
        <v/>
      </c>
      <c r="F15" s="1" t="s">
        <v>4</v>
      </c>
      <c r="G15" s="2" t="s">
        <v>43</v>
      </c>
    </row>
    <row r="16">
      <c r="A16" s="1" t="s">
        <v>69</v>
      </c>
      <c r="B16" s="1" t="s">
        <v>70</v>
      </c>
      <c r="C16" s="1" t="s">
        <v>71</v>
      </c>
      <c r="D16" s="1" t="s">
        <v>72</v>
      </c>
      <c r="E16" t="str">
        <f t="shared" si="4"/>
        <v/>
      </c>
      <c r="F16" s="1" t="s">
        <v>4</v>
      </c>
      <c r="G16" s="2" t="s">
        <v>73</v>
      </c>
    </row>
    <row r="17">
      <c r="A17" s="1" t="s">
        <v>74</v>
      </c>
      <c r="B17" s="1" t="s">
        <v>75</v>
      </c>
      <c r="C17" s="1" t="s">
        <v>76</v>
      </c>
      <c r="D17" s="1" t="s">
        <v>77</v>
      </c>
      <c r="E17" t="str">
        <f t="shared" si="4"/>
        <v/>
      </c>
      <c r="F17" s="1" t="s">
        <v>4</v>
      </c>
      <c r="G17" s="2" t="s">
        <v>78</v>
      </c>
    </row>
    <row r="18">
      <c r="A18" s="1" t="s">
        <v>79</v>
      </c>
      <c r="B18" s="1" t="s">
        <v>80</v>
      </c>
      <c r="C18" s="1" t="s">
        <v>81</v>
      </c>
      <c r="D18" s="2" t="s">
        <v>82</v>
      </c>
      <c r="E18" t="str">
        <f>IMAGE("https://d262ilb51hltx0.cloudfront.net/max/800/1*21c1dxnrw_VoQ3Gutfkj9Q.jpeg",1)</f>
        <v/>
      </c>
      <c r="F18" s="1" t="s">
        <v>4</v>
      </c>
      <c r="G18" s="2" t="s">
        <v>83</v>
      </c>
    </row>
    <row r="19">
      <c r="A19" s="1" t="s">
        <v>49</v>
      </c>
      <c r="B19" s="1" t="s">
        <v>84</v>
      </c>
      <c r="C19" s="1" t="s">
        <v>85</v>
      </c>
      <c r="D19" s="2" t="s">
        <v>86</v>
      </c>
      <c r="E19" t="str">
        <f>IMAGE("http://ifttt.com/images/no_image_card.png",1)</f>
        <v/>
      </c>
      <c r="F19" s="1" t="s">
        <v>4</v>
      </c>
      <c r="G19" s="2" t="s">
        <v>87</v>
      </c>
    </row>
    <row r="20">
      <c r="A20" s="1" t="s">
        <v>88</v>
      </c>
      <c r="B20" s="1" t="s">
        <v>11</v>
      </c>
      <c r="C20" s="1" t="s">
        <v>89</v>
      </c>
      <c r="D20" s="2" t="s">
        <v>90</v>
      </c>
      <c r="E20" t="str">
        <f>IMAGE("http://media.coindesk.com/2014/07/coindesk-logo.png",1)</f>
        <v/>
      </c>
      <c r="F20" s="1" t="s">
        <v>4</v>
      </c>
      <c r="G20" s="2" t="s">
        <v>91</v>
      </c>
    </row>
    <row r="21">
      <c r="A21" s="1" t="s">
        <v>92</v>
      </c>
      <c r="B21" s="1" t="s">
        <v>93</v>
      </c>
      <c r="C21" s="1" t="s">
        <v>94</v>
      </c>
      <c r="D21" s="2" t="s">
        <v>95</v>
      </c>
      <c r="E21" t="str">
        <f>IMAGE("http://i.imgur.com/gnb6a7w.png",1)</f>
        <v/>
      </c>
      <c r="F21" s="1" t="s">
        <v>4</v>
      </c>
      <c r="G21" s="2" t="s">
        <v>96</v>
      </c>
    </row>
    <row r="22">
      <c r="A22" s="1" t="s">
        <v>97</v>
      </c>
      <c r="B22" s="1" t="s">
        <v>98</v>
      </c>
      <c r="C22" s="1" t="s">
        <v>99</v>
      </c>
      <c r="D22" s="1" t="s">
        <v>100</v>
      </c>
      <c r="E22" t="str">
        <f>IMAGE("http://ifttt.com/images/no_image_card.png",1)</f>
        <v/>
      </c>
      <c r="F22" s="1" t="s">
        <v>4</v>
      </c>
      <c r="G22" s="2" t="s">
        <v>101</v>
      </c>
    </row>
    <row r="23">
      <c r="A23" s="1" t="s">
        <v>102</v>
      </c>
      <c r="B23" s="1" t="s">
        <v>103</v>
      </c>
      <c r="C23" s="1" t="s">
        <v>104</v>
      </c>
      <c r="D23" s="2" t="s">
        <v>105</v>
      </c>
      <c r="E23" t="str">
        <f>IMAGE("http://i.imgur.com/8l90sVO.png?fb",1)</f>
        <v/>
      </c>
      <c r="F23" s="1" t="s">
        <v>4</v>
      </c>
      <c r="G23" s="2" t="s">
        <v>106</v>
      </c>
    </row>
    <row r="24">
      <c r="A24" s="1" t="s">
        <v>107</v>
      </c>
      <c r="B24" s="1" t="s">
        <v>108</v>
      </c>
      <c r="C24" s="1" t="s">
        <v>109</v>
      </c>
      <c r="D24" s="2" t="s">
        <v>110</v>
      </c>
      <c r="E24" t="str">
        <f>IMAGE("https://i.ytimg.com/vd?id=v0SmwVPorJ8&amp;amp;ats=235000&amp;amp;w=960&amp;amp;h=720&amp;amp;sigh=lKXCNjCuTN9ikVM9YOoUPR0Kj8w",1)</f>
        <v/>
      </c>
      <c r="F24" s="1" t="s">
        <v>4</v>
      </c>
      <c r="G24" s="2" t="s">
        <v>111</v>
      </c>
    </row>
    <row r="25">
      <c r="A25" s="1" t="s">
        <v>112</v>
      </c>
      <c r="B25" s="1" t="s">
        <v>113</v>
      </c>
      <c r="C25" s="1" t="s">
        <v>114</v>
      </c>
      <c r="D25" s="2" t="s">
        <v>115</v>
      </c>
      <c r="E25" t="str">
        <f>IMAGE("https://bitcoinmagazinenews.files.wordpress.com/2015/04/3a9c02d.jpg",1)</f>
        <v/>
      </c>
      <c r="F25" s="1" t="s">
        <v>4</v>
      </c>
      <c r="G25" s="2" t="s">
        <v>116</v>
      </c>
    </row>
    <row r="26">
      <c r="A26" s="1" t="s">
        <v>117</v>
      </c>
      <c r="B26" s="1" t="s">
        <v>118</v>
      </c>
      <c r="C26" s="1" t="s">
        <v>119</v>
      </c>
      <c r="D26" s="1" t="s">
        <v>120</v>
      </c>
      <c r="E26" t="str">
        <f>IMAGE("http://ifttt.com/images/no_image_card.png",1)</f>
        <v/>
      </c>
      <c r="F26" s="1" t="s">
        <v>4</v>
      </c>
      <c r="G26" s="2" t="s">
        <v>121</v>
      </c>
    </row>
    <row r="27">
      <c r="A27" s="1" t="s">
        <v>122</v>
      </c>
      <c r="B27" s="1" t="s">
        <v>11</v>
      </c>
      <c r="C27" s="1" t="s">
        <v>123</v>
      </c>
      <c r="D27" s="2" t="s">
        <v>124</v>
      </c>
      <c r="E27" t="str">
        <f>IMAGE("http://media.coindesk.com/2015/04/shutterstock_137387861.jpg",1)</f>
        <v/>
      </c>
      <c r="F27" s="1" t="s">
        <v>4</v>
      </c>
      <c r="G27" s="2" t="s">
        <v>125</v>
      </c>
    </row>
    <row r="28">
      <c r="A28" s="1" t="s">
        <v>126</v>
      </c>
      <c r="B28" s="1" t="s">
        <v>127</v>
      </c>
      <c r="C28" s="1" t="s">
        <v>128</v>
      </c>
      <c r="D28" s="1" t="s">
        <v>129</v>
      </c>
      <c r="E28" t="str">
        <f>IMAGE("http://ifttt.com/images/no_image_card.png",1)</f>
        <v/>
      </c>
      <c r="F28" s="1" t="s">
        <v>4</v>
      </c>
      <c r="G28" s="2" t="s">
        <v>130</v>
      </c>
    </row>
    <row r="29">
      <c r="A29" s="1" t="s">
        <v>131</v>
      </c>
      <c r="B29" s="1" t="s">
        <v>132</v>
      </c>
      <c r="C29" s="1" t="s">
        <v>133</v>
      </c>
      <c r="D29" s="2" t="s">
        <v>134</v>
      </c>
      <c r="E29" t="str">
        <f>IMAGE("https://i.ytimg.com/vi/mONYKPeT6cM/maxresdefault.jpg",1)</f>
        <v/>
      </c>
      <c r="F29" s="1" t="s">
        <v>4</v>
      </c>
      <c r="G29" s="2" t="s">
        <v>135</v>
      </c>
    </row>
    <row r="30">
      <c r="A30" s="1" t="s">
        <v>136</v>
      </c>
      <c r="B30" s="1" t="s">
        <v>137</v>
      </c>
      <c r="C30" s="1" t="s">
        <v>138</v>
      </c>
      <c r="D30" s="1" t="s">
        <v>139</v>
      </c>
      <c r="E30" t="str">
        <f>IMAGE("http://ifttt.com/images/no_image_card.png",1)</f>
        <v/>
      </c>
      <c r="F30" s="1" t="s">
        <v>4</v>
      </c>
      <c r="G30" s="2" t="s">
        <v>140</v>
      </c>
    </row>
    <row r="31">
      <c r="A31" s="1" t="s">
        <v>141</v>
      </c>
      <c r="B31" s="1" t="s">
        <v>142</v>
      </c>
      <c r="C31" s="1" t="s">
        <v>143</v>
      </c>
      <c r="D31" s="2" t="s">
        <v>144</v>
      </c>
      <c r="E31" t="str">
        <f>IMAGE("http://cdn2.img.sputniknews.com/images/102089/74/1020897418.jpg",1)</f>
        <v/>
      </c>
      <c r="F31" s="1" t="s">
        <v>4</v>
      </c>
      <c r="G31" s="2" t="s">
        <v>145</v>
      </c>
    </row>
    <row r="32">
      <c r="A32" s="1" t="s">
        <v>146</v>
      </c>
      <c r="B32" s="1" t="s">
        <v>147</v>
      </c>
      <c r="C32" s="1" t="s">
        <v>148</v>
      </c>
      <c r="D32" s="1" t="s">
        <v>149</v>
      </c>
      <c r="E32" t="str">
        <f>IMAGE("http://ifttt.com/images/no_image_card.png",1)</f>
        <v/>
      </c>
      <c r="F32" s="1" t="s">
        <v>4</v>
      </c>
      <c r="G32" s="2" t="s">
        <v>150</v>
      </c>
    </row>
    <row r="33">
      <c r="A33" s="1" t="s">
        <v>151</v>
      </c>
      <c r="B33" s="1" t="s">
        <v>152</v>
      </c>
      <c r="C33" s="1" t="s">
        <v>153</v>
      </c>
      <c r="D33" s="2" t="s">
        <v>154</v>
      </c>
      <c r="E33" t="str">
        <f>IMAGE("https://letstalkbitcoin.com/files/blogs/1143-da2b4827973ba3709d31a611f5c234e73b229409e4d0eeb91df7cb34a35c2b6e.jpg",1)</f>
        <v/>
      </c>
      <c r="F33" s="1" t="s">
        <v>4</v>
      </c>
      <c r="G33" s="2" t="s">
        <v>155</v>
      </c>
    </row>
    <row r="34">
      <c r="A34" s="1" t="s">
        <v>151</v>
      </c>
      <c r="B34" s="1" t="s">
        <v>156</v>
      </c>
      <c r="C34" s="1" t="s">
        <v>157</v>
      </c>
      <c r="D34" s="1" t="s">
        <v>158</v>
      </c>
      <c r="E34" t="str">
        <f t="shared" ref="E34:E35" si="5">IMAGE("http://ifttt.com/images/no_image_card.png",1)</f>
        <v/>
      </c>
      <c r="F34" s="1" t="s">
        <v>4</v>
      </c>
      <c r="G34" s="2" t="s">
        <v>159</v>
      </c>
    </row>
    <row r="35">
      <c r="A35" s="1" t="s">
        <v>160</v>
      </c>
      <c r="B35" s="1" t="s">
        <v>161</v>
      </c>
      <c r="C35" s="1" t="s">
        <v>162</v>
      </c>
      <c r="D35" s="1" t="s">
        <v>163</v>
      </c>
      <c r="E35" t="str">
        <f t="shared" si="5"/>
        <v/>
      </c>
      <c r="F35" s="1" t="s">
        <v>4</v>
      </c>
      <c r="G35" s="2" t="s">
        <v>164</v>
      </c>
    </row>
    <row r="36">
      <c r="A36" s="1" t="s">
        <v>160</v>
      </c>
      <c r="B36" s="1" t="s">
        <v>165</v>
      </c>
      <c r="C36" s="1" t="s">
        <v>166</v>
      </c>
      <c r="D36" s="2" t="s">
        <v>167</v>
      </c>
      <c r="E36" t="str">
        <f>IMAGE("http://media.coindesk.com/2015/04/bitcoin-computer-virus.jpg",1)</f>
        <v/>
      </c>
      <c r="F36" s="1" t="s">
        <v>4</v>
      </c>
      <c r="G36" s="2" t="s">
        <v>168</v>
      </c>
    </row>
    <row r="37">
      <c r="A37" s="1" t="s">
        <v>169</v>
      </c>
      <c r="B37" s="1" t="s">
        <v>170</v>
      </c>
      <c r="C37" s="1" t="s">
        <v>171</v>
      </c>
      <c r="D37" s="1" t="s">
        <v>172</v>
      </c>
      <c r="E37" t="str">
        <f t="shared" ref="E37:E38" si="6">IMAGE("http://ifttt.com/images/no_image_card.png",1)</f>
        <v/>
      </c>
      <c r="F37" s="1" t="s">
        <v>4</v>
      </c>
      <c r="G37" s="2" t="s">
        <v>173</v>
      </c>
    </row>
    <row r="38">
      <c r="A38" s="1" t="s">
        <v>174</v>
      </c>
      <c r="B38" s="1" t="s">
        <v>175</v>
      </c>
      <c r="C38" s="1" t="s">
        <v>176</v>
      </c>
      <c r="D38" s="1" t="s">
        <v>177</v>
      </c>
      <c r="E38" t="str">
        <f t="shared" si="6"/>
        <v/>
      </c>
      <c r="F38" s="1" t="s">
        <v>4</v>
      </c>
      <c r="G38" s="2" t="s">
        <v>178</v>
      </c>
    </row>
    <row r="39">
      <c r="A39" s="1" t="s">
        <v>179</v>
      </c>
      <c r="B39" s="1" t="s">
        <v>180</v>
      </c>
      <c r="C39" s="1" t="s">
        <v>181</v>
      </c>
      <c r="D39" s="2" t="s">
        <v>182</v>
      </c>
      <c r="E39" t="str">
        <f>IMAGE("http://bravenewcoin.com/assets/Uploads/_resampled/CroppedImage400400-Infosys-India.JPG",1)</f>
        <v/>
      </c>
      <c r="F39" s="1" t="s">
        <v>4</v>
      </c>
      <c r="G39" s="2" t="s">
        <v>183</v>
      </c>
    </row>
    <row r="40">
      <c r="A40" s="1" t="s">
        <v>184</v>
      </c>
      <c r="B40" s="1" t="s">
        <v>185</v>
      </c>
      <c r="C40" s="1" t="s">
        <v>186</v>
      </c>
      <c r="D40" s="1" t="s">
        <v>187</v>
      </c>
      <c r="E40" t="str">
        <f>IMAGE("http://ifttt.com/images/no_image_card.png",1)</f>
        <v/>
      </c>
      <c r="F40" s="1" t="s">
        <v>4</v>
      </c>
      <c r="G40" s="2" t="s">
        <v>188</v>
      </c>
    </row>
    <row r="41">
      <c r="A41" s="1" t="s">
        <v>189</v>
      </c>
      <c r="B41" s="1" t="s">
        <v>11</v>
      </c>
      <c r="C41" s="1" t="s">
        <v>190</v>
      </c>
      <c r="D41" s="2" t="s">
        <v>191</v>
      </c>
      <c r="E41" t="str">
        <f>IMAGE("http://cdn.fxstreet.com/img/facebook/*/FXstreet-90x90.png",1)</f>
        <v/>
      </c>
      <c r="F41" s="1" t="s">
        <v>4</v>
      </c>
      <c r="G41" s="2" t="s">
        <v>192</v>
      </c>
    </row>
    <row r="42">
      <c r="A42" s="1" t="s">
        <v>193</v>
      </c>
      <c r="B42" s="1" t="s">
        <v>6</v>
      </c>
      <c r="C42" s="1" t="s">
        <v>194</v>
      </c>
      <c r="D42" s="1" t="s">
        <v>195</v>
      </c>
      <c r="E42" t="str">
        <f t="shared" ref="E42:E52" si="7">IMAGE("http://ifttt.com/images/no_image_card.png",1)</f>
        <v/>
      </c>
      <c r="F42" s="1" t="s">
        <v>4</v>
      </c>
      <c r="G42" s="2" t="s">
        <v>196</v>
      </c>
    </row>
    <row r="43">
      <c r="A43" s="1" t="s">
        <v>197</v>
      </c>
      <c r="B43" s="1" t="s">
        <v>198</v>
      </c>
      <c r="C43" s="1" t="s">
        <v>199</v>
      </c>
      <c r="D43" s="1" t="s">
        <v>200</v>
      </c>
      <c r="E43" t="str">
        <f t="shared" si="7"/>
        <v/>
      </c>
      <c r="F43" s="1" t="s">
        <v>4</v>
      </c>
      <c r="G43" s="2" t="s">
        <v>201</v>
      </c>
    </row>
    <row r="44">
      <c r="A44" s="1" t="s">
        <v>202</v>
      </c>
      <c r="B44" s="1" t="s">
        <v>203</v>
      </c>
      <c r="C44" s="1" t="s">
        <v>204</v>
      </c>
      <c r="D44" s="1" t="s">
        <v>205</v>
      </c>
      <c r="E44" t="str">
        <f t="shared" si="7"/>
        <v/>
      </c>
      <c r="F44" s="1" t="s">
        <v>4</v>
      </c>
      <c r="G44" s="2" t="s">
        <v>206</v>
      </c>
    </row>
    <row r="45">
      <c r="A45" s="1" t="s">
        <v>207</v>
      </c>
      <c r="B45" s="1" t="s">
        <v>208</v>
      </c>
      <c r="C45" s="1" t="s">
        <v>209</v>
      </c>
      <c r="D45" s="1" t="s">
        <v>210</v>
      </c>
      <c r="E45" t="str">
        <f t="shared" si="7"/>
        <v/>
      </c>
      <c r="F45" s="1" t="s">
        <v>4</v>
      </c>
      <c r="G45" s="2" t="s">
        <v>211</v>
      </c>
    </row>
    <row r="46">
      <c r="A46" s="1" t="s">
        <v>212</v>
      </c>
      <c r="B46" s="1" t="s">
        <v>213</v>
      </c>
      <c r="C46" s="1" t="s">
        <v>214</v>
      </c>
      <c r="D46" s="1" t="s">
        <v>215</v>
      </c>
      <c r="E46" t="str">
        <f t="shared" si="7"/>
        <v/>
      </c>
      <c r="F46" s="1" t="s">
        <v>4</v>
      </c>
      <c r="G46" s="2" t="s">
        <v>216</v>
      </c>
    </row>
    <row r="47">
      <c r="A47" s="1" t="s">
        <v>197</v>
      </c>
      <c r="B47" s="1" t="s">
        <v>198</v>
      </c>
      <c r="C47" s="1" t="s">
        <v>199</v>
      </c>
      <c r="D47" s="1" t="s">
        <v>200</v>
      </c>
      <c r="E47" t="str">
        <f t="shared" si="7"/>
        <v/>
      </c>
      <c r="F47" s="1" t="s">
        <v>4</v>
      </c>
      <c r="G47" s="2" t="s">
        <v>201</v>
      </c>
    </row>
    <row r="48">
      <c r="A48" s="1" t="s">
        <v>202</v>
      </c>
      <c r="B48" s="1" t="s">
        <v>203</v>
      </c>
      <c r="C48" s="1" t="s">
        <v>204</v>
      </c>
      <c r="D48" s="1" t="s">
        <v>205</v>
      </c>
      <c r="E48" t="str">
        <f t="shared" si="7"/>
        <v/>
      </c>
      <c r="F48" s="1" t="s">
        <v>4</v>
      </c>
      <c r="G48" s="2" t="s">
        <v>206</v>
      </c>
    </row>
    <row r="49">
      <c r="A49" s="1" t="s">
        <v>207</v>
      </c>
      <c r="B49" s="1" t="s">
        <v>208</v>
      </c>
      <c r="C49" s="1" t="s">
        <v>209</v>
      </c>
      <c r="D49" s="1" t="s">
        <v>210</v>
      </c>
      <c r="E49" t="str">
        <f t="shared" si="7"/>
        <v/>
      </c>
      <c r="F49" s="1" t="s">
        <v>4</v>
      </c>
      <c r="G49" s="2" t="s">
        <v>211</v>
      </c>
    </row>
    <row r="50">
      <c r="A50" s="1" t="s">
        <v>212</v>
      </c>
      <c r="B50" s="1" t="s">
        <v>213</v>
      </c>
      <c r="C50" s="1" t="s">
        <v>214</v>
      </c>
      <c r="D50" s="1" t="s">
        <v>215</v>
      </c>
      <c r="E50" t="str">
        <f t="shared" si="7"/>
        <v/>
      </c>
      <c r="F50" s="1" t="s">
        <v>4</v>
      </c>
      <c r="G50" s="2" t="s">
        <v>216</v>
      </c>
    </row>
    <row r="51">
      <c r="A51" s="1" t="s">
        <v>217</v>
      </c>
      <c r="B51" s="1" t="s">
        <v>218</v>
      </c>
      <c r="C51" s="1" t="s">
        <v>219</v>
      </c>
      <c r="D51" s="1" t="s">
        <v>220</v>
      </c>
      <c r="E51" t="str">
        <f t="shared" si="7"/>
        <v/>
      </c>
      <c r="F51" s="1" t="s">
        <v>4</v>
      </c>
      <c r="G51" s="2" t="s">
        <v>221</v>
      </c>
    </row>
    <row r="52">
      <c r="A52" s="1" t="s">
        <v>222</v>
      </c>
      <c r="B52" s="1" t="s">
        <v>223</v>
      </c>
      <c r="C52" s="1" t="s">
        <v>224</v>
      </c>
      <c r="D52" s="1" t="s">
        <v>225</v>
      </c>
      <c r="E52" t="str">
        <f t="shared" si="7"/>
        <v/>
      </c>
      <c r="F52" s="1" t="s">
        <v>4</v>
      </c>
      <c r="G52" s="2" t="s">
        <v>226</v>
      </c>
    </row>
    <row r="53">
      <c r="A53" s="1" t="s">
        <v>227</v>
      </c>
      <c r="B53" s="1" t="s">
        <v>228</v>
      </c>
      <c r="C53" s="1" t="s">
        <v>229</v>
      </c>
      <c r="D53" s="2" t="s">
        <v>230</v>
      </c>
      <c r="E53" t="str">
        <f>IMAGE("http://bravenewcoin.com/assets/Uploads/_resampled/CroppedImage400400-Selection-063.png",1)</f>
        <v/>
      </c>
      <c r="F53" s="1" t="s">
        <v>4</v>
      </c>
      <c r="G53" s="2" t="s">
        <v>231</v>
      </c>
    </row>
    <row r="54">
      <c r="A54" s="1" t="s">
        <v>227</v>
      </c>
      <c r="B54" s="1" t="s">
        <v>232</v>
      </c>
      <c r="C54" s="1" t="s">
        <v>233</v>
      </c>
      <c r="D54" s="2" t="s">
        <v>234</v>
      </c>
      <c r="E54" t="str">
        <f>IMAGE("http://i.nextmedia.com.au/News/closed.png",1)</f>
        <v/>
      </c>
      <c r="F54" s="1" t="s">
        <v>4</v>
      </c>
      <c r="G54" s="2" t="s">
        <v>235</v>
      </c>
    </row>
    <row r="55">
      <c r="A55" s="1" t="s">
        <v>236</v>
      </c>
      <c r="B55" s="1" t="s">
        <v>237</v>
      </c>
      <c r="C55" s="1" t="s">
        <v>238</v>
      </c>
      <c r="D55" s="1" t="s">
        <v>177</v>
      </c>
      <c r="E55" t="str">
        <f>IMAGE("http://ifttt.com/images/no_image_card.png",1)</f>
        <v/>
      </c>
      <c r="F55" s="1" t="s">
        <v>4</v>
      </c>
      <c r="G55" s="2" t="s">
        <v>239</v>
      </c>
    </row>
    <row r="56">
      <c r="A56" s="1" t="s">
        <v>240</v>
      </c>
      <c r="B56" s="1" t="s">
        <v>241</v>
      </c>
      <c r="C56" s="1" t="s">
        <v>242</v>
      </c>
      <c r="D56" s="2" t="s">
        <v>243</v>
      </c>
      <c r="E56" t="str">
        <f>IMAGE("http://coincenter.org/wp-content/uploads/2015/04/Taxes.png",1)</f>
        <v/>
      </c>
      <c r="F56" s="1" t="s">
        <v>4</v>
      </c>
      <c r="G56" s="2" t="s">
        <v>244</v>
      </c>
    </row>
    <row r="57">
      <c r="A57" s="1" t="s">
        <v>245</v>
      </c>
      <c r="B57" s="1" t="s">
        <v>246</v>
      </c>
      <c r="C57" s="1" t="s">
        <v>247</v>
      </c>
      <c r="D57" s="2" t="s">
        <v>248</v>
      </c>
      <c r="E57" t="str">
        <f>IMAGE("http://www.impatientoptimists.org/~/media/Blog/Images/BlogPosts/List-Archive-Thumbnail/G/GA-GE/gcei35ed16069ebb48ffb9cd277e0097d0a8__autocropped_lat_autocropped.jpg",1)</f>
        <v/>
      </c>
      <c r="F57" s="1" t="s">
        <v>4</v>
      </c>
      <c r="G57" s="2" t="s">
        <v>249</v>
      </c>
    </row>
    <row r="58">
      <c r="A58" s="1" t="s">
        <v>250</v>
      </c>
      <c r="B58" s="1" t="s">
        <v>156</v>
      </c>
      <c r="C58" s="1" t="s">
        <v>251</v>
      </c>
      <c r="D58" s="2" t="s">
        <v>252</v>
      </c>
      <c r="E58" t="str">
        <f>IMAGE("http://i.imgur.com/3bXBgTB.jpg",1)</f>
        <v/>
      </c>
      <c r="F58" s="1" t="s">
        <v>4</v>
      </c>
      <c r="G58" s="2" t="s">
        <v>253</v>
      </c>
    </row>
    <row r="59">
      <c r="A59" s="1" t="s">
        <v>254</v>
      </c>
      <c r="B59" s="1" t="s">
        <v>255</v>
      </c>
      <c r="C59" s="1" t="s">
        <v>256</v>
      </c>
      <c r="D59" s="1" t="s">
        <v>257</v>
      </c>
      <c r="E59" t="str">
        <f t="shared" ref="E59:E60" si="8">IMAGE("http://ifttt.com/images/no_image_card.png",1)</f>
        <v/>
      </c>
      <c r="F59" s="1" t="s">
        <v>4</v>
      </c>
      <c r="G59" s="2" t="s">
        <v>258</v>
      </c>
    </row>
    <row r="60">
      <c r="A60" s="1" t="s">
        <v>259</v>
      </c>
      <c r="B60" s="1" t="s">
        <v>260</v>
      </c>
      <c r="C60" s="1" t="s">
        <v>261</v>
      </c>
      <c r="D60" s="1" t="s">
        <v>262</v>
      </c>
      <c r="E60" t="str">
        <f t="shared" si="8"/>
        <v/>
      </c>
      <c r="F60" s="1" t="s">
        <v>4</v>
      </c>
      <c r="G60" s="2" t="s">
        <v>263</v>
      </c>
    </row>
    <row r="61">
      <c r="A61" s="1" t="s">
        <v>264</v>
      </c>
      <c r="B61" s="1" t="s">
        <v>265</v>
      </c>
      <c r="C61" s="1" t="s">
        <v>266</v>
      </c>
      <c r="D61" s="2" t="s">
        <v>267</v>
      </c>
      <c r="E61" t="str">
        <f>IMAGE("https://pbs.twimg.com/profile_images/1087589272/hostigation_400x400.jpg",1)</f>
        <v/>
      </c>
      <c r="F61" s="1" t="s">
        <v>4</v>
      </c>
      <c r="G61" s="2" t="s">
        <v>268</v>
      </c>
    </row>
    <row r="62">
      <c r="A62" s="1" t="s">
        <v>269</v>
      </c>
      <c r="B62" s="1" t="s">
        <v>270</v>
      </c>
      <c r="C62" s="1" t="s">
        <v>271</v>
      </c>
      <c r="D62" s="1" t="s">
        <v>272</v>
      </c>
      <c r="E62" t="str">
        <f t="shared" ref="E62:E65" si="9">IMAGE("http://ifttt.com/images/no_image_card.png",1)</f>
        <v/>
      </c>
      <c r="F62" s="1" t="s">
        <v>4</v>
      </c>
      <c r="G62" s="2" t="s">
        <v>273</v>
      </c>
    </row>
    <row r="63">
      <c r="A63" s="1" t="s">
        <v>274</v>
      </c>
      <c r="B63" s="1" t="s">
        <v>275</v>
      </c>
      <c r="C63" s="1" t="s">
        <v>276</v>
      </c>
      <c r="D63" s="1" t="s">
        <v>277</v>
      </c>
      <c r="E63" t="str">
        <f t="shared" si="9"/>
        <v/>
      </c>
      <c r="F63" s="1" t="s">
        <v>4</v>
      </c>
      <c r="G63" s="2" t="s">
        <v>278</v>
      </c>
    </row>
    <row r="64">
      <c r="A64" s="1" t="s">
        <v>279</v>
      </c>
      <c r="B64" s="1" t="s">
        <v>280</v>
      </c>
      <c r="C64" s="1" t="s">
        <v>281</v>
      </c>
      <c r="D64" s="1" t="s">
        <v>177</v>
      </c>
      <c r="E64" t="str">
        <f t="shared" si="9"/>
        <v/>
      </c>
      <c r="F64" s="1" t="s">
        <v>4</v>
      </c>
      <c r="G64" s="2" t="s">
        <v>282</v>
      </c>
    </row>
    <row r="65">
      <c r="A65" s="1" t="s">
        <v>283</v>
      </c>
      <c r="B65" s="1" t="s">
        <v>284</v>
      </c>
      <c r="C65" s="1" t="s">
        <v>285</v>
      </c>
      <c r="D65" s="1" t="s">
        <v>177</v>
      </c>
      <c r="E65" t="str">
        <f t="shared" si="9"/>
        <v/>
      </c>
      <c r="F65" s="1" t="s">
        <v>4</v>
      </c>
      <c r="G65" s="2" t="s">
        <v>286</v>
      </c>
    </row>
    <row r="66">
      <c r="A66" s="1" t="s">
        <v>287</v>
      </c>
      <c r="B66" s="1" t="s">
        <v>11</v>
      </c>
      <c r="C66" s="1" t="s">
        <v>288</v>
      </c>
      <c r="D66" s="2" t="s">
        <v>289</v>
      </c>
      <c r="E66" t="str">
        <f>IMAGE("http://si.wsj.net/public/resources/images/BN-HV194_0410bi_P_20150410114457.jpg",1)</f>
        <v/>
      </c>
      <c r="F66" s="1" t="s">
        <v>4</v>
      </c>
      <c r="G66" s="2" t="s">
        <v>290</v>
      </c>
    </row>
    <row r="67">
      <c r="A67" s="1" t="s">
        <v>291</v>
      </c>
      <c r="B67" s="1" t="s">
        <v>98</v>
      </c>
      <c r="C67" s="1" t="s">
        <v>292</v>
      </c>
      <c r="D67" s="1" t="s">
        <v>293</v>
      </c>
      <c r="E67" t="str">
        <f t="shared" ref="E67:E69" si="10">IMAGE("http://ifttt.com/images/no_image_card.png",1)</f>
        <v/>
      </c>
      <c r="F67" s="1" t="s">
        <v>4</v>
      </c>
      <c r="G67" s="2" t="s">
        <v>294</v>
      </c>
    </row>
    <row r="68">
      <c r="A68" s="1" t="s">
        <v>295</v>
      </c>
      <c r="B68" s="1" t="s">
        <v>296</v>
      </c>
      <c r="C68" s="1" t="s">
        <v>297</v>
      </c>
      <c r="D68" s="1" t="s">
        <v>298</v>
      </c>
      <c r="E68" t="str">
        <f t="shared" si="10"/>
        <v/>
      </c>
      <c r="F68" s="1" t="s">
        <v>4</v>
      </c>
      <c r="G68" s="2" t="s">
        <v>299</v>
      </c>
    </row>
    <row r="69">
      <c r="A69" s="1" t="s">
        <v>300</v>
      </c>
      <c r="B69" s="1" t="s">
        <v>301</v>
      </c>
      <c r="C69" s="1" t="s">
        <v>302</v>
      </c>
      <c r="D69" s="1" t="s">
        <v>303</v>
      </c>
      <c r="E69" t="str">
        <f t="shared" si="10"/>
        <v/>
      </c>
      <c r="F69" s="1" t="s">
        <v>4</v>
      </c>
      <c r="G69" s="2" t="s">
        <v>304</v>
      </c>
    </row>
    <row r="70">
      <c r="A70" s="1" t="s">
        <v>305</v>
      </c>
      <c r="B70" s="1" t="s">
        <v>306</v>
      </c>
      <c r="C70" s="1" t="s">
        <v>307</v>
      </c>
      <c r="D70" s="2" t="s">
        <v>308</v>
      </c>
      <c r="E70" t="str">
        <f>IMAGE("https://d262ilb51hltx0.cloudfront.net/max/800/1*CUY_rhUXFtsZb5rpnTb-fw.jpeg",1)</f>
        <v/>
      </c>
      <c r="F70" s="1" t="s">
        <v>4</v>
      </c>
      <c r="G70" s="2" t="s">
        <v>309</v>
      </c>
    </row>
    <row r="71">
      <c r="A71" s="1" t="s">
        <v>310</v>
      </c>
      <c r="B71" s="1" t="s">
        <v>311</v>
      </c>
      <c r="C71" s="1" t="s">
        <v>312</v>
      </c>
      <c r="D71" s="2" t="s">
        <v>313</v>
      </c>
      <c r="E71" t="str">
        <f>IMAGE("http://www.bitpop.org/wp-includes/images/smilies/icon_smile.gif",1)</f>
        <v/>
      </c>
      <c r="F71" s="1" t="s">
        <v>4</v>
      </c>
      <c r="G71" s="2" t="s">
        <v>314</v>
      </c>
    </row>
    <row r="72">
      <c r="A72" s="1" t="s">
        <v>315</v>
      </c>
      <c r="B72" s="1" t="s">
        <v>316</v>
      </c>
      <c r="C72" s="1" t="s">
        <v>317</v>
      </c>
      <c r="D72" s="2" t="s">
        <v>318</v>
      </c>
      <c r="E72" t="str">
        <f>IMAGE("https://i.ytimg.com/vi/6MnQJFEVY7s/hqdefault.jpg",1)</f>
        <v/>
      </c>
      <c r="F72" s="1" t="s">
        <v>4</v>
      </c>
      <c r="G72" s="2" t="s">
        <v>319</v>
      </c>
    </row>
    <row r="73">
      <c r="A73" s="1" t="s">
        <v>320</v>
      </c>
      <c r="B73" s="1" t="s">
        <v>321</v>
      </c>
      <c r="C73" s="1" t="s">
        <v>322</v>
      </c>
      <c r="D73" s="1" t="s">
        <v>323</v>
      </c>
      <c r="E73" t="str">
        <f>IMAGE("http://ifttt.com/images/no_image_card.png",1)</f>
        <v/>
      </c>
      <c r="F73" s="1" t="s">
        <v>4</v>
      </c>
      <c r="G73" s="2" t="s">
        <v>324</v>
      </c>
    </row>
    <row r="74">
      <c r="A74" s="1" t="s">
        <v>325</v>
      </c>
      <c r="B74" s="1" t="s">
        <v>326</v>
      </c>
      <c r="C74" s="1" t="s">
        <v>327</v>
      </c>
      <c r="D74" s="2" t="s">
        <v>328</v>
      </c>
      <c r="E74" t="str">
        <f>IMAGE("https://www.vinumeris.com/logo.svg",1)</f>
        <v/>
      </c>
      <c r="F74" s="1" t="s">
        <v>4</v>
      </c>
      <c r="G74" s="2" t="s">
        <v>329</v>
      </c>
    </row>
    <row r="75">
      <c r="A75" s="1" t="s">
        <v>330</v>
      </c>
      <c r="B75" s="1" t="s">
        <v>331</v>
      </c>
      <c r="C75" s="1" t="s">
        <v>332</v>
      </c>
      <c r="D75" s="2" t="s">
        <v>333</v>
      </c>
      <c r="E75" t="str">
        <f>IMAGE("http://i.imgur.com/cFk2pQM.png?fb",1)</f>
        <v/>
      </c>
      <c r="F75" s="1" t="s">
        <v>4</v>
      </c>
      <c r="G75" s="2" t="s">
        <v>334</v>
      </c>
    </row>
    <row r="76">
      <c r="A76" s="1" t="s">
        <v>335</v>
      </c>
      <c r="B76" s="1" t="s">
        <v>336</v>
      </c>
      <c r="C76" s="1" t="s">
        <v>337</v>
      </c>
      <c r="D76" s="1" t="s">
        <v>177</v>
      </c>
      <c r="E76" t="str">
        <f>IMAGE("http://ifttt.com/images/no_image_card.png",1)</f>
        <v/>
      </c>
      <c r="F76" s="1" t="s">
        <v>4</v>
      </c>
      <c r="G76" s="2" t="s">
        <v>338</v>
      </c>
    </row>
    <row r="77">
      <c r="A77" s="1" t="s">
        <v>339</v>
      </c>
      <c r="B77" s="1" t="s">
        <v>180</v>
      </c>
      <c r="C77" s="1" t="s">
        <v>340</v>
      </c>
      <c r="D77" s="2" t="s">
        <v>341</v>
      </c>
      <c r="E77" t="str">
        <f>IMAGE("http://bravenewcoin.com/assets/Uploads/_resampled/CroppedImage400400-price-development-463487-1280.jpg",1)</f>
        <v/>
      </c>
      <c r="F77" s="1" t="s">
        <v>4</v>
      </c>
      <c r="G77" s="2" t="s">
        <v>342</v>
      </c>
    </row>
    <row r="78">
      <c r="A78" s="1" t="s">
        <v>343</v>
      </c>
      <c r="B78" s="1" t="s">
        <v>344</v>
      </c>
      <c r="C78" s="1" t="s">
        <v>345</v>
      </c>
      <c r="D78" s="1" t="s">
        <v>177</v>
      </c>
      <c r="E78" t="str">
        <f t="shared" ref="E78:E79" si="11">IMAGE("http://ifttt.com/images/no_image_card.png",1)</f>
        <v/>
      </c>
      <c r="F78" s="1" t="s">
        <v>4</v>
      </c>
      <c r="G78" s="2" t="s">
        <v>346</v>
      </c>
    </row>
    <row r="79">
      <c r="A79" s="1" t="s">
        <v>347</v>
      </c>
      <c r="B79" s="1" t="s">
        <v>348</v>
      </c>
      <c r="C79" s="1" t="s">
        <v>349</v>
      </c>
      <c r="D79" s="1" t="s">
        <v>350</v>
      </c>
      <c r="E79" t="str">
        <f t="shared" si="11"/>
        <v/>
      </c>
      <c r="F79" s="1" t="s">
        <v>4</v>
      </c>
      <c r="G79" s="2" t="s">
        <v>351</v>
      </c>
    </row>
    <row r="80">
      <c r="A80" s="1" t="s">
        <v>352</v>
      </c>
      <c r="B80" s="1" t="s">
        <v>353</v>
      </c>
      <c r="C80" s="1" t="s">
        <v>354</v>
      </c>
      <c r="D80" s="2" t="s">
        <v>355</v>
      </c>
      <c r="E80" t="str">
        <f>IMAGE("http://diginomica.com/wp-content/uploads/2014/06/Fotolia-lolloj-62215934_Sub_M.jpg",1)</f>
        <v/>
      </c>
      <c r="F80" s="1" t="s">
        <v>4</v>
      </c>
      <c r="G80" s="2" t="s">
        <v>356</v>
      </c>
    </row>
    <row r="81">
      <c r="A81" s="1" t="s">
        <v>357</v>
      </c>
      <c r="B81" s="1" t="s">
        <v>353</v>
      </c>
      <c r="C81" s="1" t="s">
        <v>358</v>
      </c>
      <c r="D81" s="2" t="s">
        <v>359</v>
      </c>
      <c r="E81" t="str">
        <f>IMAGE("http://www.resourceinvestor.com/sites/default/themes/alphapages/img/header-banner.jpg",1)</f>
        <v/>
      </c>
      <c r="F81" s="1" t="s">
        <v>4</v>
      </c>
      <c r="G81" s="2" t="s">
        <v>360</v>
      </c>
    </row>
    <row r="82">
      <c r="A82" s="1" t="s">
        <v>361</v>
      </c>
      <c r="B82" s="1" t="s">
        <v>362</v>
      </c>
      <c r="C82" s="1" t="s">
        <v>363</v>
      </c>
      <c r="D82" s="1" t="s">
        <v>177</v>
      </c>
      <c r="E82" t="str">
        <f>IMAGE("http://ifttt.com/images/no_image_card.png",1)</f>
        <v/>
      </c>
      <c r="F82" s="1" t="s">
        <v>4</v>
      </c>
      <c r="G82" s="2" t="s">
        <v>364</v>
      </c>
    </row>
    <row r="83">
      <c r="A83" s="1" t="s">
        <v>365</v>
      </c>
      <c r="B83" s="1" t="s">
        <v>366</v>
      </c>
      <c r="C83" s="1" t="s">
        <v>367</v>
      </c>
      <c r="D83" s="2" t="s">
        <v>368</v>
      </c>
      <c r="E83" t="str">
        <f>IMAGE("https://www.redditstatic.com/icon.png",1)</f>
        <v/>
      </c>
      <c r="F83" s="1" t="s">
        <v>4</v>
      </c>
      <c r="G83" s="2" t="s">
        <v>369</v>
      </c>
    </row>
    <row r="84">
      <c r="A84" s="1" t="s">
        <v>370</v>
      </c>
      <c r="B84" s="1" t="s">
        <v>371</v>
      </c>
      <c r="C84" s="1" t="s">
        <v>372</v>
      </c>
      <c r="D84" s="1" t="s">
        <v>373</v>
      </c>
      <c r="E84" t="str">
        <f t="shared" ref="E84:E87" si="12">IMAGE("http://ifttt.com/images/no_image_card.png",1)</f>
        <v/>
      </c>
      <c r="F84" s="1" t="s">
        <v>4</v>
      </c>
      <c r="G84" s="2" t="s">
        <v>374</v>
      </c>
    </row>
    <row r="85">
      <c r="A85" s="1" t="s">
        <v>375</v>
      </c>
      <c r="B85" s="1" t="s">
        <v>376</v>
      </c>
      <c r="C85" s="1" t="s">
        <v>377</v>
      </c>
      <c r="D85" s="1" t="s">
        <v>378</v>
      </c>
      <c r="E85" t="str">
        <f t="shared" si="12"/>
        <v/>
      </c>
      <c r="F85" s="1" t="s">
        <v>4</v>
      </c>
      <c r="G85" s="2" t="s">
        <v>379</v>
      </c>
    </row>
    <row r="86">
      <c r="A86" s="1" t="s">
        <v>380</v>
      </c>
      <c r="B86" s="1" t="s">
        <v>381</v>
      </c>
      <c r="C86" s="1" t="s">
        <v>382</v>
      </c>
      <c r="D86" s="1" t="s">
        <v>383</v>
      </c>
      <c r="E86" t="str">
        <f t="shared" si="12"/>
        <v/>
      </c>
      <c r="F86" s="1" t="s">
        <v>4</v>
      </c>
      <c r="G86" s="2" t="s">
        <v>384</v>
      </c>
    </row>
    <row r="87">
      <c r="A87" s="1" t="s">
        <v>385</v>
      </c>
      <c r="B87" s="1" t="s">
        <v>386</v>
      </c>
      <c r="C87" s="1" t="s">
        <v>387</v>
      </c>
      <c r="D87" s="1" t="s">
        <v>388</v>
      </c>
      <c r="E87" t="str">
        <f t="shared" si="12"/>
        <v/>
      </c>
      <c r="F87" s="1" t="s">
        <v>4</v>
      </c>
      <c r="G87" s="2" t="s">
        <v>389</v>
      </c>
    </row>
    <row r="88">
      <c r="A88" s="1" t="s">
        <v>390</v>
      </c>
      <c r="B88" s="1" t="s">
        <v>391</v>
      </c>
      <c r="C88" s="1" t="s">
        <v>392</v>
      </c>
      <c r="D88" s="2" t="s">
        <v>393</v>
      </c>
      <c r="E88" t="str">
        <f>IMAGE("http://fxwire.pro/assets/images/article/ads/Banner_Rt.gif",1)</f>
        <v/>
      </c>
      <c r="F88" s="1" t="s">
        <v>4</v>
      </c>
      <c r="G88" s="2" t="s">
        <v>394</v>
      </c>
    </row>
    <row r="89">
      <c r="A89" s="1" t="s">
        <v>395</v>
      </c>
      <c r="B89" s="1" t="s">
        <v>180</v>
      </c>
      <c r="C89" s="1" t="s">
        <v>396</v>
      </c>
      <c r="D89" s="2" t="s">
        <v>397</v>
      </c>
      <c r="E89" t="str">
        <f>IMAGE("http://bravenewcoin.com/assets/Uploads/_resampled/CroppedImage400400-UB-Bank-Tower.jpg",1)</f>
        <v/>
      </c>
      <c r="F89" s="1" t="s">
        <v>4</v>
      </c>
      <c r="G89" s="2" t="s">
        <v>398</v>
      </c>
    </row>
    <row r="90">
      <c r="A90" s="1" t="s">
        <v>399</v>
      </c>
      <c r="B90" s="1" t="s">
        <v>400</v>
      </c>
      <c r="C90" s="1" t="s">
        <v>401</v>
      </c>
      <c r="D90" s="2" t="s">
        <v>402</v>
      </c>
      <c r="E90" t="str">
        <f>IMAGE("http://themerkle.com/wp-content/uploads/2015/03/shutterstock_106468913.jpg",1)</f>
        <v/>
      </c>
      <c r="F90" s="1" t="s">
        <v>4</v>
      </c>
      <c r="G90" s="2" t="s">
        <v>403</v>
      </c>
    </row>
    <row r="91">
      <c r="A91" s="1" t="s">
        <v>404</v>
      </c>
      <c r="B91" s="1" t="s">
        <v>405</v>
      </c>
      <c r="C91" s="1" t="s">
        <v>406</v>
      </c>
      <c r="D91" s="1" t="s">
        <v>407</v>
      </c>
      <c r="E91" t="str">
        <f t="shared" ref="E91:E92" si="13">IMAGE("http://ifttt.com/images/no_image_card.png",1)</f>
        <v/>
      </c>
      <c r="F91" s="1" t="s">
        <v>4</v>
      </c>
      <c r="G91" s="2" t="s">
        <v>408</v>
      </c>
    </row>
    <row r="92">
      <c r="A92" s="1" t="s">
        <v>409</v>
      </c>
      <c r="B92" s="1" t="s">
        <v>410</v>
      </c>
      <c r="C92" s="1" t="s">
        <v>411</v>
      </c>
      <c r="D92" s="1" t="s">
        <v>412</v>
      </c>
      <c r="E92" t="str">
        <f t="shared" si="13"/>
        <v/>
      </c>
      <c r="F92" s="1" t="s">
        <v>4</v>
      </c>
      <c r="G92" s="2" t="s">
        <v>413</v>
      </c>
    </row>
    <row r="93">
      <c r="A93" s="1" t="s">
        <v>414</v>
      </c>
      <c r="B93" s="1" t="s">
        <v>415</v>
      </c>
      <c r="C93" s="1" t="s">
        <v>416</v>
      </c>
      <c r="D93" s="2" t="s">
        <v>417</v>
      </c>
      <c r="E93" t="str">
        <f>IMAGE("http://moneyweek.com/wp-content/uploads/2015/04/150415-bitcoin-b.jpg",1)</f>
        <v/>
      </c>
      <c r="F93" s="1" t="s">
        <v>4</v>
      </c>
      <c r="G93" s="2" t="s">
        <v>418</v>
      </c>
    </row>
    <row r="94">
      <c r="A94" s="1" t="s">
        <v>419</v>
      </c>
      <c r="B94" s="1" t="s">
        <v>420</v>
      </c>
      <c r="C94" s="1" t="s">
        <v>421</v>
      </c>
      <c r="D94" s="1" t="s">
        <v>422</v>
      </c>
      <c r="E94" t="str">
        <f>IMAGE("http://ifttt.com/images/no_image_card.png",1)</f>
        <v/>
      </c>
      <c r="F94" s="1" t="s">
        <v>4</v>
      </c>
      <c r="G94" s="2" t="s">
        <v>423</v>
      </c>
    </row>
    <row r="95">
      <c r="A95" s="1" t="s">
        <v>424</v>
      </c>
      <c r="B95" s="1" t="s">
        <v>425</v>
      </c>
      <c r="C95" s="1" t="s">
        <v>426</v>
      </c>
      <c r="D95" s="2" t="s">
        <v>427</v>
      </c>
      <c r="E95" t="str">
        <f>IMAGE("http://forklog.com/wp-content/themes/wirepress/images/smm/reddit.png",1)</f>
        <v/>
      </c>
      <c r="F95" s="1" t="s">
        <v>4</v>
      </c>
      <c r="G95" s="2" t="s">
        <v>428</v>
      </c>
    </row>
    <row r="96">
      <c r="A96" s="1" t="s">
        <v>429</v>
      </c>
      <c r="B96" s="1" t="s">
        <v>430</v>
      </c>
      <c r="C96" s="1" t="s">
        <v>431</v>
      </c>
      <c r="D96" s="2" t="s">
        <v>432</v>
      </c>
      <c r="E96" t="str">
        <f>IMAGE("http://i.imgur.com/vbzwyGj.jpg",1)</f>
        <v/>
      </c>
      <c r="F96" s="1" t="s">
        <v>4</v>
      </c>
      <c r="G96" s="2" t="s">
        <v>433</v>
      </c>
    </row>
    <row r="97">
      <c r="A97" s="1" t="s">
        <v>434</v>
      </c>
      <c r="B97" s="1" t="s">
        <v>435</v>
      </c>
      <c r="C97" s="1" t="s">
        <v>436</v>
      </c>
      <c r="D97" s="1" t="s">
        <v>437</v>
      </c>
      <c r="E97" t="str">
        <f t="shared" ref="E97:E101" si="14">IMAGE("http://ifttt.com/images/no_image_card.png",1)</f>
        <v/>
      </c>
      <c r="F97" s="1" t="s">
        <v>4</v>
      </c>
      <c r="G97" s="2" t="s">
        <v>438</v>
      </c>
    </row>
    <row r="98">
      <c r="A98" s="1" t="s">
        <v>439</v>
      </c>
      <c r="B98" s="1" t="s">
        <v>440</v>
      </c>
      <c r="C98" s="1" t="s">
        <v>441</v>
      </c>
      <c r="D98" s="1" t="s">
        <v>442</v>
      </c>
      <c r="E98" t="str">
        <f t="shared" si="14"/>
        <v/>
      </c>
      <c r="F98" s="1" t="s">
        <v>4</v>
      </c>
      <c r="G98" s="2" t="s">
        <v>443</v>
      </c>
    </row>
    <row r="99">
      <c r="A99" s="1" t="s">
        <v>444</v>
      </c>
      <c r="B99" s="1" t="s">
        <v>161</v>
      </c>
      <c r="C99" s="1" t="s">
        <v>445</v>
      </c>
      <c r="D99" s="1" t="s">
        <v>446</v>
      </c>
      <c r="E99" t="str">
        <f t="shared" si="14"/>
        <v/>
      </c>
      <c r="F99" s="1" t="s">
        <v>4</v>
      </c>
      <c r="G99" s="2" t="s">
        <v>447</v>
      </c>
    </row>
    <row r="100">
      <c r="A100" s="1" t="s">
        <v>448</v>
      </c>
      <c r="B100" s="1" t="s">
        <v>449</v>
      </c>
      <c r="C100" s="1" t="s">
        <v>450</v>
      </c>
      <c r="D100" s="1" t="s">
        <v>451</v>
      </c>
      <c r="E100" t="str">
        <f t="shared" si="14"/>
        <v/>
      </c>
      <c r="F100" s="1" t="s">
        <v>4</v>
      </c>
      <c r="G100" s="2" t="s">
        <v>452</v>
      </c>
    </row>
    <row r="101">
      <c r="A101" s="1" t="s">
        <v>453</v>
      </c>
      <c r="B101" s="1" t="s">
        <v>454</v>
      </c>
      <c r="C101" s="1" t="s">
        <v>455</v>
      </c>
      <c r="D101" s="1" t="s">
        <v>456</v>
      </c>
      <c r="E101" t="str">
        <f t="shared" si="14"/>
        <v/>
      </c>
      <c r="F101" s="1" t="s">
        <v>4</v>
      </c>
      <c r="G101" s="2" t="s">
        <v>457</v>
      </c>
    </row>
    <row r="102">
      <c r="A102" s="1" t="s">
        <v>458</v>
      </c>
      <c r="B102" s="1" t="s">
        <v>459</v>
      </c>
      <c r="C102" s="1" t="s">
        <v>460</v>
      </c>
      <c r="D102" s="2" t="s">
        <v>461</v>
      </c>
      <c r="E102" t="str">
        <f>IMAGE("http://www.bitcoinwednesday.com/wp-content/themes/canvas/images/woothemes.png",1)</f>
        <v/>
      </c>
      <c r="F102" s="1" t="s">
        <v>4</v>
      </c>
      <c r="G102" s="2" t="s">
        <v>462</v>
      </c>
    </row>
    <row r="103">
      <c r="A103" s="1" t="s">
        <v>463</v>
      </c>
      <c r="B103" s="1" t="s">
        <v>425</v>
      </c>
      <c r="C103" s="1" t="s">
        <v>426</v>
      </c>
      <c r="D103" s="2" t="s">
        <v>427</v>
      </c>
      <c r="E103" t="str">
        <f>IMAGE("http://forklog.com/wp-content/themes/wirepress/images/smm/reddit.png",1)</f>
        <v/>
      </c>
      <c r="F103" s="1" t="s">
        <v>4</v>
      </c>
      <c r="G103" s="2" t="s">
        <v>464</v>
      </c>
    </row>
    <row r="104">
      <c r="A104" s="1" t="s">
        <v>465</v>
      </c>
      <c r="B104" s="1" t="s">
        <v>466</v>
      </c>
      <c r="C104" s="1" t="s">
        <v>467</v>
      </c>
      <c r="D104" s="1" t="s">
        <v>468</v>
      </c>
      <c r="E104" t="str">
        <f>IMAGE("http://ifttt.com/images/no_image_card.png",1)</f>
        <v/>
      </c>
      <c r="F104" s="1" t="s">
        <v>4</v>
      </c>
      <c r="G104" s="2" t="s">
        <v>469</v>
      </c>
    </row>
    <row r="105">
      <c r="A105" s="1" t="s">
        <v>470</v>
      </c>
      <c r="B105" s="1" t="s">
        <v>471</v>
      </c>
      <c r="C105" s="1" t="s">
        <v>472</v>
      </c>
      <c r="D105" s="2" t="s">
        <v>473</v>
      </c>
      <c r="E105" t="str">
        <f>IMAGE("http://bit-post.com/wp-content/uploads/2015/03/Bitcoin-Ultimate-Faucet-List.jpg",1)</f>
        <v/>
      </c>
      <c r="F105" s="1" t="s">
        <v>4</v>
      </c>
      <c r="G105" s="2" t="s">
        <v>474</v>
      </c>
    </row>
    <row r="106">
      <c r="A106" s="1" t="s">
        <v>475</v>
      </c>
      <c r="B106" s="1" t="s">
        <v>476</v>
      </c>
      <c r="C106" s="1" t="s">
        <v>477</v>
      </c>
      <c r="D106" s="2" t="s">
        <v>478</v>
      </c>
      <c r="E106" t="str">
        <f>IMAGE("https://i.ytimg.com/vi/EzFOwFXlR48/hqdefault.jpg",1)</f>
        <v/>
      </c>
      <c r="F106" s="1" t="s">
        <v>4</v>
      </c>
      <c r="G106" s="2" t="s">
        <v>479</v>
      </c>
    </row>
    <row r="107">
      <c r="A107" s="1" t="s">
        <v>475</v>
      </c>
      <c r="B107" s="1" t="s">
        <v>480</v>
      </c>
      <c r="C107" s="1" t="s">
        <v>481</v>
      </c>
      <c r="D107" s="1" t="s">
        <v>482</v>
      </c>
      <c r="E107" t="str">
        <f>IMAGE("http://ifttt.com/images/no_image_card.png",1)</f>
        <v/>
      </c>
      <c r="F107" s="1" t="s">
        <v>4</v>
      </c>
      <c r="G107" s="2" t="s">
        <v>483</v>
      </c>
    </row>
    <row r="108">
      <c r="A108" s="1" t="s">
        <v>484</v>
      </c>
      <c r="B108" s="1" t="s">
        <v>485</v>
      </c>
      <c r="C108" s="1" t="s">
        <v>486</v>
      </c>
      <c r="D108" s="2" t="s">
        <v>487</v>
      </c>
      <c r="E108" t="str">
        <f>IMAGE("https://d262ilb51hltx0.cloudfront.net/max/800/1*9HcGMVIFj0QzXa6wSj9x_w.jpeg",1)</f>
        <v/>
      </c>
      <c r="F108" s="1" t="s">
        <v>4</v>
      </c>
      <c r="G108" s="2" t="s">
        <v>488</v>
      </c>
    </row>
    <row r="109">
      <c r="A109" s="1" t="s">
        <v>489</v>
      </c>
      <c r="B109" s="1" t="s">
        <v>490</v>
      </c>
      <c r="C109" s="1" t="s">
        <v>491</v>
      </c>
      <c r="D109" s="2" t="s">
        <v>492</v>
      </c>
      <c r="E109" t="str">
        <f>IMAGE("https://i.ytimg.com/vi/mt4QqqQfX5Q/hqdefault.jpg",1)</f>
        <v/>
      </c>
      <c r="F109" s="1" t="s">
        <v>4</v>
      </c>
      <c r="G109" s="2" t="s">
        <v>493</v>
      </c>
    </row>
    <row r="110">
      <c r="A110" s="1" t="s">
        <v>494</v>
      </c>
      <c r="B110" s="1" t="s">
        <v>353</v>
      </c>
      <c r="C110" s="1" t="s">
        <v>495</v>
      </c>
      <c r="D110" s="2" t="s">
        <v>496</v>
      </c>
      <c r="E110" t="str">
        <f>IMAGE("http://www.newsbtc.com/wp-content/uploads/2015/04/conference.jpg",1)</f>
        <v/>
      </c>
      <c r="F110" s="1" t="s">
        <v>4</v>
      </c>
      <c r="G110" s="2" t="s">
        <v>497</v>
      </c>
    </row>
    <row r="111">
      <c r="A111" s="1" t="s">
        <v>498</v>
      </c>
      <c r="B111" s="1" t="s">
        <v>499</v>
      </c>
      <c r="C111" s="1" t="s">
        <v>500</v>
      </c>
      <c r="D111" s="2" t="s">
        <v>501</v>
      </c>
      <c r="E111" t="str">
        <f>IMAGE("http://media.coindesk.com/2014/07/coindesk-logo.png",1)</f>
        <v/>
      </c>
      <c r="F111" s="1" t="s">
        <v>4</v>
      </c>
      <c r="G111" s="2" t="s">
        <v>502</v>
      </c>
    </row>
    <row r="112">
      <c r="A112" s="1" t="s">
        <v>503</v>
      </c>
      <c r="B112" s="1" t="s">
        <v>504</v>
      </c>
      <c r="C112" s="1" t="s">
        <v>505</v>
      </c>
      <c r="D112" s="2" t="s">
        <v>506</v>
      </c>
      <c r="E112" t="str">
        <f>IMAGE("http://www.coinbuzz.com/wp-content/uploads/2015/04/10655164_10102730439688930_9211281670292542396_o.jpg",1)</f>
        <v/>
      </c>
      <c r="F112" s="1" t="s">
        <v>4</v>
      </c>
      <c r="G112" s="2" t="s">
        <v>507</v>
      </c>
    </row>
    <row r="113">
      <c r="A113" s="1" t="s">
        <v>508</v>
      </c>
      <c r="B113" s="1" t="s">
        <v>509</v>
      </c>
      <c r="C113" s="1" t="s">
        <v>510</v>
      </c>
      <c r="D113" s="2" t="s">
        <v>511</v>
      </c>
      <c r="E113" t="str">
        <f>IMAGE("http://panampost.com/wp-content/uploads/ft-bitcoin-money.jpg",1)</f>
        <v/>
      </c>
      <c r="F113" s="1" t="s">
        <v>4</v>
      </c>
      <c r="G113" s="2" t="s">
        <v>512</v>
      </c>
    </row>
    <row r="114">
      <c r="A114" s="1" t="s">
        <v>513</v>
      </c>
      <c r="B114" s="1" t="s">
        <v>514</v>
      </c>
      <c r="C114" s="1" t="s">
        <v>515</v>
      </c>
      <c r="D114" s="2" t="s">
        <v>516</v>
      </c>
      <c r="E114" t="str">
        <f>IMAGE("http://ifttt.com/images/no_image_card.png",1)</f>
        <v/>
      </c>
      <c r="F114" s="1" t="s">
        <v>4</v>
      </c>
      <c r="G114" s="2" t="s">
        <v>517</v>
      </c>
    </row>
    <row r="115">
      <c r="A115" s="1" t="s">
        <v>518</v>
      </c>
      <c r="B115" s="1" t="s">
        <v>519</v>
      </c>
      <c r="C115" s="1" t="s">
        <v>520</v>
      </c>
      <c r="D115" s="2" t="s">
        <v>521</v>
      </c>
      <c r="E115" t="str">
        <f>IMAGE("https://d1ztvzf22lmr1j.cloudfront.net/images/flags/fil.png",1)</f>
        <v/>
      </c>
      <c r="F115" s="1" t="s">
        <v>4</v>
      </c>
      <c r="G115" s="2" t="s">
        <v>522</v>
      </c>
    </row>
    <row r="116">
      <c r="A116" s="1" t="s">
        <v>523</v>
      </c>
      <c r="B116" s="1" t="s">
        <v>524</v>
      </c>
      <c r="C116" s="1" t="s">
        <v>525</v>
      </c>
      <c r="D116" s="2" t="s">
        <v>526</v>
      </c>
      <c r="E116" t="str">
        <f>IMAGE("https://i1.sndcdn.com/avatars-000140380215-70v2kp-t500x500.jpg",1)</f>
        <v/>
      </c>
      <c r="F116" s="1" t="s">
        <v>4</v>
      </c>
      <c r="G116" s="2" t="s">
        <v>527</v>
      </c>
    </row>
    <row r="117">
      <c r="A117" s="1" t="s">
        <v>528</v>
      </c>
      <c r="B117" s="1" t="s">
        <v>471</v>
      </c>
      <c r="C117" s="1" t="s">
        <v>529</v>
      </c>
      <c r="D117" s="2" t="s">
        <v>530</v>
      </c>
      <c r="E117" t="str">
        <f>IMAGE("http://bit-post.com/wp-content/uploads/2014/12/Videogames-BP.jpg",1)</f>
        <v/>
      </c>
      <c r="F117" s="1" t="s">
        <v>4</v>
      </c>
      <c r="G117" s="2" t="s">
        <v>531</v>
      </c>
    </row>
    <row r="118">
      <c r="A118" s="1" t="s">
        <v>513</v>
      </c>
      <c r="B118" s="1" t="s">
        <v>514</v>
      </c>
      <c r="C118" s="1" t="s">
        <v>515</v>
      </c>
      <c r="D118" s="2" t="s">
        <v>516</v>
      </c>
      <c r="E118" t="str">
        <f t="shared" ref="E118:E120" si="15">IMAGE("http://ifttt.com/images/no_image_card.png",1)</f>
        <v/>
      </c>
      <c r="F118" s="1" t="s">
        <v>4</v>
      </c>
      <c r="G118" s="2" t="s">
        <v>517</v>
      </c>
    </row>
    <row r="119">
      <c r="A119" s="1" t="s">
        <v>532</v>
      </c>
      <c r="B119" s="1" t="s">
        <v>270</v>
      </c>
      <c r="C119" s="1" t="s">
        <v>533</v>
      </c>
      <c r="D119" s="1" t="s">
        <v>534</v>
      </c>
      <c r="E119" t="str">
        <f t="shared" si="15"/>
        <v/>
      </c>
      <c r="F119" s="1" t="s">
        <v>4</v>
      </c>
      <c r="G119" s="2" t="s">
        <v>535</v>
      </c>
    </row>
    <row r="120">
      <c r="A120" s="1" t="s">
        <v>536</v>
      </c>
      <c r="B120" s="1" t="s">
        <v>537</v>
      </c>
      <c r="C120" s="1" t="s">
        <v>538</v>
      </c>
      <c r="D120" s="1" t="s">
        <v>539</v>
      </c>
      <c r="E120" t="str">
        <f t="shared" si="15"/>
        <v/>
      </c>
      <c r="F120" s="1" t="s">
        <v>4</v>
      </c>
      <c r="G120" s="2" t="s">
        <v>540</v>
      </c>
    </row>
    <row r="121">
      <c r="A121" s="1" t="s">
        <v>541</v>
      </c>
      <c r="B121" s="1" t="s">
        <v>542</v>
      </c>
      <c r="C121" s="1" t="s">
        <v>543</v>
      </c>
      <c r="D121" s="2" t="s">
        <v>544</v>
      </c>
      <c r="E121" t="str">
        <f>IMAGE("http://d268xzw51cyeyg.cloudfront.net/wp-content/uploads/sites/1535/2015/04/Loot-Extortion-388x218.jpg",1)</f>
        <v/>
      </c>
      <c r="F121" s="1" t="s">
        <v>4</v>
      </c>
      <c r="G121" s="2" t="s">
        <v>545</v>
      </c>
    </row>
    <row r="122">
      <c r="A122" s="1" t="s">
        <v>546</v>
      </c>
      <c r="B122" s="1" t="s">
        <v>547</v>
      </c>
      <c r="C122" s="1" t="s">
        <v>548</v>
      </c>
      <c r="D122" s="2" t="s">
        <v>549</v>
      </c>
      <c r="E122" t="str">
        <f>IMAGE("https://i.imgur.com/i3y1Wco.jpg",1)</f>
        <v/>
      </c>
      <c r="F122" s="1" t="s">
        <v>4</v>
      </c>
      <c r="G122" s="2" t="s">
        <v>550</v>
      </c>
    </row>
    <row r="123">
      <c r="A123" s="1" t="s">
        <v>551</v>
      </c>
      <c r="B123" s="1" t="s">
        <v>552</v>
      </c>
      <c r="C123" s="1" t="s">
        <v>553</v>
      </c>
      <c r="D123" s="1" t="s">
        <v>554</v>
      </c>
      <c r="E123" t="str">
        <f t="shared" ref="E123:E124" si="16">IMAGE("http://ifttt.com/images/no_image_card.png",1)</f>
        <v/>
      </c>
      <c r="F123" s="1" t="s">
        <v>4</v>
      </c>
      <c r="G123" s="2" t="s">
        <v>555</v>
      </c>
    </row>
    <row r="124">
      <c r="A124" s="1" t="s">
        <v>556</v>
      </c>
      <c r="B124" s="1" t="s">
        <v>557</v>
      </c>
      <c r="C124" s="1" t="s">
        <v>558</v>
      </c>
      <c r="D124" s="1" t="s">
        <v>559</v>
      </c>
      <c r="E124" t="str">
        <f t="shared" si="16"/>
        <v/>
      </c>
      <c r="F124" s="1" t="s">
        <v>4</v>
      </c>
      <c r="G124" s="2" t="s">
        <v>560</v>
      </c>
    </row>
    <row r="125">
      <c r="A125" s="1" t="s">
        <v>561</v>
      </c>
      <c r="B125" s="1" t="s">
        <v>562</v>
      </c>
      <c r="C125" s="1" t="s">
        <v>563</v>
      </c>
      <c r="D125" s="2" t="s">
        <v>564</v>
      </c>
      <c r="E125" t="str">
        <f>IMAGE("https://corona.info/static/images/video-logo-noarrow.png",1)</f>
        <v/>
      </c>
      <c r="F125" s="1" t="s">
        <v>4</v>
      </c>
      <c r="G125" s="2" t="s">
        <v>565</v>
      </c>
    </row>
    <row r="126">
      <c r="A126" s="1" t="s">
        <v>566</v>
      </c>
      <c r="B126" s="1" t="s">
        <v>567</v>
      </c>
      <c r="C126" s="1" t="s">
        <v>568</v>
      </c>
      <c r="D126" s="2" t="s">
        <v>569</v>
      </c>
      <c r="E126" t="str">
        <f>IMAGE("https://i.imgur.com/52cj6Pj.jpg",1)</f>
        <v/>
      </c>
      <c r="F126" s="1" t="s">
        <v>4</v>
      </c>
      <c r="G126" s="2" t="s">
        <v>570</v>
      </c>
    </row>
    <row r="127">
      <c r="A127" s="1" t="s">
        <v>571</v>
      </c>
      <c r="B127" s="1" t="s">
        <v>572</v>
      </c>
      <c r="C127" s="1" t="s">
        <v>573</v>
      </c>
      <c r="D127" s="1" t="s">
        <v>574</v>
      </c>
      <c r="E127" t="str">
        <f>IMAGE("http://ifttt.com/images/no_image_card.png",1)</f>
        <v/>
      </c>
      <c r="F127" s="1" t="s">
        <v>4</v>
      </c>
      <c r="G127" s="2" t="s">
        <v>575</v>
      </c>
    </row>
    <row r="128">
      <c r="A128" s="1" t="s">
        <v>576</v>
      </c>
      <c r="B128" s="1" t="s">
        <v>577</v>
      </c>
      <c r="C128" s="1" t="s">
        <v>578</v>
      </c>
      <c r="D128" s="2" t="s">
        <v>579</v>
      </c>
      <c r="E128" t="str">
        <f>IMAGE("http://www.bitcoinaffiliatenetwork.com/wp-content/uploads/2015/04/bitrate.png",1)</f>
        <v/>
      </c>
      <c r="F128" s="1" t="s">
        <v>4</v>
      </c>
      <c r="G128" s="2" t="s">
        <v>580</v>
      </c>
    </row>
    <row r="129">
      <c r="A129" s="1" t="s">
        <v>581</v>
      </c>
      <c r="B129" s="1" t="s">
        <v>582</v>
      </c>
      <c r="C129" s="1" t="s">
        <v>583</v>
      </c>
      <c r="D129" s="2" t="s">
        <v>584</v>
      </c>
      <c r="E129" t="str">
        <f>IMAGE("http://3.bp.blogspot.com/-F9DmnKVza9Y/VS5sCr-2UVI/AAAAAAAATkw/h5VpS02aKCs/s1600/yqDGG0V.gif",1)</f>
        <v/>
      </c>
      <c r="F129" s="1" t="s">
        <v>4</v>
      </c>
      <c r="G129" s="2" t="s">
        <v>585</v>
      </c>
    </row>
    <row r="130">
      <c r="A130" s="1" t="s">
        <v>586</v>
      </c>
      <c r="B130" s="1" t="s">
        <v>587</v>
      </c>
      <c r="C130" s="1" t="s">
        <v>588</v>
      </c>
      <c r="D130" s="1" t="s">
        <v>589</v>
      </c>
      <c r="E130" t="str">
        <f t="shared" ref="E130:E131" si="17">IMAGE("http://ifttt.com/images/no_image_card.png",1)</f>
        <v/>
      </c>
      <c r="F130" s="1" t="s">
        <v>4</v>
      </c>
      <c r="G130" s="2" t="s">
        <v>590</v>
      </c>
    </row>
    <row r="131">
      <c r="A131" s="1" t="s">
        <v>591</v>
      </c>
      <c r="B131" s="1" t="s">
        <v>592</v>
      </c>
      <c r="C131" s="1" t="s">
        <v>593</v>
      </c>
      <c r="D131" s="1" t="s">
        <v>594</v>
      </c>
      <c r="E131" t="str">
        <f t="shared" si="17"/>
        <v/>
      </c>
      <c r="F131" s="1" t="s">
        <v>4</v>
      </c>
      <c r="G131" s="2" t="s">
        <v>595</v>
      </c>
    </row>
    <row r="132">
      <c r="A132" s="1" t="s">
        <v>596</v>
      </c>
      <c r="B132" s="1" t="s">
        <v>597</v>
      </c>
      <c r="C132" s="1" t="s">
        <v>598</v>
      </c>
      <c r="D132" s="2" t="s">
        <v>599</v>
      </c>
      <c r="E132" t="str">
        <f>IMAGE("http://i.imgur.com/au5iynX.png",1)</f>
        <v/>
      </c>
      <c r="F132" s="1" t="s">
        <v>4</v>
      </c>
      <c r="G132" s="2" t="s">
        <v>600</v>
      </c>
    </row>
    <row r="133">
      <c r="A133" s="1" t="s">
        <v>581</v>
      </c>
      <c r="B133" s="1" t="s">
        <v>582</v>
      </c>
      <c r="C133" s="1" t="s">
        <v>583</v>
      </c>
      <c r="D133" s="2" t="s">
        <v>584</v>
      </c>
      <c r="E133" t="str">
        <f>IMAGE("http://3.bp.blogspot.com/-F9DmnKVza9Y/VS5sCr-2UVI/AAAAAAAATkw/h5VpS02aKCs/s1600/yqDGG0V.gif",1)</f>
        <v/>
      </c>
      <c r="F133" s="1" t="s">
        <v>4</v>
      </c>
      <c r="G133" s="2" t="s">
        <v>585</v>
      </c>
    </row>
    <row r="134">
      <c r="A134" s="1" t="s">
        <v>586</v>
      </c>
      <c r="B134" s="1" t="s">
        <v>587</v>
      </c>
      <c r="C134" s="1" t="s">
        <v>588</v>
      </c>
      <c r="D134" s="1" t="s">
        <v>589</v>
      </c>
      <c r="E134" t="str">
        <f t="shared" ref="E134:E136" si="18">IMAGE("http://ifttt.com/images/no_image_card.png",1)</f>
        <v/>
      </c>
      <c r="F134" s="1" t="s">
        <v>4</v>
      </c>
      <c r="G134" s="2" t="s">
        <v>590</v>
      </c>
    </row>
    <row r="135">
      <c r="A135" s="1" t="s">
        <v>591</v>
      </c>
      <c r="B135" s="1" t="s">
        <v>592</v>
      </c>
      <c r="C135" s="1" t="s">
        <v>593</v>
      </c>
      <c r="D135" s="1" t="s">
        <v>594</v>
      </c>
      <c r="E135" t="str">
        <f t="shared" si="18"/>
        <v/>
      </c>
      <c r="F135" s="1" t="s">
        <v>4</v>
      </c>
      <c r="G135" s="2" t="s">
        <v>595</v>
      </c>
    </row>
    <row r="136">
      <c r="A136" s="1" t="s">
        <v>601</v>
      </c>
      <c r="B136" s="1" t="s">
        <v>602</v>
      </c>
      <c r="C136" s="1" t="s">
        <v>603</v>
      </c>
      <c r="D136" s="1" t="s">
        <v>604</v>
      </c>
      <c r="E136" t="str">
        <f t="shared" si="18"/>
        <v/>
      </c>
      <c r="F136" s="1" t="s">
        <v>4</v>
      </c>
      <c r="G136" s="2" t="s">
        <v>605</v>
      </c>
    </row>
    <row r="137">
      <c r="A137" s="1" t="s">
        <v>606</v>
      </c>
      <c r="B137" s="1" t="s">
        <v>607</v>
      </c>
      <c r="C137" s="1" t="s">
        <v>608</v>
      </c>
      <c r="D137" s="2" t="s">
        <v>609</v>
      </c>
      <c r="E137" t="str">
        <f>IMAGE("https://i.ytimg.com/vi/C9A-DVZ0mhM/maxresdefault.jpg",1)</f>
        <v/>
      </c>
      <c r="F137" s="1" t="s">
        <v>4</v>
      </c>
      <c r="G137" s="2" t="s">
        <v>610</v>
      </c>
    </row>
    <row r="138">
      <c r="A138" s="1" t="s">
        <v>611</v>
      </c>
      <c r="B138" s="1" t="s">
        <v>612</v>
      </c>
      <c r="C138" s="1" t="s">
        <v>613</v>
      </c>
      <c r="D138" s="1" t="s">
        <v>614</v>
      </c>
      <c r="E138" t="str">
        <f>IMAGE("http://ifttt.com/images/no_image_card.png",1)</f>
        <v/>
      </c>
      <c r="F138" s="1" t="s">
        <v>4</v>
      </c>
      <c r="G138" s="2" t="s">
        <v>615</v>
      </c>
    </row>
    <row r="139">
      <c r="A139" s="1" t="s">
        <v>616</v>
      </c>
      <c r="B139" s="1" t="s">
        <v>617</v>
      </c>
      <c r="C139" s="1" t="s">
        <v>618</v>
      </c>
      <c r="D139" s="2" t="s">
        <v>619</v>
      </c>
      <c r="E139" t="str">
        <f>IMAGE("http://www.coinfest.org/wp-content/uploads/sites/289/2014/07/CoinFest-2016-Map-3-1024x523.jpg",1)</f>
        <v/>
      </c>
      <c r="F139" s="1" t="s">
        <v>4</v>
      </c>
      <c r="G139" s="2" t="s">
        <v>620</v>
      </c>
    </row>
    <row r="140">
      <c r="A140" s="1" t="s">
        <v>621</v>
      </c>
      <c r="B140" s="1" t="s">
        <v>622</v>
      </c>
      <c r="C140" s="1" t="s">
        <v>623</v>
      </c>
      <c r="D140" s="2" t="s">
        <v>624</v>
      </c>
      <c r="E140" t="str">
        <f>IMAGE("http://i.imgur.com/90P9FWm.png?fb",1)</f>
        <v/>
      </c>
      <c r="F140" s="1" t="s">
        <v>4</v>
      </c>
      <c r="G140" s="2" t="s">
        <v>625</v>
      </c>
    </row>
    <row r="141">
      <c r="A141" s="1" t="s">
        <v>626</v>
      </c>
      <c r="B141" s="1" t="s">
        <v>627</v>
      </c>
      <c r="C141" s="1" t="s">
        <v>628</v>
      </c>
      <c r="D141" s="2" t="s">
        <v>629</v>
      </c>
      <c r="E141" t="str">
        <f>IMAGE("http://ifttt.com/images/no_image_card.png",1)</f>
        <v/>
      </c>
      <c r="F141" s="1" t="s">
        <v>4</v>
      </c>
      <c r="G141" s="2" t="s">
        <v>630</v>
      </c>
    </row>
    <row r="142">
      <c r="A142" s="1" t="s">
        <v>631</v>
      </c>
      <c r="B142" s="1" t="s">
        <v>632</v>
      </c>
      <c r="C142" s="1" t="s">
        <v>633</v>
      </c>
      <c r="D142" s="2" t="s">
        <v>634</v>
      </c>
      <c r="E142" t="str">
        <f>IMAGE("http://photos1.meetupstatic.com/photos/event/b/a/e/2/highres_429947842.jpeg",1)</f>
        <v/>
      </c>
      <c r="F142" s="1" t="s">
        <v>4</v>
      </c>
      <c r="G142" s="2" t="s">
        <v>635</v>
      </c>
    </row>
    <row r="143">
      <c r="A143" s="1" t="s">
        <v>636</v>
      </c>
      <c r="B143" s="1" t="s">
        <v>637</v>
      </c>
      <c r="C143" s="1" t="s">
        <v>638</v>
      </c>
      <c r="D143" s="1" t="s">
        <v>639</v>
      </c>
      <c r="E143" t="str">
        <f>IMAGE("http://ifttt.com/images/no_image_card.png",1)</f>
        <v/>
      </c>
      <c r="F143" s="1" t="s">
        <v>4</v>
      </c>
      <c r="G143" s="2" t="s">
        <v>640</v>
      </c>
    </row>
    <row r="144">
      <c r="A144" s="1" t="s">
        <v>641</v>
      </c>
      <c r="B144" s="1" t="s">
        <v>35</v>
      </c>
      <c r="C144" s="1" t="s">
        <v>642</v>
      </c>
      <c r="D144" s="2" t="s">
        <v>643</v>
      </c>
      <c r="E144" t="str">
        <f>IMAGE("http://ablogaboutnothinginparticular.com/wp-content/uploads/2015/02/bitcoin-300x169.png",1)</f>
        <v/>
      </c>
      <c r="F144" s="1" t="s">
        <v>4</v>
      </c>
      <c r="G144" s="2" t="s">
        <v>644</v>
      </c>
    </row>
    <row r="145">
      <c r="A145" s="1" t="s">
        <v>645</v>
      </c>
      <c r="B145" s="1" t="s">
        <v>132</v>
      </c>
      <c r="C145" s="1" t="s">
        <v>646</v>
      </c>
      <c r="D145" s="2" t="s">
        <v>647</v>
      </c>
      <c r="E145" t="str">
        <f>IMAGE("https://i.ytimg.com/vi/19ATvQt2z0U/maxresdefault.jpg",1)</f>
        <v/>
      </c>
      <c r="F145" s="1" t="s">
        <v>4</v>
      </c>
      <c r="G145" s="2" t="s">
        <v>648</v>
      </c>
    </row>
    <row r="146">
      <c r="A146" s="1" t="s">
        <v>645</v>
      </c>
      <c r="B146" s="1" t="s">
        <v>649</v>
      </c>
      <c r="C146" s="1" t="s">
        <v>650</v>
      </c>
      <c r="D146" s="2" t="s">
        <v>651</v>
      </c>
      <c r="E146" t="str">
        <f>IMAGE("http://s4.reutersmedia.net/resources/r/?m=02&amp;amp;d=20150415&amp;amp;t=2&amp;amp;i=1040683637&amp;amp;w=1200&amp;amp;fh=&amp;amp;fw=&amp;amp;ll=&amp;amp;pl=&amp;amp;r=LYNXMPEB3E0VS",1)</f>
        <v/>
      </c>
      <c r="F146" s="1" t="s">
        <v>4</v>
      </c>
      <c r="G146" s="2" t="s">
        <v>652</v>
      </c>
    </row>
    <row r="147">
      <c r="A147" s="1" t="s">
        <v>653</v>
      </c>
      <c r="B147" s="1" t="s">
        <v>654</v>
      </c>
      <c r="C147" s="1" t="s">
        <v>655</v>
      </c>
      <c r="D147" s="1" t="s">
        <v>656</v>
      </c>
      <c r="E147" t="str">
        <f>IMAGE("http://ifttt.com/images/no_image_card.png",1)</f>
        <v/>
      </c>
      <c r="F147" s="1" t="s">
        <v>4</v>
      </c>
      <c r="G147" s="2" t="s">
        <v>657</v>
      </c>
    </row>
    <row r="148">
      <c r="A148" s="1" t="s">
        <v>658</v>
      </c>
      <c r="B148" s="1" t="s">
        <v>659</v>
      </c>
      <c r="C148" s="1" t="s">
        <v>660</v>
      </c>
      <c r="D148" s="2" t="s">
        <v>661</v>
      </c>
      <c r="E148" t="str">
        <f>IMAGE("http://www.popsci.com/sites/popsci.com/files/images/2015/04/dark-web2.jpg",1)</f>
        <v/>
      </c>
      <c r="F148" s="1" t="s">
        <v>4</v>
      </c>
      <c r="G148" s="2" t="s">
        <v>662</v>
      </c>
    </row>
    <row r="149">
      <c r="A149" s="1" t="s">
        <v>663</v>
      </c>
      <c r="B149" s="1" t="s">
        <v>664</v>
      </c>
      <c r="C149" s="1" t="s">
        <v>665</v>
      </c>
      <c r="D149" s="1" t="s">
        <v>666</v>
      </c>
      <c r="E149" t="str">
        <f>IMAGE("http://ifttt.com/images/no_image_card.png",1)</f>
        <v/>
      </c>
      <c r="F149" s="1" t="s">
        <v>4</v>
      </c>
      <c r="G149" s="2" t="s">
        <v>667</v>
      </c>
    </row>
    <row r="150">
      <c r="A150" s="1" t="s">
        <v>663</v>
      </c>
      <c r="B150" s="1" t="s">
        <v>668</v>
      </c>
      <c r="C150" s="1" t="s">
        <v>669</v>
      </c>
      <c r="D150" s="2" t="s">
        <v>670</v>
      </c>
      <c r="E150" t="str">
        <f>IMAGE("https://d1qb2nb5cznatu.cloudfront.net/startups/i/234806-ab2797d4296cbfc5bf592cb5b09e9936-thumb_jpg.jpg?buster=1392232723",1)</f>
        <v/>
      </c>
      <c r="F150" s="1" t="s">
        <v>4</v>
      </c>
      <c r="G150" s="2" t="s">
        <v>671</v>
      </c>
    </row>
    <row r="151">
      <c r="A151" s="1" t="s">
        <v>645</v>
      </c>
      <c r="B151" s="1" t="s">
        <v>132</v>
      </c>
      <c r="C151" s="1" t="s">
        <v>646</v>
      </c>
      <c r="D151" s="2" t="s">
        <v>647</v>
      </c>
      <c r="E151" t="str">
        <f>IMAGE("https://i.ytimg.com/vi/19ATvQt2z0U/maxresdefault.jpg",1)</f>
        <v/>
      </c>
      <c r="F151" s="1" t="s">
        <v>4</v>
      </c>
      <c r="G151" s="2" t="s">
        <v>648</v>
      </c>
    </row>
    <row r="152">
      <c r="A152" s="1" t="s">
        <v>645</v>
      </c>
      <c r="B152" s="1" t="s">
        <v>649</v>
      </c>
      <c r="C152" s="1" t="s">
        <v>650</v>
      </c>
      <c r="D152" s="2" t="s">
        <v>651</v>
      </c>
      <c r="E152" t="str">
        <f>IMAGE("http://s4.reutersmedia.net/resources/r/?m=02&amp;amp;d=20150415&amp;amp;t=2&amp;amp;i=1040683637&amp;amp;w=1200&amp;amp;fh=&amp;amp;fw=&amp;amp;ll=&amp;amp;pl=&amp;amp;r=LYNXMPEB3E0VS",1)</f>
        <v/>
      </c>
      <c r="F152" s="1" t="s">
        <v>4</v>
      </c>
      <c r="G152" s="2" t="s">
        <v>652</v>
      </c>
    </row>
    <row r="153">
      <c r="A153" s="1" t="s">
        <v>653</v>
      </c>
      <c r="B153" s="1" t="s">
        <v>654</v>
      </c>
      <c r="C153" s="1" t="s">
        <v>655</v>
      </c>
      <c r="D153" s="1" t="s">
        <v>656</v>
      </c>
      <c r="E153" t="str">
        <f>IMAGE("http://ifttt.com/images/no_image_card.png",1)</f>
        <v/>
      </c>
      <c r="F153" s="1" t="s">
        <v>4</v>
      </c>
      <c r="G153" s="2" t="s">
        <v>657</v>
      </c>
    </row>
    <row r="154">
      <c r="A154" s="1" t="s">
        <v>672</v>
      </c>
      <c r="B154" s="1" t="s">
        <v>673</v>
      </c>
      <c r="C154" s="1" t="s">
        <v>650</v>
      </c>
      <c r="D154" s="2" t="s">
        <v>674</v>
      </c>
      <c r="E154" t="str">
        <f>IMAGE("http://mobile.reuters.com/resources/images/mobile/qvga/ilogo-us2.png",1)</f>
        <v/>
      </c>
      <c r="F154" s="1" t="s">
        <v>4</v>
      </c>
      <c r="G154" s="2" t="s">
        <v>675</v>
      </c>
    </row>
    <row r="155">
      <c r="A155" s="1" t="s">
        <v>676</v>
      </c>
      <c r="B155" s="1" t="s">
        <v>677</v>
      </c>
      <c r="C155" s="1" t="s">
        <v>678</v>
      </c>
      <c r="D155" s="2" t="s">
        <v>679</v>
      </c>
      <c r="E155" t="str">
        <f>IMAGE("https://d262ilb51hltx0.cloudfront.net/max/800/1*xdAR2tOSg5_srZzarnuaXQ.jpeg",1)</f>
        <v/>
      </c>
      <c r="F155" s="1" t="s">
        <v>4</v>
      </c>
      <c r="G155" s="2" t="s">
        <v>680</v>
      </c>
    </row>
    <row r="156">
      <c r="A156" s="1" t="s">
        <v>681</v>
      </c>
      <c r="B156" s="1" t="s">
        <v>682</v>
      </c>
      <c r="C156" s="1" t="s">
        <v>683</v>
      </c>
      <c r="D156" s="1" t="s">
        <v>684</v>
      </c>
      <c r="E156" t="str">
        <f t="shared" ref="E156:E157" si="19">IMAGE("http://ifttt.com/images/no_image_card.png",1)</f>
        <v/>
      </c>
      <c r="F156" s="1" t="s">
        <v>4</v>
      </c>
      <c r="G156" s="2" t="s">
        <v>685</v>
      </c>
    </row>
    <row r="157">
      <c r="A157" s="1" t="s">
        <v>681</v>
      </c>
      <c r="B157" s="1" t="s">
        <v>686</v>
      </c>
      <c r="C157" s="1" t="s">
        <v>687</v>
      </c>
      <c r="D157" s="1" t="s">
        <v>688</v>
      </c>
      <c r="E157" t="str">
        <f t="shared" si="19"/>
        <v/>
      </c>
      <c r="F157" s="1" t="s">
        <v>4</v>
      </c>
      <c r="G157" s="2" t="s">
        <v>689</v>
      </c>
    </row>
    <row r="158">
      <c r="A158" s="1" t="s">
        <v>690</v>
      </c>
      <c r="B158" s="1" t="s">
        <v>691</v>
      </c>
      <c r="C158" s="1" t="s">
        <v>460</v>
      </c>
      <c r="D158" s="2" t="s">
        <v>692</v>
      </c>
      <c r="E158" t="str">
        <f>IMAGE("https://i.ytimg.com/vi/HjUbkBXpZXQ/maxresdefault.jpg",1)</f>
        <v/>
      </c>
      <c r="F158" s="1" t="s">
        <v>4</v>
      </c>
      <c r="G158" s="2" t="s">
        <v>693</v>
      </c>
    </row>
    <row r="159">
      <c r="A159" s="1" t="s">
        <v>694</v>
      </c>
      <c r="B159" s="1" t="s">
        <v>695</v>
      </c>
      <c r="C159" s="1" t="s">
        <v>696</v>
      </c>
      <c r="D159" s="2" t="s">
        <v>697</v>
      </c>
      <c r="E159" t="str">
        <f>IMAGE("http://cointelegraph.com/images/725_aHR0cDovL2NvaW50ZWxlZ3JhcGguY29tL3N0b3JhZ2UvdXBsb2Fkcy92aWV3LzMzYjZiNDUwYTA2MzhiYTVhZWExMWYxMzlkNDliZDFiLnBuZw==.jpg",1)</f>
        <v/>
      </c>
      <c r="F159" s="1" t="s">
        <v>4</v>
      </c>
      <c r="G159" s="2" t="s">
        <v>698</v>
      </c>
    </row>
    <row r="160">
      <c r="A160" s="1" t="s">
        <v>699</v>
      </c>
      <c r="B160" s="1" t="s">
        <v>700</v>
      </c>
      <c r="C160" s="1" t="s">
        <v>701</v>
      </c>
      <c r="D160" s="2" t="s">
        <v>702</v>
      </c>
      <c r="E160" t="str">
        <f>IMAGE("http://cdn.oreillystatic.com/radar/images/people/photo_justind_m.jpg",1)</f>
        <v/>
      </c>
      <c r="F160" s="1" t="s">
        <v>4</v>
      </c>
      <c r="G160" s="2" t="s">
        <v>703</v>
      </c>
    </row>
    <row r="161">
      <c r="A161" s="1" t="s">
        <v>704</v>
      </c>
      <c r="B161" s="1" t="s">
        <v>705</v>
      </c>
      <c r="C161" s="1" t="s">
        <v>706</v>
      </c>
      <c r="D161" s="2" t="s">
        <v>707</v>
      </c>
      <c r="E161" t="str">
        <f>IMAGE("https://i.ytimg.com/vi/SaykR02vWjo/hqdefault.jpg",1)</f>
        <v/>
      </c>
      <c r="F161" s="1" t="s">
        <v>4</v>
      </c>
      <c r="G161" s="2" t="s">
        <v>708</v>
      </c>
    </row>
    <row r="162">
      <c r="A162" s="1" t="s">
        <v>709</v>
      </c>
      <c r="B162" s="1" t="s">
        <v>710</v>
      </c>
      <c r="C162" s="1" t="s">
        <v>711</v>
      </c>
      <c r="D162" s="1" t="s">
        <v>712</v>
      </c>
      <c r="E162" t="str">
        <f t="shared" ref="E162:E163" si="20">IMAGE("http://ifttt.com/images/no_image_card.png",1)</f>
        <v/>
      </c>
      <c r="F162" s="1" t="s">
        <v>4</v>
      </c>
      <c r="G162" s="2" t="s">
        <v>713</v>
      </c>
    </row>
    <row r="163">
      <c r="A163" s="1" t="s">
        <v>714</v>
      </c>
      <c r="B163" s="1" t="s">
        <v>715</v>
      </c>
      <c r="C163" s="1" t="s">
        <v>716</v>
      </c>
      <c r="D163" s="1" t="s">
        <v>717</v>
      </c>
      <c r="E163" t="str">
        <f t="shared" si="20"/>
        <v/>
      </c>
      <c r="F163" s="1" t="s">
        <v>4</v>
      </c>
      <c r="G163" s="2" t="s">
        <v>718</v>
      </c>
    </row>
    <row r="164">
      <c r="A164" s="1" t="s">
        <v>719</v>
      </c>
      <c r="B164" s="1" t="s">
        <v>720</v>
      </c>
      <c r="C164" s="1" t="s">
        <v>721</v>
      </c>
      <c r="D164" s="2" t="s">
        <v>722</v>
      </c>
      <c r="E164" t="str">
        <f>IMAGE("http://www.coinbuzz.com/wp-content/uploads/2015/04/burst-graphic.jpg",1)</f>
        <v/>
      </c>
      <c r="F164" s="1" t="s">
        <v>4</v>
      </c>
      <c r="G164" s="2" t="s">
        <v>723</v>
      </c>
    </row>
    <row r="165">
      <c r="A165" s="1" t="s">
        <v>724</v>
      </c>
      <c r="B165" s="1" t="s">
        <v>725</v>
      </c>
      <c r="C165" s="1" t="s">
        <v>726</v>
      </c>
      <c r="D165" s="2" t="s">
        <v>727</v>
      </c>
      <c r="E165" t="str">
        <f>IMAGE("http://fm.cnbc.com/applications/cnbc.com/resources/img/editorial/2014/08/07/101902961-bank-of-america.1910x1000.jpg",1)</f>
        <v/>
      </c>
      <c r="F165" s="1" t="s">
        <v>4</v>
      </c>
      <c r="G165" s="2" t="s">
        <v>728</v>
      </c>
    </row>
    <row r="166">
      <c r="A166" s="1" t="s">
        <v>690</v>
      </c>
      <c r="B166" s="1" t="s">
        <v>691</v>
      </c>
      <c r="C166" s="1" t="s">
        <v>460</v>
      </c>
      <c r="D166" s="2" t="s">
        <v>692</v>
      </c>
      <c r="E166" t="str">
        <f>IMAGE("https://i.ytimg.com/vi/HjUbkBXpZXQ/maxresdefault.jpg",1)</f>
        <v/>
      </c>
      <c r="F166" s="1" t="s">
        <v>4</v>
      </c>
      <c r="G166" s="2" t="s">
        <v>693</v>
      </c>
    </row>
    <row r="167">
      <c r="A167" s="1" t="s">
        <v>729</v>
      </c>
      <c r="B167" s="1" t="s">
        <v>730</v>
      </c>
      <c r="C167" s="1" t="s">
        <v>731</v>
      </c>
      <c r="D167" s="1" t="s">
        <v>732</v>
      </c>
      <c r="E167" t="str">
        <f t="shared" ref="E167:E170" si="21">IMAGE("http://ifttt.com/images/no_image_card.png",1)</f>
        <v/>
      </c>
      <c r="F167" s="1" t="s">
        <v>4</v>
      </c>
      <c r="G167" s="2" t="s">
        <v>733</v>
      </c>
    </row>
    <row r="168">
      <c r="A168" s="1" t="s">
        <v>734</v>
      </c>
      <c r="B168" s="1" t="s">
        <v>735</v>
      </c>
      <c r="C168" s="1" t="s">
        <v>736</v>
      </c>
      <c r="D168" s="1" t="s">
        <v>737</v>
      </c>
      <c r="E168" t="str">
        <f t="shared" si="21"/>
        <v/>
      </c>
      <c r="F168" s="1" t="s">
        <v>4</v>
      </c>
      <c r="G168" s="2" t="s">
        <v>738</v>
      </c>
    </row>
    <row r="169">
      <c r="A169" s="1" t="s">
        <v>739</v>
      </c>
      <c r="B169" s="1" t="s">
        <v>740</v>
      </c>
      <c r="C169" s="1" t="s">
        <v>741</v>
      </c>
      <c r="D169" s="1" t="s">
        <v>742</v>
      </c>
      <c r="E169" t="str">
        <f t="shared" si="21"/>
        <v/>
      </c>
      <c r="F169" s="1" t="s">
        <v>4</v>
      </c>
      <c r="G169" s="2" t="s">
        <v>743</v>
      </c>
    </row>
    <row r="170">
      <c r="A170" s="1" t="s">
        <v>714</v>
      </c>
      <c r="B170" s="1" t="s">
        <v>715</v>
      </c>
      <c r="C170" s="1" t="s">
        <v>716</v>
      </c>
      <c r="D170" s="1" t="s">
        <v>717</v>
      </c>
      <c r="E170" t="str">
        <f t="shared" si="21"/>
        <v/>
      </c>
      <c r="F170" s="1" t="s">
        <v>4</v>
      </c>
      <c r="G170" s="2" t="s">
        <v>718</v>
      </c>
    </row>
    <row r="171">
      <c r="A171" s="1" t="s">
        <v>719</v>
      </c>
      <c r="B171" s="1" t="s">
        <v>720</v>
      </c>
      <c r="C171" s="1" t="s">
        <v>721</v>
      </c>
      <c r="D171" s="2" t="s">
        <v>722</v>
      </c>
      <c r="E171" t="str">
        <f>IMAGE("http://www.coinbuzz.com/wp-content/uploads/2015/04/burst-graphic.jpg",1)</f>
        <v/>
      </c>
      <c r="F171" s="1" t="s">
        <v>4</v>
      </c>
      <c r="G171" s="2" t="s">
        <v>723</v>
      </c>
    </row>
    <row r="172">
      <c r="A172" s="1" t="s">
        <v>724</v>
      </c>
      <c r="B172" s="1" t="s">
        <v>725</v>
      </c>
      <c r="C172" s="1" t="s">
        <v>726</v>
      </c>
      <c r="D172" s="2" t="s">
        <v>727</v>
      </c>
      <c r="E172" t="str">
        <f>IMAGE("http://fm.cnbc.com/applications/cnbc.com/resources/img/editorial/2014/08/07/101902961-bank-of-america.1910x1000.jpg",1)</f>
        <v/>
      </c>
      <c r="F172" s="1" t="s">
        <v>4</v>
      </c>
      <c r="G172" s="2" t="s">
        <v>728</v>
      </c>
    </row>
    <row r="173">
      <c r="A173" s="1" t="s">
        <v>744</v>
      </c>
      <c r="B173" s="1" t="s">
        <v>745</v>
      </c>
      <c r="C173" s="1" t="s">
        <v>746</v>
      </c>
      <c r="D173" s="1" t="s">
        <v>177</v>
      </c>
      <c r="E173" t="str">
        <f t="shared" ref="E173:E174" si="22">IMAGE("http://ifttt.com/images/no_image_card.png",1)</f>
        <v/>
      </c>
      <c r="F173" s="1" t="s">
        <v>4</v>
      </c>
      <c r="G173" s="2" t="s">
        <v>747</v>
      </c>
    </row>
    <row r="174">
      <c r="A174" s="1" t="s">
        <v>748</v>
      </c>
      <c r="B174" s="1" t="s">
        <v>749</v>
      </c>
      <c r="C174" s="1" t="s">
        <v>750</v>
      </c>
      <c r="D174" s="1" t="s">
        <v>177</v>
      </c>
      <c r="E174" t="str">
        <f t="shared" si="22"/>
        <v/>
      </c>
      <c r="F174" s="1" t="s">
        <v>4</v>
      </c>
      <c r="G174" s="2" t="s">
        <v>751</v>
      </c>
    </row>
    <row r="175">
      <c r="A175" s="1" t="s">
        <v>752</v>
      </c>
      <c r="B175" s="1" t="s">
        <v>753</v>
      </c>
      <c r="C175" s="1" t="s">
        <v>754</v>
      </c>
      <c r="D175" s="2" t="s">
        <v>755</v>
      </c>
      <c r="E175" t="str">
        <f>IMAGE("http://liberland.org/images/general/logo-sq.png",1)</f>
        <v/>
      </c>
      <c r="F175" s="1" t="s">
        <v>4</v>
      </c>
      <c r="G175" s="2" t="s">
        <v>756</v>
      </c>
    </row>
    <row r="176">
      <c r="A176" s="1" t="s">
        <v>757</v>
      </c>
      <c r="B176" s="1" t="s">
        <v>80</v>
      </c>
      <c r="C176" s="1" t="s">
        <v>758</v>
      </c>
      <c r="D176" s="2" t="s">
        <v>759</v>
      </c>
      <c r="E176" t="str">
        <f>IMAGE("https://d262ilb51hltx0.cloudfront.net/max/800/1*MRSjgqPyrNmdfE8krJoseg.jpeg",1)</f>
        <v/>
      </c>
      <c r="F176" s="1" t="s">
        <v>4</v>
      </c>
      <c r="G176" s="2" t="s">
        <v>760</v>
      </c>
    </row>
    <row r="177">
      <c r="A177" s="1" t="s">
        <v>761</v>
      </c>
      <c r="B177" s="1" t="s">
        <v>762</v>
      </c>
      <c r="C177" s="1" t="s">
        <v>763</v>
      </c>
      <c r="D177" s="2" t="s">
        <v>764</v>
      </c>
      <c r="E177" t="str">
        <f>IMAGE("https://bitcoinmagazine.com/wp-content/uploads/2015/04/madrid-summit.jpg",1)</f>
        <v/>
      </c>
      <c r="F177" s="1" t="s">
        <v>4</v>
      </c>
      <c r="G177" s="2" t="s">
        <v>765</v>
      </c>
    </row>
    <row r="178">
      <c r="A178" s="1" t="s">
        <v>766</v>
      </c>
      <c r="B178" s="1" t="s">
        <v>762</v>
      </c>
      <c r="C178" s="1" t="s">
        <v>767</v>
      </c>
      <c r="D178" s="2" t="s">
        <v>768</v>
      </c>
      <c r="E178" t="str">
        <f>IMAGE("http://ifttt.com/images/no_image_card.png",1)</f>
        <v/>
      </c>
      <c r="F178" s="1" t="s">
        <v>4</v>
      </c>
      <c r="G178" s="2" t="s">
        <v>769</v>
      </c>
    </row>
    <row r="179">
      <c r="A179" s="1" t="s">
        <v>770</v>
      </c>
      <c r="B179" s="1" t="s">
        <v>771</v>
      </c>
      <c r="C179" s="1" t="s">
        <v>772</v>
      </c>
      <c r="D179" s="2" t="s">
        <v>773</v>
      </c>
      <c r="E179" t="str">
        <f>IMAGE("http://www.postcrawl.com/wp-content/uploads/2015/04/ebay-paypal-bitcoin-274.jpg",1)</f>
        <v/>
      </c>
      <c r="F179" s="1" t="s">
        <v>4</v>
      </c>
      <c r="G179" s="2" t="s">
        <v>774</v>
      </c>
    </row>
    <row r="180">
      <c r="A180" s="1" t="s">
        <v>775</v>
      </c>
      <c r="B180" s="1" t="s">
        <v>471</v>
      </c>
      <c r="C180" s="1" t="s">
        <v>776</v>
      </c>
      <c r="D180" s="2" t="s">
        <v>777</v>
      </c>
      <c r="E180" t="str">
        <f>IMAGE("http://bit-post.com/wp-content/uploads/2015/04/bitcoin-future.jpg",1)</f>
        <v/>
      </c>
      <c r="F180" s="1" t="s">
        <v>4</v>
      </c>
      <c r="G180" s="2" t="s">
        <v>778</v>
      </c>
    </row>
    <row r="181">
      <c r="A181" s="1" t="s">
        <v>779</v>
      </c>
      <c r="B181" s="1" t="s">
        <v>780</v>
      </c>
      <c r="C181" s="1" t="s">
        <v>781</v>
      </c>
      <c r="D181" s="2" t="s">
        <v>782</v>
      </c>
      <c r="E181" t="str">
        <f>IMAGE("http://cointelegraph.si/images/725_aHR0cDovL2NvaW50ZWxlZ3JhcGguc2kvc3RvcmFnZS91cGxvYWRzL3ZpZXcvMmFjNzNiYTRjMTlkMTY5ZjE0ZDc0NDc0NjBmNzE5NTAucG5n.jpg",1)</f>
        <v/>
      </c>
      <c r="F181" s="1" t="s">
        <v>4</v>
      </c>
      <c r="G181" s="2" t="s">
        <v>783</v>
      </c>
    </row>
    <row r="182">
      <c r="A182" s="1" t="s">
        <v>770</v>
      </c>
      <c r="B182" s="1" t="s">
        <v>771</v>
      </c>
      <c r="C182" s="1" t="s">
        <v>772</v>
      </c>
      <c r="D182" s="2" t="s">
        <v>773</v>
      </c>
      <c r="E182" t="str">
        <f>IMAGE("http://www.postcrawl.com/wp-content/uploads/2015/04/ebay-paypal-bitcoin-274.jpg",1)</f>
        <v/>
      </c>
      <c r="F182" s="1" t="s">
        <v>4</v>
      </c>
      <c r="G182" s="2" t="s">
        <v>774</v>
      </c>
    </row>
    <row r="183">
      <c r="A183" s="1" t="s">
        <v>775</v>
      </c>
      <c r="B183" s="1" t="s">
        <v>471</v>
      </c>
      <c r="C183" s="1" t="s">
        <v>776</v>
      </c>
      <c r="D183" s="2" t="s">
        <v>777</v>
      </c>
      <c r="E183" t="str">
        <f>IMAGE("http://bit-post.com/wp-content/uploads/2015/04/bitcoin-future.jpg",1)</f>
        <v/>
      </c>
      <c r="F183" s="1" t="s">
        <v>4</v>
      </c>
      <c r="G183" s="2" t="s">
        <v>778</v>
      </c>
    </row>
    <row r="184">
      <c r="A184" s="1" t="s">
        <v>784</v>
      </c>
      <c r="B184" s="1" t="s">
        <v>785</v>
      </c>
      <c r="C184" s="1" t="s">
        <v>786</v>
      </c>
      <c r="D184" s="2" t="s">
        <v>787</v>
      </c>
      <c r="E184" t="str">
        <f>IMAGE("https://www.coinpayments.net/images/new/logo.png",1)</f>
        <v/>
      </c>
      <c r="F184" s="1" t="s">
        <v>4</v>
      </c>
      <c r="G184" s="2" t="s">
        <v>788</v>
      </c>
    </row>
    <row r="185">
      <c r="A185" s="1" t="s">
        <v>789</v>
      </c>
      <c r="B185" s="1" t="s">
        <v>790</v>
      </c>
      <c r="C185" s="1" t="s">
        <v>791</v>
      </c>
      <c r="D185" s="2" t="s">
        <v>792</v>
      </c>
      <c r="E185" t="str">
        <f>IMAGE("http://bitnewsflash.com/wp-content/plugins/all-in-one-seo-pack/images/default-user-image.png",1)</f>
        <v/>
      </c>
      <c r="F185" s="1" t="s">
        <v>4</v>
      </c>
      <c r="G185" s="2" t="s">
        <v>793</v>
      </c>
    </row>
    <row r="186">
      <c r="A186" s="1" t="s">
        <v>794</v>
      </c>
      <c r="B186" s="1" t="s">
        <v>795</v>
      </c>
      <c r="C186" s="1" t="s">
        <v>796</v>
      </c>
      <c r="D186" s="2" t="s">
        <v>797</v>
      </c>
      <c r="E186" t="str">
        <f>IMAGE("http://news.bbcimg.co.uk/media/images/82327000/jpg/_82327850_82327847.jpg",1)</f>
        <v/>
      </c>
      <c r="F186" s="1" t="s">
        <v>4</v>
      </c>
      <c r="G186" s="2" t="s">
        <v>798</v>
      </c>
    </row>
    <row r="187">
      <c r="A187" s="1" t="s">
        <v>799</v>
      </c>
      <c r="B187" s="1" t="s">
        <v>800</v>
      </c>
      <c r="C187" s="1" t="s">
        <v>801</v>
      </c>
      <c r="D187" s="2" t="s">
        <v>802</v>
      </c>
      <c r="E187" t="str">
        <f>IMAGE("https://i.ytimg.com/vi/koKU6sD3kLQ/hqdefault.jpg",1)</f>
        <v/>
      </c>
      <c r="F187" s="1" t="s">
        <v>4</v>
      </c>
      <c r="G187" s="2" t="s">
        <v>803</v>
      </c>
    </row>
    <row r="188">
      <c r="A188" s="1" t="s">
        <v>804</v>
      </c>
      <c r="B188" s="1" t="s">
        <v>805</v>
      </c>
      <c r="C188" s="1" t="s">
        <v>806</v>
      </c>
      <c r="D188" s="1" t="s">
        <v>807</v>
      </c>
      <c r="E188" t="str">
        <f>IMAGE("http://ifttt.com/images/no_image_card.png",1)</f>
        <v/>
      </c>
      <c r="F188" s="1" t="s">
        <v>4</v>
      </c>
      <c r="G188" s="2" t="s">
        <v>808</v>
      </c>
    </row>
    <row r="189">
      <c r="A189" s="1" t="s">
        <v>809</v>
      </c>
      <c r="B189" s="1" t="s">
        <v>810</v>
      </c>
      <c r="C189" s="1" t="s">
        <v>811</v>
      </c>
      <c r="D189" s="2" t="s">
        <v>812</v>
      </c>
      <c r="E189" t="str">
        <f>IMAGE("https://i.ytimg.com/vi/6hradnkP5bk/hqdefault.jpg",1)</f>
        <v/>
      </c>
      <c r="F189" s="1" t="s">
        <v>4</v>
      </c>
      <c r="G189" s="2" t="s">
        <v>813</v>
      </c>
    </row>
    <row r="190">
      <c r="A190" s="1" t="s">
        <v>814</v>
      </c>
      <c r="B190" s="1" t="s">
        <v>627</v>
      </c>
      <c r="C190" s="1" t="s">
        <v>815</v>
      </c>
      <c r="D190" s="2" t="s">
        <v>816</v>
      </c>
      <c r="E190" t="str">
        <f t="shared" ref="E190:E191" si="23">IMAGE("http://ifttt.com/images/no_image_card.png",1)</f>
        <v/>
      </c>
      <c r="F190" s="1" t="s">
        <v>4</v>
      </c>
      <c r="G190" s="2" t="s">
        <v>817</v>
      </c>
    </row>
    <row r="191">
      <c r="A191" s="1" t="s">
        <v>818</v>
      </c>
      <c r="B191" s="1" t="s">
        <v>819</v>
      </c>
      <c r="C191" s="1" t="s">
        <v>820</v>
      </c>
      <c r="D191" s="1" t="s">
        <v>821</v>
      </c>
      <c r="E191" t="str">
        <f t="shared" si="23"/>
        <v/>
      </c>
      <c r="F191" s="1" t="s">
        <v>4</v>
      </c>
      <c r="G191" s="2" t="s">
        <v>822</v>
      </c>
    </row>
    <row r="192">
      <c r="A192" s="1" t="s">
        <v>823</v>
      </c>
      <c r="B192" s="1" t="s">
        <v>824</v>
      </c>
      <c r="C192" s="1" t="s">
        <v>825</v>
      </c>
      <c r="D192" s="2" t="s">
        <v>826</v>
      </c>
      <c r="E192" t="str">
        <f>IMAGE("//d.ibtimes.co.uk/en/full/1433855/shrem-karpeles-bitcoin-foundation-andresen.jpg",1)</f>
        <v/>
      </c>
      <c r="F192" s="1" t="s">
        <v>4</v>
      </c>
      <c r="G192" s="2" t="s">
        <v>827</v>
      </c>
    </row>
    <row r="193">
      <c r="A193" s="1" t="s">
        <v>828</v>
      </c>
      <c r="B193" s="1" t="s">
        <v>829</v>
      </c>
      <c r="C193" s="1" t="s">
        <v>830</v>
      </c>
      <c r="D193" s="2" t="s">
        <v>831</v>
      </c>
      <c r="E193" t="str">
        <f>IMAGE("http://i.imgur.com/dt3wzRt.png?fb",1)</f>
        <v/>
      </c>
      <c r="F193" s="1" t="s">
        <v>4</v>
      </c>
      <c r="G193" s="2" t="s">
        <v>832</v>
      </c>
    </row>
    <row r="194">
      <c r="A194" s="1" t="s">
        <v>833</v>
      </c>
      <c r="B194" s="1" t="s">
        <v>834</v>
      </c>
      <c r="C194" s="1" t="s">
        <v>835</v>
      </c>
      <c r="D194" s="1" t="s">
        <v>836</v>
      </c>
      <c r="E194" t="str">
        <f t="shared" ref="E194:E196" si="24">IMAGE("http://ifttt.com/images/no_image_card.png",1)</f>
        <v/>
      </c>
      <c r="F194" s="1" t="s">
        <v>4</v>
      </c>
      <c r="G194" s="2" t="s">
        <v>837</v>
      </c>
    </row>
    <row r="195">
      <c r="A195" s="1" t="s">
        <v>838</v>
      </c>
      <c r="B195" s="1" t="s">
        <v>839</v>
      </c>
      <c r="C195" s="1" t="s">
        <v>840</v>
      </c>
      <c r="D195" s="1" t="s">
        <v>177</v>
      </c>
      <c r="E195" t="str">
        <f t="shared" si="24"/>
        <v/>
      </c>
      <c r="F195" s="1" t="s">
        <v>4</v>
      </c>
      <c r="G195" s="2" t="s">
        <v>841</v>
      </c>
    </row>
    <row r="196">
      <c r="A196" s="1" t="s">
        <v>842</v>
      </c>
      <c r="B196" s="1" t="s">
        <v>843</v>
      </c>
      <c r="C196" s="1" t="s">
        <v>844</v>
      </c>
      <c r="D196" s="1" t="s">
        <v>845</v>
      </c>
      <c r="E196" t="str">
        <f t="shared" si="24"/>
        <v/>
      </c>
      <c r="F196" s="1" t="s">
        <v>4</v>
      </c>
      <c r="G196" s="2" t="s">
        <v>846</v>
      </c>
    </row>
    <row r="197">
      <c r="A197" s="1" t="s">
        <v>847</v>
      </c>
      <c r="B197" s="1" t="s">
        <v>848</v>
      </c>
      <c r="C197" s="1" t="s">
        <v>849</v>
      </c>
      <c r="D197" s="2" t="s">
        <v>850</v>
      </c>
      <c r="E197" t="str">
        <f>IMAGE("https://bitcoinmagazine.com/wp-content/uploads/2015/04/job-fair.jpg",1)</f>
        <v/>
      </c>
      <c r="F197" s="1" t="s">
        <v>4</v>
      </c>
      <c r="G197" s="2" t="s">
        <v>851</v>
      </c>
    </row>
    <row r="198">
      <c r="A198" s="1" t="s">
        <v>852</v>
      </c>
      <c r="B198" s="1" t="s">
        <v>853</v>
      </c>
      <c r="C198" s="1" t="s">
        <v>854</v>
      </c>
      <c r="D198" s="2" t="s">
        <v>855</v>
      </c>
      <c r="E198" t="str">
        <f>IMAGE("http://www.mergersandinquisitions.com/wp-content/uploads/2015/04/bitcoin-startup-225x300.jpg",1)</f>
        <v/>
      </c>
      <c r="F198" s="1" t="s">
        <v>4</v>
      </c>
      <c r="G198" s="2" t="s">
        <v>856</v>
      </c>
    </row>
    <row r="199">
      <c r="A199" s="1" t="s">
        <v>857</v>
      </c>
      <c r="B199" s="1" t="s">
        <v>858</v>
      </c>
      <c r="C199" s="1" t="s">
        <v>859</v>
      </c>
      <c r="D199" s="2" t="s">
        <v>860</v>
      </c>
      <c r="E199" t="str">
        <f>IMAGE("http://i.kinja-img.com/gawker-media/image/upload/s--q_lPA_WA--/1210124925415016619.jpg",1)</f>
        <v/>
      </c>
      <c r="F199" s="1" t="s">
        <v>4</v>
      </c>
      <c r="G199" s="2" t="s">
        <v>861</v>
      </c>
    </row>
    <row r="200">
      <c r="A200" s="1" t="s">
        <v>862</v>
      </c>
      <c r="B200" s="1" t="s">
        <v>863</v>
      </c>
      <c r="C200" s="1" t="s">
        <v>864</v>
      </c>
      <c r="D200" s="1" t="s">
        <v>865</v>
      </c>
      <c r="E200" t="str">
        <f t="shared" ref="E200:E201" si="25">IMAGE("http://ifttt.com/images/no_image_card.png",1)</f>
        <v/>
      </c>
      <c r="F200" s="1" t="s">
        <v>4</v>
      </c>
      <c r="G200" s="2" t="s">
        <v>866</v>
      </c>
    </row>
    <row r="201">
      <c r="A201" s="1" t="s">
        <v>867</v>
      </c>
      <c r="B201" s="1" t="s">
        <v>868</v>
      </c>
      <c r="C201" s="1" t="s">
        <v>869</v>
      </c>
      <c r="D201" s="1" t="s">
        <v>870</v>
      </c>
      <c r="E201" t="str">
        <f t="shared" si="25"/>
        <v/>
      </c>
      <c r="F201" s="1" t="s">
        <v>4</v>
      </c>
      <c r="G201" s="2" t="s">
        <v>871</v>
      </c>
    </row>
    <row r="202">
      <c r="A202" s="1" t="s">
        <v>872</v>
      </c>
      <c r="B202" s="1" t="s">
        <v>873</v>
      </c>
      <c r="C202" s="1" t="s">
        <v>874</v>
      </c>
      <c r="D202" s="2" t="s">
        <v>875</v>
      </c>
      <c r="E202" t="str">
        <f>IMAGE("https://api.qrserver.com/v1/create-qr-code/",1)</f>
        <v/>
      </c>
      <c r="F202" s="1" t="s">
        <v>4</v>
      </c>
      <c r="G202" s="2" t="s">
        <v>876</v>
      </c>
    </row>
    <row r="203">
      <c r="A203" s="1" t="s">
        <v>877</v>
      </c>
      <c r="B203" s="1" t="s">
        <v>878</v>
      </c>
      <c r="C203" s="1" t="s">
        <v>879</v>
      </c>
      <c r="D203" s="1" t="s">
        <v>880</v>
      </c>
      <c r="E203" t="str">
        <f>IMAGE("http://ifttt.com/images/no_image_card.png",1)</f>
        <v/>
      </c>
      <c r="F203" s="1" t="s">
        <v>4</v>
      </c>
      <c r="G203" s="2" t="s">
        <v>881</v>
      </c>
    </row>
    <row r="204">
      <c r="A204" s="1" t="s">
        <v>877</v>
      </c>
      <c r="B204" s="1" t="s">
        <v>882</v>
      </c>
      <c r="C204" s="1" t="s">
        <v>883</v>
      </c>
      <c r="D204" s="2" t="s">
        <v>884</v>
      </c>
      <c r="E204" t="str">
        <f>IMAGE("https://randpaul.com/i/rand_fb_share_image.png",1)</f>
        <v/>
      </c>
      <c r="F204" s="1" t="s">
        <v>4</v>
      </c>
      <c r="G204" s="2" t="s">
        <v>885</v>
      </c>
    </row>
    <row r="205">
      <c r="A205" s="1" t="s">
        <v>886</v>
      </c>
      <c r="B205" s="1" t="s">
        <v>132</v>
      </c>
      <c r="C205" s="1" t="s">
        <v>887</v>
      </c>
      <c r="D205" s="2" t="s">
        <v>888</v>
      </c>
      <c r="E205" t="str">
        <f>IMAGE("http://moneyandtech.com/moneyandtech/wp-content/uploads/2015/04/Will-OBrien-Interview.jpg",1)</f>
        <v/>
      </c>
      <c r="F205" s="1" t="s">
        <v>4</v>
      </c>
      <c r="G205" s="2" t="s">
        <v>889</v>
      </c>
    </row>
    <row r="206">
      <c r="A206" s="1" t="s">
        <v>890</v>
      </c>
      <c r="B206" s="1" t="s">
        <v>331</v>
      </c>
      <c r="C206" s="1" t="s">
        <v>891</v>
      </c>
      <c r="D206" s="2" t="s">
        <v>892</v>
      </c>
      <c r="E206" t="str">
        <f>IMAGE("https://democracynow.org/images/dntv.jpeg?201504151816",1)</f>
        <v/>
      </c>
      <c r="F206" s="1" t="s">
        <v>4</v>
      </c>
      <c r="G206" s="2" t="s">
        <v>893</v>
      </c>
    </row>
    <row r="207">
      <c r="A207" s="1" t="s">
        <v>894</v>
      </c>
      <c r="B207" s="1" t="s">
        <v>895</v>
      </c>
      <c r="C207" s="1" t="s">
        <v>896</v>
      </c>
      <c r="D207" s="1" t="s">
        <v>897</v>
      </c>
      <c r="E207" t="str">
        <f t="shared" ref="E207:E208" si="26">IMAGE("http://ifttt.com/images/no_image_card.png",1)</f>
        <v/>
      </c>
      <c r="F207" s="1" t="s">
        <v>4</v>
      </c>
      <c r="G207" s="2" t="s">
        <v>898</v>
      </c>
    </row>
    <row r="208">
      <c r="A208" s="1" t="s">
        <v>899</v>
      </c>
      <c r="B208" s="1" t="s">
        <v>900</v>
      </c>
      <c r="C208" s="1" t="s">
        <v>901</v>
      </c>
      <c r="D208" s="1" t="s">
        <v>902</v>
      </c>
      <c r="E208" t="str">
        <f t="shared" si="26"/>
        <v/>
      </c>
      <c r="F208" s="1" t="s">
        <v>4</v>
      </c>
      <c r="G208" s="2" t="s">
        <v>903</v>
      </c>
    </row>
    <row r="209">
      <c r="A209" s="1" t="s">
        <v>904</v>
      </c>
      <c r="B209" s="1" t="s">
        <v>905</v>
      </c>
      <c r="C209" s="1" t="s">
        <v>906</v>
      </c>
      <c r="D209" s="2" t="s">
        <v>907</v>
      </c>
      <c r="E209" t="str">
        <f>IMAGE("http://cdn.thefiscaltimes.com/cdn/farfuture/N210Z40SKLxC3uHyStQY_9bOvNM1vIZrDe8Gv3VzaiM/mtime:1387229730/sites/default/files/slides/Credit%20Cards%20%28Reuters%3AStelios%20Varias%29.jpg",1)</f>
        <v/>
      </c>
      <c r="F209" s="1" t="s">
        <v>4</v>
      </c>
      <c r="G209" s="2" t="s">
        <v>908</v>
      </c>
    </row>
    <row r="210">
      <c r="A210" s="1" t="s">
        <v>909</v>
      </c>
      <c r="B210" s="1" t="s">
        <v>910</v>
      </c>
      <c r="C210" s="1" t="s">
        <v>911</v>
      </c>
      <c r="D210" s="1" t="s">
        <v>912</v>
      </c>
      <c r="E210" t="str">
        <f>IMAGE("http://ifttt.com/images/no_image_card.png",1)</f>
        <v/>
      </c>
      <c r="F210" s="1" t="s">
        <v>4</v>
      </c>
      <c r="G210" s="2" t="s">
        <v>913</v>
      </c>
    </row>
    <row r="211">
      <c r="A211" s="1" t="s">
        <v>914</v>
      </c>
      <c r="B211" s="1" t="s">
        <v>735</v>
      </c>
      <c r="C211" s="1" t="s">
        <v>915</v>
      </c>
      <c r="D211" s="2" t="s">
        <v>916</v>
      </c>
      <c r="E211" t="str">
        <f>IMAGE("https://i.ytimg.com/vi/TrRccMnuiEA/maxresdefault.jpg",1)</f>
        <v/>
      </c>
      <c r="F211" s="1" t="s">
        <v>4</v>
      </c>
      <c r="G211" s="2" t="s">
        <v>917</v>
      </c>
    </row>
    <row r="212">
      <c r="A212" s="1" t="s">
        <v>914</v>
      </c>
      <c r="B212" s="1" t="s">
        <v>918</v>
      </c>
      <c r="C212" s="1" t="s">
        <v>919</v>
      </c>
      <c r="D212" s="2" t="s">
        <v>920</v>
      </c>
      <c r="E212" t="str">
        <f>IMAGE("http://www.westernjournalism.com/wp-content/uploads/2015/04/obama-sinister-1024x536.jpg",1)</f>
        <v/>
      </c>
      <c r="F212" s="1" t="s">
        <v>4</v>
      </c>
      <c r="G212" s="2" t="s">
        <v>921</v>
      </c>
    </row>
    <row r="213">
      <c r="A213" s="1" t="s">
        <v>922</v>
      </c>
      <c r="B213" s="1" t="s">
        <v>923</v>
      </c>
      <c r="C213" s="1" t="s">
        <v>924</v>
      </c>
      <c r="D213" s="1" t="s">
        <v>925</v>
      </c>
      <c r="E213" t="str">
        <f t="shared" ref="E213:E214" si="27">IMAGE("http://ifttt.com/images/no_image_card.png",1)</f>
        <v/>
      </c>
      <c r="F213" s="1" t="s">
        <v>4</v>
      </c>
      <c r="G213" s="2" t="s">
        <v>926</v>
      </c>
    </row>
    <row r="214">
      <c r="A214" s="1" t="s">
        <v>927</v>
      </c>
      <c r="B214" s="1" t="s">
        <v>928</v>
      </c>
      <c r="C214" s="1" t="s">
        <v>929</v>
      </c>
      <c r="D214" s="1" t="s">
        <v>177</v>
      </c>
      <c r="E214" t="str">
        <f t="shared" si="27"/>
        <v/>
      </c>
      <c r="F214" s="1" t="s">
        <v>4</v>
      </c>
      <c r="G214" s="2" t="s">
        <v>930</v>
      </c>
    </row>
    <row r="215">
      <c r="A215" s="1" t="s">
        <v>931</v>
      </c>
      <c r="B215" s="1" t="s">
        <v>932</v>
      </c>
      <c r="C215" s="1" t="s">
        <v>933</v>
      </c>
      <c r="D215" s="2" t="s">
        <v>934</v>
      </c>
      <c r="E215" t="str">
        <f>IMAGE("http://img1.wsimg.com/pc/img/1/trademark/registered/gd_logo.png",1)</f>
        <v/>
      </c>
      <c r="F215" s="1" t="s">
        <v>4</v>
      </c>
      <c r="G215" s="2" t="s">
        <v>935</v>
      </c>
    </row>
    <row r="216">
      <c r="A216" s="1" t="s">
        <v>936</v>
      </c>
      <c r="B216" s="1" t="s">
        <v>937</v>
      </c>
      <c r="C216" s="1" t="s">
        <v>938</v>
      </c>
      <c r="D216" s="2" t="s">
        <v>939</v>
      </c>
      <c r="E216" t="str">
        <f>IMAGE("http://media.coindesk.com/2015/04/shutterstock_118545835.jpg",1)</f>
        <v/>
      </c>
      <c r="F216" s="1" t="s">
        <v>4</v>
      </c>
      <c r="G216" s="2" t="s">
        <v>940</v>
      </c>
    </row>
    <row r="217">
      <c r="A217" s="1" t="s">
        <v>941</v>
      </c>
      <c r="B217" s="1" t="s">
        <v>942</v>
      </c>
      <c r="C217" s="1" t="s">
        <v>943</v>
      </c>
      <c r="D217" s="2" t="s">
        <v>944</v>
      </c>
      <c r="E217" t="str">
        <f>IMAGE("https://socialmediawidgets.files.wordpress.com/2014/03/01_twitter1.png",1)</f>
        <v/>
      </c>
      <c r="F217" s="1" t="s">
        <v>4</v>
      </c>
      <c r="G217" s="2" t="s">
        <v>945</v>
      </c>
    </row>
    <row r="218">
      <c r="A218" s="1" t="s">
        <v>946</v>
      </c>
      <c r="B218" s="1" t="s">
        <v>947</v>
      </c>
      <c r="C218" s="1" t="s">
        <v>948</v>
      </c>
      <c r="D218" s="1" t="s">
        <v>949</v>
      </c>
      <c r="E218" t="str">
        <f>IMAGE("http://ifttt.com/images/no_image_card.png",1)</f>
        <v/>
      </c>
      <c r="F218" s="1" t="s">
        <v>4</v>
      </c>
      <c r="G218" s="2" t="s">
        <v>950</v>
      </c>
    </row>
    <row r="219">
      <c r="A219" s="1" t="s">
        <v>951</v>
      </c>
      <c r="B219" s="1" t="s">
        <v>952</v>
      </c>
      <c r="C219" s="1" t="s">
        <v>953</v>
      </c>
      <c r="D219" s="2" t="s">
        <v>954</v>
      </c>
      <c r="E219" t="str">
        <f>IMAGE("http://i.imgur.com/JgeALlX.png",1)</f>
        <v/>
      </c>
      <c r="F219" s="1" t="s">
        <v>4</v>
      </c>
      <c r="G219" s="2" t="s">
        <v>955</v>
      </c>
    </row>
    <row r="220">
      <c r="A220" s="1" t="s">
        <v>956</v>
      </c>
      <c r="B220" s="1" t="s">
        <v>11</v>
      </c>
      <c r="C220" s="1" t="s">
        <v>957</v>
      </c>
      <c r="D220" s="2" t="s">
        <v>958</v>
      </c>
      <c r="E220" t="str">
        <f>IMAGE("http://i.kinja-img.com/gawker-media/image/upload/s--HwR4-IQ0--/1209816180424754501.jpg",1)</f>
        <v/>
      </c>
      <c r="F220" s="1" t="s">
        <v>4</v>
      </c>
      <c r="G220" s="2" t="s">
        <v>959</v>
      </c>
    </row>
    <row r="221">
      <c r="A221" s="1" t="s">
        <v>960</v>
      </c>
      <c r="B221" s="1" t="s">
        <v>961</v>
      </c>
      <c r="C221" s="1" t="s">
        <v>962</v>
      </c>
      <c r="D221" s="2" t="s">
        <v>963</v>
      </c>
      <c r="E221" t="str">
        <f>IMAGE("https://i.ytimg.com/vi/Sw4qhNBEYWo/maxresdefault.jpg",1)</f>
        <v/>
      </c>
      <c r="F221" s="1" t="s">
        <v>4</v>
      </c>
      <c r="G221" s="2" t="s">
        <v>964</v>
      </c>
    </row>
    <row r="222">
      <c r="A222" s="1" t="s">
        <v>965</v>
      </c>
      <c r="B222" s="1" t="s">
        <v>966</v>
      </c>
      <c r="C222" s="1" t="s">
        <v>967</v>
      </c>
      <c r="D222" s="1" t="s">
        <v>968</v>
      </c>
      <c r="E222" t="str">
        <f>IMAGE("http://ifttt.com/images/no_image_card.png",1)</f>
        <v/>
      </c>
      <c r="F222" s="1" t="s">
        <v>4</v>
      </c>
      <c r="G222" s="2" t="s">
        <v>969</v>
      </c>
    </row>
    <row r="223">
      <c r="A223" s="1" t="s">
        <v>970</v>
      </c>
      <c r="B223" s="1" t="s">
        <v>353</v>
      </c>
      <c r="C223" s="1" t="s">
        <v>971</v>
      </c>
      <c r="D223" s="2" t="s">
        <v>972</v>
      </c>
      <c r="E223" t="str">
        <f>IMAGE("",1)</f>
        <v/>
      </c>
      <c r="F223" s="1" t="s">
        <v>4</v>
      </c>
      <c r="G223" s="2" t="s">
        <v>973</v>
      </c>
    </row>
    <row r="224">
      <c r="A224" s="1" t="s">
        <v>974</v>
      </c>
      <c r="B224" s="1" t="s">
        <v>353</v>
      </c>
      <c r="C224" s="1" t="s">
        <v>859</v>
      </c>
      <c r="D224" s="2" t="s">
        <v>975</v>
      </c>
      <c r="E224" t="str">
        <f>IMAGE("http://www.gizmodo.in/photo/46938848/news/Whats-the-Blockchain-and-Why-Does-Bitcoin-Depend-On-It.jpg",1)</f>
        <v/>
      </c>
      <c r="F224" s="1" t="s">
        <v>4</v>
      </c>
      <c r="G224" s="2" t="s">
        <v>976</v>
      </c>
    </row>
    <row r="225">
      <c r="A225" s="1" t="s">
        <v>977</v>
      </c>
      <c r="B225" s="1" t="s">
        <v>978</v>
      </c>
      <c r="C225" s="1" t="s">
        <v>979</v>
      </c>
      <c r="D225" s="1" t="s">
        <v>980</v>
      </c>
      <c r="E225" t="str">
        <f t="shared" ref="E225:E226" si="28">IMAGE("http://ifttt.com/images/no_image_card.png",1)</f>
        <v/>
      </c>
      <c r="F225" s="1" t="s">
        <v>4</v>
      </c>
      <c r="G225" s="2" t="s">
        <v>981</v>
      </c>
    </row>
    <row r="226">
      <c r="A226" s="1" t="s">
        <v>982</v>
      </c>
      <c r="B226" s="1" t="s">
        <v>316</v>
      </c>
      <c r="C226" s="1" t="s">
        <v>983</v>
      </c>
      <c r="D226" s="1" t="s">
        <v>177</v>
      </c>
      <c r="E226" t="str">
        <f t="shared" si="28"/>
        <v/>
      </c>
      <c r="F226" s="1" t="s">
        <v>4</v>
      </c>
      <c r="G226" s="2" t="s">
        <v>984</v>
      </c>
    </row>
    <row r="227">
      <c r="A227" s="1" t="s">
        <v>985</v>
      </c>
      <c r="B227" s="1" t="s">
        <v>878</v>
      </c>
      <c r="C227" s="1" t="s">
        <v>986</v>
      </c>
      <c r="D227" s="2" t="s">
        <v>987</v>
      </c>
      <c r="E227" t="str">
        <f>IMAGE("http://www.sbcnews.co.uk/wp-content/uploads/2015/04/thunderstruck-522x330.png",1)</f>
        <v/>
      </c>
      <c r="F227" s="1" t="s">
        <v>4</v>
      </c>
      <c r="G227" s="2" t="s">
        <v>988</v>
      </c>
    </row>
    <row r="228">
      <c r="A228" s="1" t="s">
        <v>956</v>
      </c>
      <c r="B228" s="1" t="s">
        <v>11</v>
      </c>
      <c r="C228" s="1" t="s">
        <v>957</v>
      </c>
      <c r="D228" s="2" t="s">
        <v>958</v>
      </c>
      <c r="E228" t="str">
        <f>IMAGE("http://i.kinja-img.com/gawker-media/image/upload/s--HwR4-IQ0--/1209816180424754501.jpg",1)</f>
        <v/>
      </c>
      <c r="F228" s="1" t="s">
        <v>4</v>
      </c>
      <c r="G228" s="2" t="s">
        <v>959</v>
      </c>
    </row>
    <row r="229">
      <c r="A229" s="1" t="s">
        <v>960</v>
      </c>
      <c r="B229" s="1" t="s">
        <v>961</v>
      </c>
      <c r="C229" s="1" t="s">
        <v>962</v>
      </c>
      <c r="D229" s="2" t="s">
        <v>963</v>
      </c>
      <c r="E229" t="str">
        <f>IMAGE("https://i.ytimg.com/vi/Sw4qhNBEYWo/maxresdefault.jpg",1)</f>
        <v/>
      </c>
      <c r="F229" s="1" t="s">
        <v>4</v>
      </c>
      <c r="G229" s="2" t="s">
        <v>964</v>
      </c>
    </row>
    <row r="230">
      <c r="A230" s="1" t="s">
        <v>965</v>
      </c>
      <c r="B230" s="1" t="s">
        <v>966</v>
      </c>
      <c r="C230" s="1" t="s">
        <v>967</v>
      </c>
      <c r="D230" s="1" t="s">
        <v>968</v>
      </c>
      <c r="E230" t="str">
        <f>IMAGE("http://ifttt.com/images/no_image_card.png",1)</f>
        <v/>
      </c>
      <c r="F230" s="1" t="s">
        <v>4</v>
      </c>
      <c r="G230" s="2" t="s">
        <v>969</v>
      </c>
    </row>
    <row r="231">
      <c r="A231" s="1" t="s">
        <v>970</v>
      </c>
      <c r="B231" s="1" t="s">
        <v>353</v>
      </c>
      <c r="C231" s="1" t="s">
        <v>971</v>
      </c>
      <c r="D231" s="2" t="s">
        <v>972</v>
      </c>
      <c r="E231" t="str">
        <f>IMAGE("",1)</f>
        <v/>
      </c>
      <c r="F231" s="1" t="s">
        <v>4</v>
      </c>
      <c r="G231" s="2" t="s">
        <v>973</v>
      </c>
    </row>
    <row r="232">
      <c r="A232" s="1" t="s">
        <v>974</v>
      </c>
      <c r="B232" s="1" t="s">
        <v>353</v>
      </c>
      <c r="C232" s="1" t="s">
        <v>859</v>
      </c>
      <c r="D232" s="2" t="s">
        <v>975</v>
      </c>
      <c r="E232" t="str">
        <f>IMAGE("http://www.gizmodo.in/photo/46938848/news/Whats-the-Blockchain-and-Why-Does-Bitcoin-Depend-On-It.jpg",1)</f>
        <v/>
      </c>
      <c r="F232" s="1" t="s">
        <v>4</v>
      </c>
      <c r="G232" s="2" t="s">
        <v>976</v>
      </c>
    </row>
    <row r="233">
      <c r="A233" s="1" t="s">
        <v>989</v>
      </c>
      <c r="B233" s="1" t="s">
        <v>353</v>
      </c>
      <c r="C233" s="1" t="s">
        <v>990</v>
      </c>
      <c r="D233" s="2" t="s">
        <v>991</v>
      </c>
      <c r="E233" t="str">
        <f>IMAGE("",1)</f>
        <v/>
      </c>
      <c r="F233" s="1" t="s">
        <v>4</v>
      </c>
      <c r="G233" s="2" t="s">
        <v>992</v>
      </c>
    </row>
    <row r="234">
      <c r="A234" s="1" t="s">
        <v>993</v>
      </c>
      <c r="B234" s="1" t="s">
        <v>994</v>
      </c>
      <c r="C234" s="1" t="s">
        <v>995</v>
      </c>
      <c r="D234" s="2" t="s">
        <v>996</v>
      </c>
      <c r="E234" t="str">
        <f>IMAGE("https://igcdn-photos-d-a.akamaihd.net/hphotos-ak-xaf1/t51.2885-15/11111358_1382346545425075_241289660_n.jpg",1)</f>
        <v/>
      </c>
      <c r="F234" s="1" t="s">
        <v>4</v>
      </c>
      <c r="G234" s="2" t="s">
        <v>997</v>
      </c>
    </row>
    <row r="235">
      <c r="A235" s="1" t="s">
        <v>998</v>
      </c>
      <c r="B235" s="1" t="s">
        <v>999</v>
      </c>
      <c r="C235" s="1" t="s">
        <v>1000</v>
      </c>
      <c r="D235" s="2" t="s">
        <v>1001</v>
      </c>
      <c r="E235" t="str">
        <f>IMAGE("http://www.technologyreview.com/sites/default/files/styles/homepage_you_may_have_missed/public/images/trollsx392_2.jpg?itok=OSo-wv1f",1)</f>
        <v/>
      </c>
      <c r="F235" s="1" t="s">
        <v>4</v>
      </c>
      <c r="G235" s="2" t="s">
        <v>1002</v>
      </c>
    </row>
    <row r="236">
      <c r="A236" s="1" t="s">
        <v>1003</v>
      </c>
      <c r="B236" s="1" t="s">
        <v>1004</v>
      </c>
      <c r="C236" s="1" t="s">
        <v>1005</v>
      </c>
      <c r="D236" s="2" t="s">
        <v>1006</v>
      </c>
      <c r="E236" t="str">
        <f>IMAGE("http://img2.meetupstatic.com/img/8308650022681532654/header/logo-2x.png",1)</f>
        <v/>
      </c>
      <c r="F236" s="1" t="s">
        <v>4</v>
      </c>
      <c r="G236" s="2" t="s">
        <v>1007</v>
      </c>
    </row>
    <row r="237">
      <c r="A237" s="1" t="s">
        <v>1008</v>
      </c>
      <c r="B237" s="1" t="s">
        <v>180</v>
      </c>
      <c r="C237" s="1" t="s">
        <v>1009</v>
      </c>
      <c r="D237" s="2" t="s">
        <v>1010</v>
      </c>
      <c r="E237" t="str">
        <f>IMAGE("http://bravenewcoin.com/assets/Uploads/_resampled/CroppedImage400400-Selection-068.png",1)</f>
        <v/>
      </c>
      <c r="F237" s="1" t="s">
        <v>4</v>
      </c>
      <c r="G237" s="2" t="s">
        <v>1011</v>
      </c>
    </row>
    <row r="238">
      <c r="A238" s="1" t="s">
        <v>1012</v>
      </c>
      <c r="B238" s="1" t="s">
        <v>1013</v>
      </c>
      <c r="C238" s="1" t="s">
        <v>1014</v>
      </c>
      <c r="D238" s="1" t="s">
        <v>1015</v>
      </c>
      <c r="E238" t="str">
        <f t="shared" ref="E238:E239" si="29">IMAGE("http://ifttt.com/images/no_image_card.png",1)</f>
        <v/>
      </c>
      <c r="F238" s="1" t="s">
        <v>4</v>
      </c>
      <c r="G238" s="2" t="s">
        <v>1016</v>
      </c>
    </row>
    <row r="239">
      <c r="A239" s="1" t="s">
        <v>1017</v>
      </c>
      <c r="B239" s="1" t="s">
        <v>316</v>
      </c>
      <c r="C239" s="1" t="s">
        <v>983</v>
      </c>
      <c r="D239" s="1" t="s">
        <v>1018</v>
      </c>
      <c r="E239" t="str">
        <f t="shared" si="29"/>
        <v/>
      </c>
      <c r="F239" s="1" t="s">
        <v>4</v>
      </c>
      <c r="G239" s="2" t="s">
        <v>1019</v>
      </c>
    </row>
    <row r="240">
      <c r="A240" s="1" t="s">
        <v>1017</v>
      </c>
      <c r="B240" s="1" t="s">
        <v>1020</v>
      </c>
      <c r="C240" s="1" t="s">
        <v>1021</v>
      </c>
      <c r="D240" s="2" t="s">
        <v>1022</v>
      </c>
      <c r="E240" t="str">
        <f>IMAGE("https://i.ytimg.com/vi/CCpVP6U5e5o/hqdefault.jpg",1)</f>
        <v/>
      </c>
      <c r="F240" s="1" t="s">
        <v>4</v>
      </c>
      <c r="G240" s="2" t="s">
        <v>1023</v>
      </c>
    </row>
    <row r="241">
      <c r="A241" s="1" t="s">
        <v>1024</v>
      </c>
      <c r="B241" s="1" t="s">
        <v>415</v>
      </c>
      <c r="C241" s="1" t="s">
        <v>1025</v>
      </c>
      <c r="D241" s="2" t="s">
        <v>1026</v>
      </c>
      <c r="E241" t="str">
        <f>IMAGE("http://www.afr.com/content/dam/images/1/m/k/0/5/y/image.related.afrArticleLead.620x365.1mjyho.png/1429146396782.jpg",1)</f>
        <v/>
      </c>
      <c r="F241" s="1" t="s">
        <v>4</v>
      </c>
      <c r="G241" s="2" t="s">
        <v>1027</v>
      </c>
    </row>
    <row r="242">
      <c r="A242" s="1" t="s">
        <v>1028</v>
      </c>
      <c r="B242" s="1" t="s">
        <v>1029</v>
      </c>
      <c r="C242" s="1" t="s">
        <v>1030</v>
      </c>
      <c r="D242" s="1" t="s">
        <v>1031</v>
      </c>
      <c r="E242" t="str">
        <f t="shared" ref="E242:E245" si="30">IMAGE("http://ifttt.com/images/no_image_card.png",1)</f>
        <v/>
      </c>
      <c r="F242" s="1" t="s">
        <v>4</v>
      </c>
      <c r="G242" s="2" t="s">
        <v>1032</v>
      </c>
    </row>
    <row r="243">
      <c r="A243" s="1" t="s">
        <v>1033</v>
      </c>
      <c r="B243" s="1" t="s">
        <v>1034</v>
      </c>
      <c r="C243" s="1" t="s">
        <v>1035</v>
      </c>
      <c r="D243" s="1" t="s">
        <v>1036</v>
      </c>
      <c r="E243" t="str">
        <f t="shared" si="30"/>
        <v/>
      </c>
      <c r="F243" s="1" t="s">
        <v>4</v>
      </c>
      <c r="G243" s="2" t="s">
        <v>1037</v>
      </c>
    </row>
    <row r="244">
      <c r="A244" s="1" t="s">
        <v>1038</v>
      </c>
      <c r="B244" s="1" t="s">
        <v>1039</v>
      </c>
      <c r="C244" s="1" t="s">
        <v>1040</v>
      </c>
      <c r="D244" s="1" t="s">
        <v>1041</v>
      </c>
      <c r="E244" t="str">
        <f t="shared" si="30"/>
        <v/>
      </c>
      <c r="F244" s="1" t="s">
        <v>4</v>
      </c>
      <c r="G244" s="2" t="s">
        <v>1042</v>
      </c>
    </row>
    <row r="245">
      <c r="A245" s="1" t="s">
        <v>1043</v>
      </c>
      <c r="B245" s="1" t="s">
        <v>1044</v>
      </c>
      <c r="C245" s="1" t="s">
        <v>1045</v>
      </c>
      <c r="D245" s="1" t="s">
        <v>1046</v>
      </c>
      <c r="E245" t="str">
        <f t="shared" si="30"/>
        <v/>
      </c>
      <c r="F245" s="1" t="s">
        <v>4</v>
      </c>
      <c r="G245" s="2" t="s">
        <v>1047</v>
      </c>
    </row>
    <row r="246">
      <c r="A246" s="1" t="s">
        <v>1048</v>
      </c>
      <c r="B246" s="1" t="s">
        <v>180</v>
      </c>
      <c r="C246" s="1" t="s">
        <v>1049</v>
      </c>
      <c r="D246" s="2" t="s">
        <v>1050</v>
      </c>
      <c r="E246" t="str">
        <f>IMAGE("http://bravenewcoin.com/assets/Uploads/_resampled/CroppedImage400400-Selection-072.png",1)</f>
        <v/>
      </c>
      <c r="F246" s="1" t="s">
        <v>4</v>
      </c>
      <c r="G246" s="2" t="s">
        <v>1051</v>
      </c>
    </row>
    <row r="247">
      <c r="A247" s="1" t="s">
        <v>1052</v>
      </c>
      <c r="B247" s="1" t="s">
        <v>1053</v>
      </c>
      <c r="C247" s="1" t="s">
        <v>1054</v>
      </c>
      <c r="D247" s="2" t="s">
        <v>1055</v>
      </c>
      <c r="E247" t="str">
        <f>IMAGE("https://www.gethashing.com/media/poe/hp-proof-of-hardware.jpg",1)</f>
        <v/>
      </c>
      <c r="F247" s="1" t="s">
        <v>4</v>
      </c>
      <c r="G247" s="2" t="s">
        <v>1056</v>
      </c>
    </row>
    <row r="248">
      <c r="A248" s="1" t="s">
        <v>1057</v>
      </c>
      <c r="B248" s="1" t="s">
        <v>391</v>
      </c>
      <c r="C248" s="1" t="s">
        <v>1058</v>
      </c>
      <c r="D248" s="2" t="s">
        <v>1059</v>
      </c>
      <c r="E248" t="str">
        <f>IMAGE("http://fxwire.pro/assets/images/article/ads/Banner_Rt.gif",1)</f>
        <v/>
      </c>
      <c r="F248" s="1" t="s">
        <v>4</v>
      </c>
      <c r="G248" s="2" t="s">
        <v>1060</v>
      </c>
    </row>
    <row r="249">
      <c r="A249" s="1" t="s">
        <v>1061</v>
      </c>
      <c r="B249" s="1" t="s">
        <v>942</v>
      </c>
      <c r="C249" s="1" t="s">
        <v>1062</v>
      </c>
      <c r="D249" s="2" t="s">
        <v>1063</v>
      </c>
      <c r="E249" t="str">
        <f>IMAGE("https://buyabitcoin.com.au/wp-content/uploads/2015/04/SAB-screenshot.jpg",1)</f>
        <v/>
      </c>
      <c r="F249" s="1" t="s">
        <v>4</v>
      </c>
      <c r="G249" s="2" t="s">
        <v>1064</v>
      </c>
    </row>
    <row r="250">
      <c r="A250" s="1" t="s">
        <v>1065</v>
      </c>
      <c r="B250" s="1" t="s">
        <v>1066</v>
      </c>
      <c r="C250" s="1" t="s">
        <v>1067</v>
      </c>
      <c r="D250" s="1" t="s">
        <v>1068</v>
      </c>
      <c r="E250" t="str">
        <f t="shared" ref="E250:E252" si="31">IMAGE("http://ifttt.com/images/no_image_card.png",1)</f>
        <v/>
      </c>
      <c r="F250" s="1" t="s">
        <v>4</v>
      </c>
      <c r="G250" s="2" t="s">
        <v>1069</v>
      </c>
    </row>
    <row r="251">
      <c r="A251" s="1" t="s">
        <v>1070</v>
      </c>
      <c r="B251" s="1" t="s">
        <v>1071</v>
      </c>
      <c r="C251" s="1" t="s">
        <v>1072</v>
      </c>
      <c r="D251" s="1" t="s">
        <v>177</v>
      </c>
      <c r="E251" t="str">
        <f t="shared" si="31"/>
        <v/>
      </c>
      <c r="F251" s="1" t="s">
        <v>4</v>
      </c>
      <c r="G251" s="2" t="s">
        <v>1073</v>
      </c>
    </row>
    <row r="252">
      <c r="A252" s="1" t="s">
        <v>1074</v>
      </c>
      <c r="B252" s="1" t="s">
        <v>1075</v>
      </c>
      <c r="C252" s="1" t="s">
        <v>1076</v>
      </c>
      <c r="D252" s="1" t="s">
        <v>1077</v>
      </c>
      <c r="E252" t="str">
        <f t="shared" si="31"/>
        <v/>
      </c>
      <c r="F252" s="1" t="s">
        <v>4</v>
      </c>
      <c r="G252" s="2" t="s">
        <v>1078</v>
      </c>
    </row>
    <row r="253">
      <c r="A253" s="1" t="s">
        <v>1079</v>
      </c>
      <c r="B253" s="1" t="s">
        <v>1080</v>
      </c>
      <c r="C253" s="1" t="s">
        <v>1081</v>
      </c>
      <c r="D253" s="2" t="s">
        <v>1082</v>
      </c>
      <c r="E253" t="str">
        <f>IMAGE("https://40.media.tumblr.com/c7337bfbcaa90dddf6f15fe149f41c0d/tumblr_inline_nmq7cfMdg81tp1sgd_540.png",1)</f>
        <v/>
      </c>
      <c r="F253" s="1" t="s">
        <v>4</v>
      </c>
      <c r="G253" s="2" t="s">
        <v>1083</v>
      </c>
    </row>
    <row r="254">
      <c r="A254" s="1" t="s">
        <v>1084</v>
      </c>
      <c r="B254" s="1" t="s">
        <v>1085</v>
      </c>
      <c r="C254" s="1" t="s">
        <v>1086</v>
      </c>
      <c r="D254" s="2" t="s">
        <v>1087</v>
      </c>
      <c r="E254" t="str">
        <f>IMAGE("http://www.zerohedge.com/sites/default/files/images/user5/imageroot/2015/04/draghi%20attacked%20woman_0.jpg",1)</f>
        <v/>
      </c>
      <c r="F254" s="1" t="s">
        <v>4</v>
      </c>
      <c r="G254" s="2" t="s">
        <v>1088</v>
      </c>
    </row>
    <row r="255">
      <c r="A255" s="1" t="s">
        <v>1089</v>
      </c>
      <c r="B255" s="1" t="s">
        <v>1090</v>
      </c>
      <c r="C255" s="1" t="s">
        <v>1091</v>
      </c>
      <c r="D255" s="1" t="s">
        <v>1092</v>
      </c>
      <c r="E255" t="str">
        <f t="shared" ref="E255:E256" si="32">IMAGE("http://ifttt.com/images/no_image_card.png",1)</f>
        <v/>
      </c>
      <c r="F255" s="1" t="s">
        <v>4</v>
      </c>
      <c r="G255" s="2" t="s">
        <v>1093</v>
      </c>
    </row>
    <row r="256">
      <c r="A256" s="1" t="s">
        <v>1094</v>
      </c>
      <c r="B256" s="1" t="s">
        <v>1095</v>
      </c>
      <c r="C256" s="1" t="s">
        <v>1096</v>
      </c>
      <c r="D256" s="1" t="s">
        <v>1097</v>
      </c>
      <c r="E256" t="str">
        <f t="shared" si="32"/>
        <v/>
      </c>
      <c r="F256" s="1" t="s">
        <v>4</v>
      </c>
      <c r="G256" s="2" t="s">
        <v>1098</v>
      </c>
    </row>
    <row r="257">
      <c r="A257" s="1" t="s">
        <v>1099</v>
      </c>
      <c r="B257" s="1" t="s">
        <v>1085</v>
      </c>
      <c r="C257" s="1" t="s">
        <v>1100</v>
      </c>
      <c r="D257" s="2" t="s">
        <v>1101</v>
      </c>
      <c r="E257" t="str">
        <f>IMAGE("https://assets.digital.cabinet-office.gov.uk/static/opengraph-image-85fc698c83c77d8d8cb5467a44cc12a5.png",1)</f>
        <v/>
      </c>
      <c r="F257" s="1" t="s">
        <v>4</v>
      </c>
      <c r="G257" s="2" t="s">
        <v>1102</v>
      </c>
    </row>
    <row r="258">
      <c r="A258" s="1" t="s">
        <v>1103</v>
      </c>
      <c r="B258" s="1" t="s">
        <v>1104</v>
      </c>
      <c r="C258" s="1" t="s">
        <v>1105</v>
      </c>
      <c r="D258" s="2" t="s">
        <v>1106</v>
      </c>
      <c r="E258" t="str">
        <f>IMAGE("http://ifttt.com/images/no_image_card.png",1)</f>
        <v/>
      </c>
      <c r="F258" s="1" t="s">
        <v>4</v>
      </c>
      <c r="G258" s="2" t="s">
        <v>1107</v>
      </c>
    </row>
    <row r="259">
      <c r="A259" s="1" t="s">
        <v>1108</v>
      </c>
      <c r="B259" s="1" t="s">
        <v>1109</v>
      </c>
      <c r="C259" s="1" t="s">
        <v>1110</v>
      </c>
      <c r="D259" s="2" t="s">
        <v>1111</v>
      </c>
      <c r="E259" t="str">
        <f>IMAGE("http://a.abcnews.com/assets/images/navigation/abc-logo.png",1)</f>
        <v/>
      </c>
      <c r="F259" s="1" t="s">
        <v>4</v>
      </c>
      <c r="G259" s="2" t="s">
        <v>1112</v>
      </c>
    </row>
    <row r="260">
      <c r="A260" s="1" t="s">
        <v>1113</v>
      </c>
      <c r="B260" s="1" t="s">
        <v>1114</v>
      </c>
      <c r="C260" s="1" t="s">
        <v>650</v>
      </c>
      <c r="D260" s="2" t="s">
        <v>1115</v>
      </c>
      <c r="E260" t="str">
        <f>IMAGE("http://i.dailymail.co.uk/i/pix/m_logo_636x382px.png",1)</f>
        <v/>
      </c>
      <c r="F260" s="1" t="s">
        <v>4</v>
      </c>
      <c r="G260" s="2" t="s">
        <v>1116</v>
      </c>
    </row>
    <row r="261">
      <c r="A261" s="1" t="s">
        <v>1103</v>
      </c>
      <c r="B261" s="1" t="s">
        <v>1104</v>
      </c>
      <c r="C261" s="1" t="s">
        <v>1105</v>
      </c>
      <c r="D261" s="2" t="s">
        <v>1106</v>
      </c>
      <c r="E261" t="str">
        <f>IMAGE("http://ifttt.com/images/no_image_card.png",1)</f>
        <v/>
      </c>
      <c r="F261" s="1" t="s">
        <v>4</v>
      </c>
      <c r="G261" s="2" t="s">
        <v>1107</v>
      </c>
    </row>
    <row r="262">
      <c r="A262" s="1" t="s">
        <v>1117</v>
      </c>
      <c r="B262" s="1" t="s">
        <v>1118</v>
      </c>
      <c r="C262" s="1" t="s">
        <v>1119</v>
      </c>
      <c r="D262" s="2" t="s">
        <v>1120</v>
      </c>
      <c r="E262" t="str">
        <f>IMAGE("https://www.cryptocoinsnews.com/wp-content/uploads/2015/04/american-bar.jpg",1)</f>
        <v/>
      </c>
      <c r="F262" s="1" t="s">
        <v>4</v>
      </c>
      <c r="G262" s="2" t="s">
        <v>1121</v>
      </c>
    </row>
    <row r="263">
      <c r="A263" s="1" t="s">
        <v>1122</v>
      </c>
      <c r="B263" s="1" t="s">
        <v>1123</v>
      </c>
      <c r="C263" s="1" t="s">
        <v>1124</v>
      </c>
      <c r="D263" s="1" t="s">
        <v>1125</v>
      </c>
      <c r="E263" t="str">
        <f t="shared" ref="E263:E264" si="33">IMAGE("http://ifttt.com/images/no_image_card.png",1)</f>
        <v/>
      </c>
      <c r="F263" s="1" t="s">
        <v>4</v>
      </c>
      <c r="G263" s="2" t="s">
        <v>1126</v>
      </c>
    </row>
    <row r="264">
      <c r="A264" s="1" t="s">
        <v>1127</v>
      </c>
      <c r="B264" s="1" t="s">
        <v>1128</v>
      </c>
      <c r="C264" s="1" t="s">
        <v>1129</v>
      </c>
      <c r="D264" s="1" t="s">
        <v>1130</v>
      </c>
      <c r="E264" t="str">
        <f t="shared" si="33"/>
        <v/>
      </c>
      <c r="F264" s="1" t="s">
        <v>4</v>
      </c>
      <c r="G264" s="2" t="s">
        <v>1131</v>
      </c>
    </row>
    <row r="265">
      <c r="A265" s="1" t="s">
        <v>1132</v>
      </c>
      <c r="B265" s="1" t="s">
        <v>1133</v>
      </c>
      <c r="C265" s="1" t="s">
        <v>1134</v>
      </c>
      <c r="D265" s="2" t="s">
        <v>1135</v>
      </c>
      <c r="E265" t="str">
        <f>IMAGE("http://media.gotraffic.net/images/i9JHi.0odxo0/v18/-1x-1.jpg",1)</f>
        <v/>
      </c>
      <c r="F265" s="1" t="s">
        <v>4</v>
      </c>
      <c r="G265" s="2" t="s">
        <v>1136</v>
      </c>
    </row>
    <row r="266">
      <c r="A266" s="1" t="s">
        <v>1137</v>
      </c>
      <c r="B266" s="1" t="s">
        <v>1138</v>
      </c>
      <c r="C266" s="1" t="s">
        <v>1139</v>
      </c>
      <c r="D266" s="1" t="s">
        <v>177</v>
      </c>
      <c r="E266" t="str">
        <f>IMAGE("http://ifttt.com/images/no_image_card.png",1)</f>
        <v/>
      </c>
      <c r="F266" s="1" t="s">
        <v>4</v>
      </c>
      <c r="G266" s="2" t="s">
        <v>1140</v>
      </c>
    </row>
    <row r="267">
      <c r="A267" s="1" t="s">
        <v>1141</v>
      </c>
      <c r="B267" s="1" t="s">
        <v>471</v>
      </c>
      <c r="C267" s="1" t="s">
        <v>1142</v>
      </c>
      <c r="D267" s="2" t="s">
        <v>1143</v>
      </c>
      <c r="E267" t="str">
        <f>IMAGE("http://bit-post.com/wp-content/uploads/2015/03/Faucet-bitcoins.jpg",1)</f>
        <v/>
      </c>
      <c r="F267" s="1" t="s">
        <v>4</v>
      </c>
      <c r="G267" s="2" t="s">
        <v>1144</v>
      </c>
    </row>
    <row r="268">
      <c r="A268" s="1" t="s">
        <v>1145</v>
      </c>
      <c r="B268" s="1" t="s">
        <v>1146</v>
      </c>
      <c r="C268" s="1" t="s">
        <v>1147</v>
      </c>
      <c r="D268" s="2" t="s">
        <v>1148</v>
      </c>
      <c r="E268" t="str">
        <f>IMAGE("https://i.ytimg.com/vi/Mx9Q2o83GiY/hqdefault.jpg",1)</f>
        <v/>
      </c>
      <c r="F268" s="1" t="s">
        <v>4</v>
      </c>
      <c r="G268" s="2" t="s">
        <v>1149</v>
      </c>
    </row>
    <row r="269">
      <c r="A269" s="1" t="s">
        <v>1150</v>
      </c>
      <c r="B269" s="1" t="s">
        <v>1151</v>
      </c>
      <c r="C269" s="1" t="s">
        <v>1152</v>
      </c>
      <c r="D269" s="2" t="s">
        <v>1153</v>
      </c>
      <c r="E269" t="str">
        <f>IMAGE("http://ifttt.com/images/no_image_card.png",1)</f>
        <v/>
      </c>
      <c r="F269" s="1" t="s">
        <v>4</v>
      </c>
      <c r="G269" s="2" t="s">
        <v>1154</v>
      </c>
    </row>
    <row r="270">
      <c r="A270" s="1" t="s">
        <v>1155</v>
      </c>
      <c r="B270" s="1" t="s">
        <v>1156</v>
      </c>
      <c r="C270" s="1" t="s">
        <v>1157</v>
      </c>
      <c r="D270" s="2" t="s">
        <v>1158</v>
      </c>
      <c r="E270" t="str">
        <f>IMAGE("https://www.cryptocoinsnews.com/wp-content/uploads/2015/04/russel-brand-cryptocurrency.jpg",1)</f>
        <v/>
      </c>
      <c r="F270" s="1" t="s">
        <v>4</v>
      </c>
      <c r="G270" s="2" t="s">
        <v>1159</v>
      </c>
    </row>
    <row r="271">
      <c r="A271" s="1" t="s">
        <v>1160</v>
      </c>
      <c r="B271" s="1" t="s">
        <v>1161</v>
      </c>
      <c r="C271" s="1" t="s">
        <v>1162</v>
      </c>
      <c r="D271" s="2" t="s">
        <v>1163</v>
      </c>
      <c r="E271" t="str">
        <f>IMAGE("http://btcrumor.com/wp-content/uploads/2015/04/bitrefill.png",1)</f>
        <v/>
      </c>
      <c r="F271" s="1" t="s">
        <v>4</v>
      </c>
      <c r="G271" s="2" t="s">
        <v>1164</v>
      </c>
    </row>
    <row r="272">
      <c r="A272" s="1" t="s">
        <v>1165</v>
      </c>
      <c r="B272" s="1" t="s">
        <v>1166</v>
      </c>
      <c r="C272" s="1" t="s">
        <v>1167</v>
      </c>
      <c r="D272" s="2" t="s">
        <v>1168</v>
      </c>
      <c r="E272" t="str">
        <f>IMAGE("https://www.cryptocoinsnews.com/wp-content/uploads/2015/04/BitcoinConsumerFair_Final-2048x1152.jpg",1)</f>
        <v/>
      </c>
      <c r="F272" s="1" t="s">
        <v>4</v>
      </c>
      <c r="G272" s="2" t="s">
        <v>1169</v>
      </c>
    </row>
    <row r="273">
      <c r="A273" s="1" t="s">
        <v>1170</v>
      </c>
      <c r="B273" s="1" t="s">
        <v>425</v>
      </c>
      <c r="C273" s="1" t="s">
        <v>1171</v>
      </c>
      <c r="D273" s="2" t="s">
        <v>1172</v>
      </c>
      <c r="E273" t="str">
        <f>IMAGE("http://forklog.com/wp-content/uploads/1050886-300x244.jpg",1)</f>
        <v/>
      </c>
      <c r="F273" s="1" t="s">
        <v>4</v>
      </c>
      <c r="G273" s="2" t="s">
        <v>1173</v>
      </c>
    </row>
    <row r="274">
      <c r="A274" s="1" t="s">
        <v>1174</v>
      </c>
      <c r="B274" s="1" t="s">
        <v>415</v>
      </c>
      <c r="C274" s="1" t="s">
        <v>1175</v>
      </c>
      <c r="D274" s="2" t="s">
        <v>1176</v>
      </c>
      <c r="E274" t="str">
        <f>IMAGE("http://www.dailyforex.com/Photo/ShowPhoto/9cb38eb4-6604-4ff6-b850-5e6b756f6469",1)</f>
        <v/>
      </c>
      <c r="F274" s="1" t="s">
        <v>4</v>
      </c>
      <c r="G274" s="2" t="s">
        <v>1177</v>
      </c>
    </row>
    <row r="275">
      <c r="A275" s="1" t="s">
        <v>1178</v>
      </c>
      <c r="B275" s="1" t="s">
        <v>1179</v>
      </c>
      <c r="C275" s="1" t="s">
        <v>1180</v>
      </c>
      <c r="D275" s="2" t="s">
        <v>1181</v>
      </c>
      <c r="E275" t="str">
        <f>IMAGE("https://vulcun.com/img/bg/twitter/7.jpg",1)</f>
        <v/>
      </c>
      <c r="F275" s="1" t="s">
        <v>4</v>
      </c>
      <c r="G275" s="2" t="s">
        <v>1182</v>
      </c>
    </row>
    <row r="276">
      <c r="A276" s="1" t="s">
        <v>1183</v>
      </c>
      <c r="B276" s="1" t="s">
        <v>1184</v>
      </c>
      <c r="C276" s="1" t="s">
        <v>1185</v>
      </c>
      <c r="D276" s="2" t="s">
        <v>1186</v>
      </c>
      <c r="E276" t="str">
        <f>IMAGE("http://cointelegraph.com/images/725_aHR0cDovL2NvaW50ZWxlZ3JhcGguY29tL3N0b3JhZ2UvdXBsb2Fkcy92aWV3L2JkYzk4ZDcxMTQ4M2FlYzk2Yzk0YzU1NjIzMmY4ZGQ2LnBuZw==.jpg",1)</f>
        <v/>
      </c>
      <c r="F276" s="1" t="s">
        <v>4</v>
      </c>
      <c r="G276" s="2" t="s">
        <v>1187</v>
      </c>
    </row>
    <row r="277">
      <c r="A277" s="1" t="s">
        <v>1188</v>
      </c>
      <c r="B277" s="1" t="s">
        <v>1189</v>
      </c>
      <c r="C277" s="1" t="s">
        <v>1190</v>
      </c>
      <c r="D277" s="2" t="s">
        <v>1191</v>
      </c>
      <c r="E277" t="str">
        <f>IMAGE("http://bsmedia.business-standard.com/_media/bs/img/common/no_preview.jpg",1)</f>
        <v/>
      </c>
      <c r="F277" s="1" t="s">
        <v>4</v>
      </c>
      <c r="G277" s="2" t="s">
        <v>1192</v>
      </c>
    </row>
    <row r="278">
      <c r="A278" s="1" t="s">
        <v>1193</v>
      </c>
      <c r="B278" s="1" t="s">
        <v>1194</v>
      </c>
      <c r="C278" s="1" t="s">
        <v>1195</v>
      </c>
      <c r="D278" s="1" t="s">
        <v>1196</v>
      </c>
      <c r="E278" t="str">
        <f t="shared" ref="E278:E279" si="34">IMAGE("http://ifttt.com/images/no_image_card.png",1)</f>
        <v/>
      </c>
      <c r="F278" s="1" t="s">
        <v>4</v>
      </c>
      <c r="G278" s="2" t="s">
        <v>1197</v>
      </c>
    </row>
    <row r="279">
      <c r="A279" s="1" t="s">
        <v>1198</v>
      </c>
      <c r="B279" s="1" t="s">
        <v>1199</v>
      </c>
      <c r="C279" s="1" t="s">
        <v>1200</v>
      </c>
      <c r="D279" s="1" t="s">
        <v>1201</v>
      </c>
      <c r="E279" t="str">
        <f t="shared" si="34"/>
        <v/>
      </c>
      <c r="F279" s="1" t="s">
        <v>4</v>
      </c>
      <c r="G279" s="2" t="s">
        <v>1202</v>
      </c>
    </row>
    <row r="280">
      <c r="A280" s="1" t="s">
        <v>1203</v>
      </c>
      <c r="B280" s="1" t="s">
        <v>1204</v>
      </c>
      <c r="C280" s="1" t="s">
        <v>1205</v>
      </c>
      <c r="D280" s="2" t="s">
        <v>1206</v>
      </c>
      <c r="E280" t="str">
        <f>IMAGE("https://yacuna.com/blog/wp-content/uploads/2015/04/Bitcoin-Treff-Final-Logo.png",1)</f>
        <v/>
      </c>
      <c r="F280" s="1" t="s">
        <v>4</v>
      </c>
      <c r="G280" s="2" t="s">
        <v>1207</v>
      </c>
    </row>
    <row r="281">
      <c r="A281" s="1" t="s">
        <v>1208</v>
      </c>
      <c r="B281" s="1" t="s">
        <v>1209</v>
      </c>
      <c r="C281" s="1" t="s">
        <v>1210</v>
      </c>
      <c r="D281" s="2" t="s">
        <v>1211</v>
      </c>
      <c r="E281" t="str">
        <f>IMAGE("http://bitforum.info/letter_avatar/raimon/45/2.png",1)</f>
        <v/>
      </c>
      <c r="F281" s="1" t="s">
        <v>4</v>
      </c>
      <c r="G281" s="2" t="s">
        <v>1212</v>
      </c>
    </row>
    <row r="282">
      <c r="A282" s="1" t="s">
        <v>1213</v>
      </c>
      <c r="B282" s="1" t="s">
        <v>1034</v>
      </c>
      <c r="C282" s="3" t="s">
        <v>1214</v>
      </c>
      <c r="D282" s="1" t="s">
        <v>1215</v>
      </c>
      <c r="E282" t="str">
        <f>IMAGE("http://ifttt.com/images/no_image_card.png",1)</f>
        <v/>
      </c>
      <c r="F282" s="1" t="s">
        <v>4</v>
      </c>
      <c r="G282" s="2" t="s">
        <v>1216</v>
      </c>
    </row>
    <row r="283">
      <c r="A283" s="1" t="s">
        <v>1217</v>
      </c>
      <c r="B283" s="1" t="s">
        <v>1114</v>
      </c>
      <c r="C283" s="1" t="s">
        <v>1218</v>
      </c>
      <c r="D283" s="2" t="s">
        <v>1219</v>
      </c>
      <c r="E283" t="str">
        <f>IMAGE("http://www.newsbtc.com/wp-content/uploads/2015/04/Dorchester-Collection.png",1)</f>
        <v/>
      </c>
      <c r="F283" s="1" t="s">
        <v>4</v>
      </c>
      <c r="G283" s="2" t="s">
        <v>1220</v>
      </c>
    </row>
    <row r="284">
      <c r="A284" s="1" t="s">
        <v>1221</v>
      </c>
      <c r="B284" s="1" t="s">
        <v>353</v>
      </c>
      <c r="C284" s="1" t="s">
        <v>772</v>
      </c>
      <c r="D284" s="2" t="s">
        <v>1222</v>
      </c>
      <c r="E284" t="str">
        <f>IMAGE("http://www.newsbtc.com/wp-content/uploads/2015/04/bigstock-Speaker-at-Business-Conference-64962394.jpg",1)</f>
        <v/>
      </c>
      <c r="F284" s="1" t="s">
        <v>4</v>
      </c>
      <c r="G284" s="2" t="s">
        <v>1223</v>
      </c>
    </row>
    <row r="285">
      <c r="A285" s="1" t="s">
        <v>1221</v>
      </c>
      <c r="B285" s="1" t="s">
        <v>353</v>
      </c>
      <c r="C285" s="1" t="s">
        <v>1224</v>
      </c>
      <c r="D285" s="2" t="s">
        <v>826</v>
      </c>
      <c r="E285" t="str">
        <f>IMAGE("//d.ibtimes.co.uk/en/full/1433855/shrem-karpeles-bitcoin-foundation-andresen.jpg",1)</f>
        <v/>
      </c>
      <c r="F285" s="1" t="s">
        <v>4</v>
      </c>
      <c r="G285" s="2" t="s">
        <v>1225</v>
      </c>
    </row>
    <row r="286">
      <c r="A286" s="1" t="s">
        <v>1226</v>
      </c>
      <c r="B286" s="1" t="s">
        <v>353</v>
      </c>
      <c r="C286" s="1" t="s">
        <v>1227</v>
      </c>
      <c r="D286" s="2" t="s">
        <v>1228</v>
      </c>
      <c r="E286" t="str">
        <f>IMAGE("http://www.newsbtc.com/wp-content/uploads/2015/04/satoshi-citadel-indsutries-buybitcoin.ph-philippines-bitcoin-startups.png",1)</f>
        <v/>
      </c>
      <c r="F286" s="1" t="s">
        <v>4</v>
      </c>
      <c r="G286" s="2" t="s">
        <v>1229</v>
      </c>
    </row>
    <row r="287">
      <c r="A287" s="1" t="s">
        <v>1230</v>
      </c>
      <c r="B287" s="1" t="s">
        <v>353</v>
      </c>
      <c r="C287" s="1" t="s">
        <v>1231</v>
      </c>
      <c r="D287" s="2" t="s">
        <v>1232</v>
      </c>
      <c r="E287" t="str">
        <f>IMAGE("https://www.cryptocoinsnews.com/wp-content/uploads/2015/04/payment.jpg",1)</f>
        <v/>
      </c>
      <c r="F287" s="1" t="s">
        <v>4</v>
      </c>
      <c r="G287" s="2" t="s">
        <v>1233</v>
      </c>
    </row>
    <row r="288">
      <c r="A288" s="1" t="s">
        <v>1234</v>
      </c>
      <c r="B288" s="1" t="s">
        <v>1235</v>
      </c>
      <c r="C288" s="1" t="s">
        <v>1236</v>
      </c>
      <c r="D288" s="2" t="s">
        <v>1237</v>
      </c>
      <c r="E288" t="str">
        <f>IMAGE("http://cdn1.tnwcdn.com/wp-content/blogs.dir/1/files/2015/04/bitcoin1.jpg",1)</f>
        <v/>
      </c>
      <c r="F288" s="1" t="s">
        <v>4</v>
      </c>
      <c r="G288" s="2" t="s">
        <v>1238</v>
      </c>
    </row>
    <row r="289">
      <c r="A289" s="1" t="s">
        <v>1234</v>
      </c>
      <c r="B289" s="1" t="s">
        <v>1239</v>
      </c>
      <c r="C289" s="1" t="s">
        <v>1240</v>
      </c>
      <c r="D289" s="2" t="s">
        <v>1241</v>
      </c>
      <c r="E289" t="str">
        <f>IMAGE("http://data.en.yibada.com/data/images/full/29812/bitcoin.jpg",1)</f>
        <v/>
      </c>
      <c r="F289" s="1" t="s">
        <v>4</v>
      </c>
      <c r="G289" s="2" t="s">
        <v>1242</v>
      </c>
    </row>
    <row r="290">
      <c r="A290" s="1" t="s">
        <v>1243</v>
      </c>
      <c r="B290" s="1" t="s">
        <v>1199</v>
      </c>
      <c r="C290" s="1" t="s">
        <v>1244</v>
      </c>
      <c r="D290" s="1" t="s">
        <v>1245</v>
      </c>
      <c r="E290" t="str">
        <f t="shared" ref="E290:E293" si="35">IMAGE("http://ifttt.com/images/no_image_card.png",1)</f>
        <v/>
      </c>
      <c r="F290" s="1" t="s">
        <v>4</v>
      </c>
      <c r="G290" s="2" t="s">
        <v>1246</v>
      </c>
    </row>
    <row r="291">
      <c r="A291" s="1" t="s">
        <v>1247</v>
      </c>
      <c r="B291" s="1" t="s">
        <v>1248</v>
      </c>
      <c r="C291" s="1" t="s">
        <v>1249</v>
      </c>
      <c r="D291" s="2" t="s">
        <v>1250</v>
      </c>
      <c r="E291" t="str">
        <f t="shared" si="35"/>
        <v/>
      </c>
      <c r="F291" s="1" t="s">
        <v>4</v>
      </c>
      <c r="G291" s="2" t="s">
        <v>1251</v>
      </c>
    </row>
    <row r="292">
      <c r="A292" s="1" t="s">
        <v>1252</v>
      </c>
      <c r="B292" s="1" t="s">
        <v>1253</v>
      </c>
      <c r="C292" s="1" t="s">
        <v>1254</v>
      </c>
      <c r="D292" s="1" t="s">
        <v>177</v>
      </c>
      <c r="E292" t="str">
        <f t="shared" si="35"/>
        <v/>
      </c>
      <c r="F292" s="1" t="s">
        <v>4</v>
      </c>
      <c r="G292" s="2" t="s">
        <v>1255</v>
      </c>
    </row>
    <row r="293">
      <c r="A293" s="1" t="s">
        <v>1256</v>
      </c>
      <c r="B293" s="1" t="s">
        <v>1257</v>
      </c>
      <c r="C293" s="1" t="s">
        <v>1258</v>
      </c>
      <c r="D293" s="2" t="s">
        <v>1259</v>
      </c>
      <c r="E293" t="str">
        <f t="shared" si="35"/>
        <v/>
      </c>
      <c r="F293" s="1" t="s">
        <v>4</v>
      </c>
      <c r="G293" s="2" t="s">
        <v>1260</v>
      </c>
    </row>
    <row r="294">
      <c r="A294" s="1" t="s">
        <v>1261</v>
      </c>
      <c r="B294" s="1" t="s">
        <v>1262</v>
      </c>
      <c r="C294" s="1" t="s">
        <v>1263</v>
      </c>
      <c r="D294" s="2" t="s">
        <v>1264</v>
      </c>
      <c r="E294" t="str">
        <f>IMAGE("http://blog.credits.vision/wp-content/uploads/2015/04/blockchaingooglesearch-300x192.png",1)</f>
        <v/>
      </c>
      <c r="F294" s="1" t="s">
        <v>4</v>
      </c>
      <c r="G294" s="2" t="s">
        <v>1265</v>
      </c>
    </row>
    <row r="295">
      <c r="A295" s="1" t="s">
        <v>1266</v>
      </c>
      <c r="B295" s="1" t="s">
        <v>1267</v>
      </c>
      <c r="C295" s="1" t="s">
        <v>1268</v>
      </c>
      <c r="D295" s="2" t="s">
        <v>1269</v>
      </c>
      <c r="E295" t="str">
        <f>IMAGE("https://pbs.twimg.com/profile_images/469071106649776128/kSsaAlzF_400x400.png",1)</f>
        <v/>
      </c>
      <c r="F295" s="1" t="s">
        <v>4</v>
      </c>
      <c r="G295" s="2" t="s">
        <v>1270</v>
      </c>
    </row>
    <row r="296">
      <c r="A296" s="1" t="s">
        <v>1271</v>
      </c>
      <c r="B296" s="1" t="s">
        <v>1272</v>
      </c>
      <c r="C296" s="1" t="s">
        <v>1273</v>
      </c>
      <c r="D296" s="2" t="s">
        <v>1274</v>
      </c>
      <c r="E296" t="str">
        <f>IMAGE("http://www.miningpool.co.uk/wp-content/uploads/2015/04/Encryptionbanner.png",1)</f>
        <v/>
      </c>
      <c r="F296" s="1" t="s">
        <v>4</v>
      </c>
      <c r="G296" s="2" t="s">
        <v>1275</v>
      </c>
    </row>
    <row r="297">
      <c r="A297" s="1" t="s">
        <v>1276</v>
      </c>
      <c r="B297" s="1" t="s">
        <v>1277</v>
      </c>
      <c r="C297" s="1" t="s">
        <v>1278</v>
      </c>
      <c r="D297" s="2" t="s">
        <v>1279</v>
      </c>
      <c r="E297" t="str">
        <f>IMAGE("https://bitcoinmagazine.com/wp-content/uploads/2015/04/dcc.jpg",1)</f>
        <v/>
      </c>
      <c r="F297" s="1" t="s">
        <v>4</v>
      </c>
      <c r="G297" s="2" t="s">
        <v>1280</v>
      </c>
    </row>
    <row r="298">
      <c r="A298" s="1" t="s">
        <v>1281</v>
      </c>
      <c r="B298" s="1" t="s">
        <v>1253</v>
      </c>
      <c r="C298" s="1" t="s">
        <v>1282</v>
      </c>
      <c r="D298" s="1" t="s">
        <v>177</v>
      </c>
      <c r="E298" t="str">
        <f t="shared" ref="E298:E300" si="36">IMAGE("http://ifttt.com/images/no_image_card.png",1)</f>
        <v/>
      </c>
      <c r="F298" s="1" t="s">
        <v>4</v>
      </c>
      <c r="G298" s="2" t="s">
        <v>1283</v>
      </c>
    </row>
    <row r="299">
      <c r="A299" s="1" t="s">
        <v>1284</v>
      </c>
      <c r="B299" s="1" t="s">
        <v>1285</v>
      </c>
      <c r="C299" s="1" t="s">
        <v>1286</v>
      </c>
      <c r="D299" s="1" t="s">
        <v>1287</v>
      </c>
      <c r="E299" t="str">
        <f t="shared" si="36"/>
        <v/>
      </c>
      <c r="F299" s="1" t="s">
        <v>4</v>
      </c>
      <c r="G299" s="2" t="s">
        <v>1288</v>
      </c>
    </row>
    <row r="300">
      <c r="A300" s="1" t="s">
        <v>1289</v>
      </c>
      <c r="B300" s="1" t="s">
        <v>1290</v>
      </c>
      <c r="C300" s="1" t="s">
        <v>1291</v>
      </c>
      <c r="D300" s="2" t="s">
        <v>1292</v>
      </c>
      <c r="E300" t="str">
        <f t="shared" si="36"/>
        <v/>
      </c>
      <c r="F300" s="1" t="s">
        <v>4</v>
      </c>
      <c r="G300" s="2" t="s">
        <v>1293</v>
      </c>
    </row>
    <row r="301">
      <c r="A301" s="1" t="s">
        <v>1294</v>
      </c>
      <c r="B301" s="1" t="s">
        <v>1295</v>
      </c>
      <c r="C301" s="1" t="s">
        <v>1296</v>
      </c>
      <c r="D301" s="2" t="s">
        <v>1297</v>
      </c>
      <c r="E301" t="str">
        <f>IMAGE("https://a0.gpstatic.com/acache/26/25/1/uk/t620x300-56d2fd7759d15af4467cbb91e0f1f9c7.jpg",1)</f>
        <v/>
      </c>
      <c r="F301" s="1" t="s">
        <v>4</v>
      </c>
      <c r="G301" s="2" t="s">
        <v>1298</v>
      </c>
    </row>
    <row r="302">
      <c r="A302" s="1" t="s">
        <v>1299</v>
      </c>
      <c r="B302" s="1" t="s">
        <v>1300</v>
      </c>
      <c r="C302" s="1" t="s">
        <v>1301</v>
      </c>
      <c r="D302" s="1" t="s">
        <v>1302</v>
      </c>
      <c r="E302" t="str">
        <f t="shared" ref="E302:E303" si="37">IMAGE("http://ifttt.com/images/no_image_card.png",1)</f>
        <v/>
      </c>
      <c r="F302" s="1" t="s">
        <v>4</v>
      </c>
      <c r="G302" s="2" t="s">
        <v>1303</v>
      </c>
    </row>
    <row r="303">
      <c r="A303" s="1" t="s">
        <v>1304</v>
      </c>
      <c r="B303" s="1" t="s">
        <v>1305</v>
      </c>
      <c r="C303" s="1" t="s">
        <v>1306</v>
      </c>
      <c r="D303" s="1" t="s">
        <v>1307</v>
      </c>
      <c r="E303" t="str">
        <f t="shared" si="37"/>
        <v/>
      </c>
      <c r="F303" s="1" t="s">
        <v>4</v>
      </c>
      <c r="G303" s="2" t="s">
        <v>1308</v>
      </c>
    </row>
    <row r="304">
      <c r="A304" s="1" t="s">
        <v>1309</v>
      </c>
      <c r="B304" s="1" t="s">
        <v>1310</v>
      </c>
      <c r="C304" s="1" t="s">
        <v>1311</v>
      </c>
      <c r="D304" s="2" t="s">
        <v>1312</v>
      </c>
      <c r="E304" t="str">
        <f>IMAGE("https://i.ytimg.com/vi/rMhvYeQPOcE/maxresdefault.jpg",1)</f>
        <v/>
      </c>
      <c r="F304" s="1" t="s">
        <v>4</v>
      </c>
      <c r="G304" s="2" t="s">
        <v>1313</v>
      </c>
    </row>
    <row r="305">
      <c r="A305" s="1" t="s">
        <v>1314</v>
      </c>
      <c r="B305" s="1" t="s">
        <v>1315</v>
      </c>
      <c r="C305" s="1" t="s">
        <v>1316</v>
      </c>
      <c r="D305" s="2" t="s">
        <v>1317</v>
      </c>
      <c r="E305" t="str">
        <f>IMAGE("http://www.wired.com/wp-content/uploads/2015/04/461844396.jpg",1)</f>
        <v/>
      </c>
      <c r="F305" s="1" t="s">
        <v>4</v>
      </c>
      <c r="G305" s="2" t="s">
        <v>1318</v>
      </c>
    </row>
    <row r="306">
      <c r="A306" s="1" t="s">
        <v>1319</v>
      </c>
      <c r="B306" s="1" t="s">
        <v>1320</v>
      </c>
      <c r="C306" s="1" t="s">
        <v>1321</v>
      </c>
      <c r="D306" s="1" t="s">
        <v>1322</v>
      </c>
      <c r="E306" t="str">
        <f t="shared" ref="E306:E308" si="38">IMAGE("http://ifttt.com/images/no_image_card.png",1)</f>
        <v/>
      </c>
      <c r="F306" s="1" t="s">
        <v>4</v>
      </c>
      <c r="G306" s="2" t="s">
        <v>1323</v>
      </c>
    </row>
    <row r="307">
      <c r="A307" s="1" t="s">
        <v>1324</v>
      </c>
      <c r="B307" s="1" t="s">
        <v>1325</v>
      </c>
      <c r="C307" s="1" t="s">
        <v>1326</v>
      </c>
      <c r="D307" s="1" t="s">
        <v>1327</v>
      </c>
      <c r="E307" t="str">
        <f t="shared" si="38"/>
        <v/>
      </c>
      <c r="F307" s="1" t="s">
        <v>4</v>
      </c>
      <c r="G307" s="2" t="s">
        <v>1328</v>
      </c>
    </row>
    <row r="308">
      <c r="A308" s="1" t="s">
        <v>1329</v>
      </c>
      <c r="B308" s="1" t="s">
        <v>1330</v>
      </c>
      <c r="C308" s="1" t="s">
        <v>1331</v>
      </c>
      <c r="D308" s="1" t="s">
        <v>1332</v>
      </c>
      <c r="E308" t="str">
        <f t="shared" si="38"/>
        <v/>
      </c>
      <c r="F308" s="1" t="s">
        <v>4</v>
      </c>
      <c r="G308" s="2" t="s">
        <v>1333</v>
      </c>
    </row>
    <row r="309">
      <c r="A309" s="1" t="s">
        <v>1334</v>
      </c>
      <c r="B309" s="1" t="s">
        <v>1335</v>
      </c>
      <c r="C309" s="1" t="s">
        <v>1336</v>
      </c>
      <c r="D309" s="2" t="s">
        <v>1337</v>
      </c>
      <c r="E309" t="str">
        <f>IMAGE("http://i.imgur.com/G9Xio4s.jpg?fb",1)</f>
        <v/>
      </c>
      <c r="F309" s="1" t="s">
        <v>4</v>
      </c>
      <c r="G309" s="2" t="s">
        <v>1338</v>
      </c>
    </row>
    <row r="310">
      <c r="A310" s="1" t="s">
        <v>1339</v>
      </c>
      <c r="B310" s="1" t="s">
        <v>1340</v>
      </c>
      <c r="C310" s="1" t="s">
        <v>1341</v>
      </c>
      <c r="D310" s="1" t="s">
        <v>1342</v>
      </c>
      <c r="E310" t="str">
        <f>IMAGE("http://ifttt.com/images/no_image_card.png",1)</f>
        <v/>
      </c>
      <c r="F310" s="1" t="s">
        <v>4</v>
      </c>
      <c r="G310" s="2" t="s">
        <v>1343</v>
      </c>
    </row>
    <row r="311">
      <c r="A311" s="1" t="s">
        <v>1344</v>
      </c>
      <c r="B311" s="1" t="s">
        <v>1345</v>
      </c>
      <c r="C311" s="1" t="s">
        <v>1346</v>
      </c>
      <c r="D311" s="2" t="s">
        <v>1347</v>
      </c>
      <c r="E311" t="str">
        <f>IMAGE("http://zapabid.com/upload/thumb/1098Logo-cointerra.png",1)</f>
        <v/>
      </c>
      <c r="F311" s="1" t="s">
        <v>4</v>
      </c>
      <c r="G311" s="2" t="s">
        <v>1348</v>
      </c>
    </row>
    <row r="312">
      <c r="A312" s="1" t="s">
        <v>1349</v>
      </c>
      <c r="B312" s="1" t="s">
        <v>1350</v>
      </c>
      <c r="C312" s="1" t="s">
        <v>1351</v>
      </c>
      <c r="D312" s="2" t="s">
        <v>1352</v>
      </c>
      <c r="E312" t="str">
        <f>IMAGE("https://i.ytimg.com/vi/BvC9oDlT8mM/maxresdefault.jpg",1)</f>
        <v/>
      </c>
      <c r="F312" s="1" t="s">
        <v>4</v>
      </c>
      <c r="G312" s="2" t="s">
        <v>1353</v>
      </c>
    </row>
    <row r="313">
      <c r="A313" s="1" t="s">
        <v>1354</v>
      </c>
      <c r="B313" s="1" t="s">
        <v>1355</v>
      </c>
      <c r="C313" s="1" t="s">
        <v>1356</v>
      </c>
      <c r="D313" s="1" t="s">
        <v>1357</v>
      </c>
      <c r="E313" t="str">
        <f>IMAGE("http://ifttt.com/images/no_image_card.png",1)</f>
        <v/>
      </c>
      <c r="F313" s="1" t="s">
        <v>4</v>
      </c>
      <c r="G313" s="2" t="s">
        <v>1358</v>
      </c>
    </row>
    <row r="314">
      <c r="A314" s="1" t="s">
        <v>1359</v>
      </c>
      <c r="B314" s="1" t="s">
        <v>1095</v>
      </c>
      <c r="C314" s="1" t="s">
        <v>1360</v>
      </c>
      <c r="D314" s="2" t="s">
        <v>1361</v>
      </c>
      <c r="E314" t="str">
        <f>IMAGE("http://smallpdf.com/assets/img/smallpdf-logo.svg",1)</f>
        <v/>
      </c>
      <c r="F314" s="1" t="s">
        <v>4</v>
      </c>
      <c r="G314" s="2" t="s">
        <v>1362</v>
      </c>
    </row>
    <row r="315">
      <c r="A315" s="1" t="s">
        <v>1319</v>
      </c>
      <c r="B315" s="1" t="s">
        <v>1320</v>
      </c>
      <c r="C315" s="1" t="s">
        <v>1321</v>
      </c>
      <c r="D315" s="1" t="s">
        <v>1322</v>
      </c>
      <c r="E315" t="str">
        <f t="shared" ref="E315:E317" si="39">IMAGE("http://ifttt.com/images/no_image_card.png",1)</f>
        <v/>
      </c>
      <c r="F315" s="1" t="s">
        <v>4</v>
      </c>
      <c r="G315" s="2" t="s">
        <v>1323</v>
      </c>
    </row>
    <row r="316">
      <c r="A316" s="1" t="s">
        <v>1324</v>
      </c>
      <c r="B316" s="1" t="s">
        <v>1325</v>
      </c>
      <c r="C316" s="1" t="s">
        <v>1326</v>
      </c>
      <c r="D316" s="1" t="s">
        <v>1327</v>
      </c>
      <c r="E316" t="str">
        <f t="shared" si="39"/>
        <v/>
      </c>
      <c r="F316" s="1" t="s">
        <v>4</v>
      </c>
      <c r="G316" s="2" t="s">
        <v>1328</v>
      </c>
    </row>
    <row r="317">
      <c r="A317" s="1" t="s">
        <v>1329</v>
      </c>
      <c r="B317" s="1" t="s">
        <v>1330</v>
      </c>
      <c r="C317" s="1" t="s">
        <v>1331</v>
      </c>
      <c r="D317" s="1" t="s">
        <v>1332</v>
      </c>
      <c r="E317" t="str">
        <f t="shared" si="39"/>
        <v/>
      </c>
      <c r="F317" s="1" t="s">
        <v>4</v>
      </c>
      <c r="G317" s="2" t="s">
        <v>1333</v>
      </c>
    </row>
    <row r="318">
      <c r="A318" s="1" t="s">
        <v>1334</v>
      </c>
      <c r="B318" s="1" t="s">
        <v>1335</v>
      </c>
      <c r="C318" s="1" t="s">
        <v>1336</v>
      </c>
      <c r="D318" s="2" t="s">
        <v>1337</v>
      </c>
      <c r="E318" t="str">
        <f>IMAGE("http://i.imgur.com/G9Xio4s.jpg?fb",1)</f>
        <v/>
      </c>
      <c r="F318" s="1" t="s">
        <v>4</v>
      </c>
      <c r="G318" s="2" t="s">
        <v>1338</v>
      </c>
    </row>
    <row r="319">
      <c r="A319" s="1" t="s">
        <v>1339</v>
      </c>
      <c r="B319" s="1" t="s">
        <v>1340</v>
      </c>
      <c r="C319" s="1" t="s">
        <v>1341</v>
      </c>
      <c r="D319" s="1" t="s">
        <v>1342</v>
      </c>
      <c r="E319" t="str">
        <f>IMAGE("http://ifttt.com/images/no_image_card.png",1)</f>
        <v/>
      </c>
      <c r="F319" s="1" t="s">
        <v>4</v>
      </c>
      <c r="G319" s="2" t="s">
        <v>1343</v>
      </c>
    </row>
    <row r="320">
      <c r="A320" s="1" t="s">
        <v>1344</v>
      </c>
      <c r="B320" s="1" t="s">
        <v>1345</v>
      </c>
      <c r="C320" s="1" t="s">
        <v>1346</v>
      </c>
      <c r="D320" s="2" t="s">
        <v>1347</v>
      </c>
      <c r="E320" t="str">
        <f>IMAGE("http://zapabid.com/upload/thumb/1098Logo-cointerra.png",1)</f>
        <v/>
      </c>
      <c r="F320" s="1" t="s">
        <v>4</v>
      </c>
      <c r="G320" s="2" t="s">
        <v>1348</v>
      </c>
    </row>
    <row r="321">
      <c r="A321" s="1" t="s">
        <v>1363</v>
      </c>
      <c r="B321" s="1" t="s">
        <v>1364</v>
      </c>
      <c r="C321" s="1" t="s">
        <v>1365</v>
      </c>
      <c r="D321" s="2" t="s">
        <v>1366</v>
      </c>
      <c r="E321" t="str">
        <f>IMAGE("https://www.redditstatic.com/icon.png",1)</f>
        <v/>
      </c>
      <c r="F321" s="1" t="s">
        <v>4</v>
      </c>
      <c r="G321" s="2" t="s">
        <v>1367</v>
      </c>
    </row>
    <row r="322">
      <c r="A322" s="1" t="s">
        <v>1368</v>
      </c>
      <c r="B322" s="1" t="s">
        <v>1199</v>
      </c>
      <c r="C322" s="1" t="s">
        <v>1369</v>
      </c>
      <c r="D322" s="1" t="s">
        <v>1370</v>
      </c>
      <c r="E322" t="str">
        <f>IMAGE("http://ifttt.com/images/no_image_card.png",1)</f>
        <v/>
      </c>
      <c r="F322" s="1" t="s">
        <v>4</v>
      </c>
      <c r="G322" s="2" t="s">
        <v>1371</v>
      </c>
    </row>
    <row r="323">
      <c r="A323" s="1" t="s">
        <v>1372</v>
      </c>
      <c r="B323" s="1" t="s">
        <v>1373</v>
      </c>
      <c r="C323" s="1" t="s">
        <v>1374</v>
      </c>
      <c r="D323" s="2" t="s">
        <v>1375</v>
      </c>
      <c r="E323" t="str">
        <f>IMAGE("http://bitbybit.co/wp-content/uploads/2014/11/seagulls-wallpaper-30693-31414-hd-wallpapers.jpg",1)</f>
        <v/>
      </c>
      <c r="F323" s="1" t="s">
        <v>4</v>
      </c>
      <c r="G323" s="2" t="s">
        <v>1376</v>
      </c>
    </row>
    <row r="324">
      <c r="A324" s="1" t="s">
        <v>1372</v>
      </c>
      <c r="B324" s="1" t="s">
        <v>700</v>
      </c>
      <c r="C324" s="1" t="s">
        <v>1377</v>
      </c>
      <c r="D324" s="2" t="s">
        <v>1378</v>
      </c>
      <c r="E324" t="str">
        <f>IMAGE("https://media.licdn.com/media/p/3/005/0b7/176/2c7bafb.png",1)</f>
        <v/>
      </c>
      <c r="F324" s="1" t="s">
        <v>4</v>
      </c>
      <c r="G324" s="2" t="s">
        <v>1379</v>
      </c>
    </row>
    <row r="325">
      <c r="A325" s="1" t="s">
        <v>1380</v>
      </c>
      <c r="B325" s="1" t="s">
        <v>1381</v>
      </c>
      <c r="C325" s="1" t="s">
        <v>1382</v>
      </c>
      <c r="D325" s="1" t="s">
        <v>1383</v>
      </c>
      <c r="E325" t="str">
        <f>IMAGE("http://ifttt.com/images/no_image_card.png",1)</f>
        <v/>
      </c>
      <c r="F325" s="1" t="s">
        <v>4</v>
      </c>
      <c r="G325" s="2" t="s">
        <v>1384</v>
      </c>
    </row>
    <row r="326">
      <c r="A326" s="1" t="s">
        <v>1385</v>
      </c>
      <c r="B326" s="1" t="s">
        <v>1386</v>
      </c>
      <c r="C326" s="1" t="s">
        <v>1387</v>
      </c>
      <c r="D326" s="2" t="s">
        <v>1388</v>
      </c>
      <c r="E326" t="str">
        <f>IMAGE("http://si.wsj.net/public/resources/images/BN-HX322_TedUll_P_20150415200304.jpg",1)</f>
        <v/>
      </c>
      <c r="F326" s="1" t="s">
        <v>4</v>
      </c>
      <c r="G326" s="2" t="s">
        <v>1389</v>
      </c>
    </row>
    <row r="327">
      <c r="A327" s="1" t="s">
        <v>1390</v>
      </c>
      <c r="B327" s="1" t="s">
        <v>1391</v>
      </c>
      <c r="C327" s="1" t="s">
        <v>1392</v>
      </c>
      <c r="D327" s="2" t="s">
        <v>1393</v>
      </c>
      <c r="E327" t="str">
        <f>IMAGE("http://www.acting-man.com/blog/media/2015/04/web1_WSOP-FINAL-TABLE_111114DB_020_6.jpg",1)</f>
        <v/>
      </c>
      <c r="F327" s="1" t="s">
        <v>4</v>
      </c>
      <c r="G327" s="2" t="s">
        <v>1394</v>
      </c>
    </row>
    <row r="328">
      <c r="A328" s="1" t="s">
        <v>1395</v>
      </c>
      <c r="B328" s="1" t="s">
        <v>1396</v>
      </c>
      <c r="C328" s="1" t="s">
        <v>1397</v>
      </c>
      <c r="D328" s="2" t="s">
        <v>1398</v>
      </c>
      <c r="E328" t="str">
        <f>IMAGE("http://media.coindesk.com/2015/04/shutterstock_38374108.jpg",1)</f>
        <v/>
      </c>
      <c r="F328" s="1" t="s">
        <v>4</v>
      </c>
      <c r="G328" s="2" t="s">
        <v>1399</v>
      </c>
    </row>
    <row r="329">
      <c r="A329" s="1" t="s">
        <v>1400</v>
      </c>
      <c r="B329" s="1" t="s">
        <v>1401</v>
      </c>
      <c r="C329" s="1" t="s">
        <v>1402</v>
      </c>
      <c r="D329" s="2" t="s">
        <v>1403</v>
      </c>
      <c r="E329" t="str">
        <f>IMAGE("http://bitcoinprbuzz.com/wp-content/uploads/2015/04/Bitcoinist-Screenshot.jpg",1)</f>
        <v/>
      </c>
      <c r="F329" s="1" t="s">
        <v>4</v>
      </c>
      <c r="G329" s="2" t="s">
        <v>1404</v>
      </c>
    </row>
    <row r="330">
      <c r="A330" s="1" t="s">
        <v>1405</v>
      </c>
      <c r="B330" s="1" t="s">
        <v>1406</v>
      </c>
      <c r="C330" s="1" t="s">
        <v>1407</v>
      </c>
      <c r="D330" s="2" t="s">
        <v>1408</v>
      </c>
      <c r="E330" t="str">
        <f>IMAGE("http://blog.coinbase.com/assets/img/og-blog2.jpg",1)</f>
        <v/>
      </c>
      <c r="F330" s="1" t="s">
        <v>4</v>
      </c>
      <c r="G330" s="2" t="s">
        <v>1409</v>
      </c>
    </row>
    <row r="331">
      <c r="A331" s="1" t="s">
        <v>1410</v>
      </c>
      <c r="B331" s="1" t="s">
        <v>1411</v>
      </c>
      <c r="C331" s="1" t="s">
        <v>1412</v>
      </c>
      <c r="D331" s="1" t="s">
        <v>1413</v>
      </c>
      <c r="E331" t="str">
        <f>IMAGE("http://ifttt.com/images/no_image_card.png",1)</f>
        <v/>
      </c>
      <c r="F331" s="1" t="s">
        <v>4</v>
      </c>
      <c r="G331" s="2" t="s">
        <v>1414</v>
      </c>
    </row>
    <row r="332">
      <c r="A332" s="1" t="s">
        <v>1415</v>
      </c>
      <c r="B332" s="1" t="s">
        <v>1416</v>
      </c>
      <c r="C332" s="1" t="s">
        <v>1417</v>
      </c>
      <c r="D332" s="2" t="s">
        <v>1418</v>
      </c>
      <c r="E332" t="str">
        <f>IMAGE("http://ozlabs.org/~rusty/bitcoin80.png",1)</f>
        <v/>
      </c>
      <c r="F332" s="1" t="s">
        <v>4</v>
      </c>
      <c r="G332" s="2" t="s">
        <v>1419</v>
      </c>
    </row>
    <row r="333">
      <c r="A333" s="1" t="s">
        <v>1420</v>
      </c>
      <c r="B333" s="1" t="s">
        <v>1421</v>
      </c>
      <c r="C333" s="1" t="s">
        <v>1422</v>
      </c>
      <c r="D333" s="2" t="s">
        <v>1423</v>
      </c>
      <c r="E333" t="str">
        <f>IMAGE("//www.redditstatic.com/icon.png",1)</f>
        <v/>
      </c>
      <c r="F333" s="1" t="s">
        <v>4</v>
      </c>
      <c r="G333" s="2" t="s">
        <v>1424</v>
      </c>
    </row>
    <row r="334">
      <c r="A334" s="1" t="s">
        <v>1425</v>
      </c>
      <c r="B334" s="1" t="s">
        <v>1426</v>
      </c>
      <c r="C334" s="1" t="s">
        <v>1427</v>
      </c>
      <c r="D334" s="2" t="s">
        <v>1428</v>
      </c>
      <c r="E334" t="str">
        <f>IMAGE("http://www.newsbtc.com/wp-content/uploads/2015/04/bitcoin1.jpg",1)</f>
        <v/>
      </c>
      <c r="F334" s="1" t="s">
        <v>4</v>
      </c>
      <c r="G334" s="2" t="s">
        <v>1429</v>
      </c>
    </row>
    <row r="335">
      <c r="A335" s="1" t="s">
        <v>1430</v>
      </c>
      <c r="B335" s="1" t="s">
        <v>1431</v>
      </c>
      <c r="C335" s="1" t="s">
        <v>1432</v>
      </c>
      <c r="D335" s="1" t="s">
        <v>1433</v>
      </c>
      <c r="E335" t="str">
        <f t="shared" ref="E335:E338" si="40">IMAGE("http://ifttt.com/images/no_image_card.png",1)</f>
        <v/>
      </c>
      <c r="F335" s="1" t="s">
        <v>4</v>
      </c>
      <c r="G335" s="2" t="s">
        <v>1434</v>
      </c>
    </row>
    <row r="336">
      <c r="A336" s="1" t="s">
        <v>1435</v>
      </c>
      <c r="B336" s="1" t="s">
        <v>1436</v>
      </c>
      <c r="C336" s="1" t="s">
        <v>1437</v>
      </c>
      <c r="D336" s="1" t="s">
        <v>1438</v>
      </c>
      <c r="E336" t="str">
        <f t="shared" si="40"/>
        <v/>
      </c>
      <c r="F336" s="1" t="s">
        <v>4</v>
      </c>
      <c r="G336" s="2" t="s">
        <v>1439</v>
      </c>
    </row>
    <row r="337">
      <c r="A337" s="1" t="s">
        <v>1440</v>
      </c>
      <c r="B337" s="1" t="s">
        <v>1441</v>
      </c>
      <c r="C337" s="1" t="s">
        <v>1442</v>
      </c>
      <c r="D337" s="1" t="s">
        <v>1443</v>
      </c>
      <c r="E337" t="str">
        <f t="shared" si="40"/>
        <v/>
      </c>
      <c r="F337" s="1" t="s">
        <v>4</v>
      </c>
      <c r="G337" s="2" t="s">
        <v>1444</v>
      </c>
    </row>
    <row r="338">
      <c r="A338" s="1" t="s">
        <v>1445</v>
      </c>
      <c r="B338" s="1" t="s">
        <v>1446</v>
      </c>
      <c r="C338" s="1" t="s">
        <v>1447</v>
      </c>
      <c r="D338" s="1" t="s">
        <v>1448</v>
      </c>
      <c r="E338" t="str">
        <f t="shared" si="40"/>
        <v/>
      </c>
      <c r="F338" s="1" t="s">
        <v>4</v>
      </c>
      <c r="G338" s="2" t="s">
        <v>1449</v>
      </c>
    </row>
    <row r="339">
      <c r="A339" s="1" t="s">
        <v>1450</v>
      </c>
      <c r="B339" s="1" t="s">
        <v>1451</v>
      </c>
      <c r="C339" s="1" t="s">
        <v>1452</v>
      </c>
      <c r="D339" s="2" t="s">
        <v>1453</v>
      </c>
      <c r="E339" t="str">
        <f>IMAGE("http://www.coinbuzz.com/wp-content/uploads/2015/04/HvSAuxQ.png",1)</f>
        <v/>
      </c>
      <c r="F339" s="1" t="s">
        <v>4</v>
      </c>
      <c r="G339" s="2" t="s">
        <v>1454</v>
      </c>
    </row>
    <row r="340">
      <c r="A340" s="1" t="s">
        <v>1455</v>
      </c>
      <c r="B340" s="1" t="s">
        <v>1456</v>
      </c>
      <c r="C340" s="1" t="s">
        <v>1457</v>
      </c>
      <c r="D340" s="1" t="s">
        <v>1458</v>
      </c>
      <c r="E340" t="str">
        <f>IMAGE("http://ifttt.com/images/no_image_card.png",1)</f>
        <v/>
      </c>
      <c r="F340" s="1" t="s">
        <v>4</v>
      </c>
      <c r="G340" s="2" t="s">
        <v>1459</v>
      </c>
    </row>
    <row r="341">
      <c r="A341" s="1" t="s">
        <v>1460</v>
      </c>
      <c r="B341" s="1" t="s">
        <v>1461</v>
      </c>
      <c r="C341" s="1" t="s">
        <v>1462</v>
      </c>
      <c r="D341" s="2" t="s">
        <v>1463</v>
      </c>
      <c r="E341" t="str">
        <f>IMAGE("http://0.gravatar.com/blavatar/8606d0fe711eb3c3e6a9515971ebd253?s=200",1)</f>
        <v/>
      </c>
      <c r="F341" s="1" t="s">
        <v>4</v>
      </c>
      <c r="G341" s="2" t="s">
        <v>1464</v>
      </c>
    </row>
    <row r="342">
      <c r="A342" s="1" t="s">
        <v>1465</v>
      </c>
      <c r="B342" s="1" t="s">
        <v>1466</v>
      </c>
      <c r="C342" s="1" t="s">
        <v>1467</v>
      </c>
      <c r="D342" s="2" t="s">
        <v>1468</v>
      </c>
      <c r="E342" t="str">
        <f>IMAGE("https://i.ytimg.com/vi/MJHTY0gWOGw/hqdefault.jpg",1)</f>
        <v/>
      </c>
      <c r="F342" s="1" t="s">
        <v>4</v>
      </c>
      <c r="G342" s="2" t="s">
        <v>1469</v>
      </c>
    </row>
    <row r="343">
      <c r="A343" s="1" t="s">
        <v>1470</v>
      </c>
      <c r="B343" s="1" t="s">
        <v>1471</v>
      </c>
      <c r="C343" s="1" t="s">
        <v>1472</v>
      </c>
      <c r="D343" s="2" t="s">
        <v>1473</v>
      </c>
      <c r="E343" t="str">
        <f>IMAGE("https://i.ytimg.com/vd?id=XZv02snt93g&amp;amp;ats=669000&amp;amp;w=960&amp;amp;h=720&amp;amp;sigh=3pbDVZHjgD8yooVXW6L7tujh5Os",1)</f>
        <v/>
      </c>
      <c r="F343" s="1" t="s">
        <v>4</v>
      </c>
      <c r="G343" s="2" t="s">
        <v>1474</v>
      </c>
    </row>
    <row r="344">
      <c r="A344" s="1" t="s">
        <v>1475</v>
      </c>
      <c r="B344" s="1" t="s">
        <v>1476</v>
      </c>
      <c r="C344" s="1" t="s">
        <v>1477</v>
      </c>
      <c r="D344" s="1" t="s">
        <v>1478</v>
      </c>
      <c r="E344" t="str">
        <f>IMAGE("http://ifttt.com/images/no_image_card.png",1)</f>
        <v/>
      </c>
      <c r="F344" s="1" t="s">
        <v>4</v>
      </c>
      <c r="G344" s="2" t="s">
        <v>1479</v>
      </c>
    </row>
    <row r="345">
      <c r="A345" s="1" t="s">
        <v>1480</v>
      </c>
      <c r="B345" s="1" t="s">
        <v>1481</v>
      </c>
      <c r="C345" s="1" t="s">
        <v>1482</v>
      </c>
      <c r="D345" s="2" t="s">
        <v>1483</v>
      </c>
      <c r="E345" t="str">
        <f>IMAGE("https://d262ilb51hltx0.cloudfront.net/max/800/1*QOSuPdyEQmircnKbmN4AlA.jpeg",1)</f>
        <v/>
      </c>
      <c r="F345" s="1" t="s">
        <v>4</v>
      </c>
      <c r="G345" s="2" t="s">
        <v>1484</v>
      </c>
    </row>
    <row r="346">
      <c r="A346" s="1" t="s">
        <v>1485</v>
      </c>
      <c r="B346" s="1" t="s">
        <v>1486</v>
      </c>
      <c r="C346" s="1" t="s">
        <v>1487</v>
      </c>
      <c r="D346" s="2" t="s">
        <v>1488</v>
      </c>
      <c r="E346" t="str">
        <f>IMAGE("http://ifttt.com/images/no_image_card.png",1)</f>
        <v/>
      </c>
      <c r="F346" s="1" t="s">
        <v>4</v>
      </c>
      <c r="G346" s="2" t="s">
        <v>1489</v>
      </c>
    </row>
    <row r="347">
      <c r="A347" s="1" t="s">
        <v>1490</v>
      </c>
      <c r="B347" s="1" t="s">
        <v>1491</v>
      </c>
      <c r="C347" s="1" t="s">
        <v>1492</v>
      </c>
      <c r="D347" s="2" t="s">
        <v>1493</v>
      </c>
      <c r="E347" t="str">
        <f>IMAGE("http://i.imgur.com/0hXkfe1.jpg",1)</f>
        <v/>
      </c>
      <c r="F347" s="1" t="s">
        <v>4</v>
      </c>
      <c r="G347" s="2" t="s">
        <v>1494</v>
      </c>
    </row>
    <row r="348">
      <c r="A348" s="1" t="s">
        <v>1495</v>
      </c>
      <c r="B348" s="1" t="s">
        <v>1496</v>
      </c>
      <c r="C348" s="1" t="s">
        <v>1497</v>
      </c>
      <c r="D348" s="2" t="s">
        <v>1498</v>
      </c>
      <c r="E348" t="str">
        <f>IMAGE("https://graph.facebook.com/1425674471076469/picture?type=large",1)</f>
        <v/>
      </c>
      <c r="F348" s="1" t="s">
        <v>4</v>
      </c>
      <c r="G348" s="2" t="s">
        <v>1499</v>
      </c>
    </row>
    <row r="349">
      <c r="A349" s="1" t="s">
        <v>1500</v>
      </c>
      <c r="B349" s="1" t="s">
        <v>471</v>
      </c>
      <c r="C349" s="1" t="s">
        <v>1501</v>
      </c>
      <c r="D349" s="2" t="s">
        <v>1502</v>
      </c>
      <c r="E349" t="str">
        <f>IMAGE("http://bit-post.com/wp-content/uploads/2015/04/Physical-Bitcoins.jpg",1)</f>
        <v/>
      </c>
      <c r="F349" s="1" t="s">
        <v>4</v>
      </c>
      <c r="G349" s="2" t="s">
        <v>1503</v>
      </c>
    </row>
    <row r="350">
      <c r="A350" s="1" t="s">
        <v>1504</v>
      </c>
      <c r="B350" s="1" t="s">
        <v>1505</v>
      </c>
      <c r="C350" s="1" t="s">
        <v>1506</v>
      </c>
      <c r="D350" s="2" t="s">
        <v>1507</v>
      </c>
      <c r="E350" t="str">
        <f>IMAGE("https://www.cryptocoinsnews.com/wp-content/uploads/2015/04/pirates.jpg",1)</f>
        <v/>
      </c>
      <c r="F350" s="1" t="s">
        <v>4</v>
      </c>
      <c r="G350" s="2" t="s">
        <v>1508</v>
      </c>
    </row>
    <row r="351">
      <c r="A351" s="1" t="s">
        <v>1509</v>
      </c>
      <c r="B351" s="1" t="s">
        <v>1510</v>
      </c>
      <c r="C351" s="1" t="s">
        <v>1511</v>
      </c>
      <c r="D351" s="1" t="s">
        <v>1512</v>
      </c>
      <c r="E351" t="str">
        <f>IMAGE("http://ifttt.com/images/no_image_card.png",1)</f>
        <v/>
      </c>
      <c r="F351" s="1" t="s">
        <v>4</v>
      </c>
      <c r="G351" s="2" t="s">
        <v>1513</v>
      </c>
    </row>
    <row r="352">
      <c r="A352" s="1" t="s">
        <v>1514</v>
      </c>
      <c r="B352" s="1" t="s">
        <v>795</v>
      </c>
      <c r="C352" s="1" t="s">
        <v>1515</v>
      </c>
      <c r="D352" s="2" t="s">
        <v>1516</v>
      </c>
      <c r="E352" t="str">
        <f>IMAGE("https://tctechcrunch2011.files.wordpress.com/2015/04/bitcoinpiggy.png",1)</f>
        <v/>
      </c>
      <c r="F352" s="1" t="s">
        <v>4</v>
      </c>
      <c r="G352" s="2" t="s">
        <v>1517</v>
      </c>
    </row>
    <row r="353">
      <c r="A353" s="1" t="s">
        <v>1518</v>
      </c>
      <c r="B353" s="1" t="s">
        <v>1519</v>
      </c>
      <c r="C353" s="1" t="s">
        <v>1520</v>
      </c>
      <c r="D353" s="1" t="s">
        <v>177</v>
      </c>
      <c r="E353" t="str">
        <f>IMAGE("http://ifttt.com/images/no_image_card.png",1)</f>
        <v/>
      </c>
      <c r="F353" s="1" t="s">
        <v>4</v>
      </c>
      <c r="G353" s="2" t="s">
        <v>1521</v>
      </c>
    </row>
    <row r="354">
      <c r="A354" s="1" t="s">
        <v>1522</v>
      </c>
      <c r="B354" s="1" t="s">
        <v>1523</v>
      </c>
      <c r="C354" s="1" t="s">
        <v>1524</v>
      </c>
      <c r="D354" s="2" t="s">
        <v>1525</v>
      </c>
      <c r="E354" t="str">
        <f>IMAGE("https://gallery.mailchimp.com/f2f6292f3f915eb9b32a5fa49/images/067ba92e-5738-4923-a2c2-7d1b44ba396d.png",1)</f>
        <v/>
      </c>
      <c r="F354" s="1" t="s">
        <v>4</v>
      </c>
      <c r="G354" s="2" t="s">
        <v>1526</v>
      </c>
    </row>
    <row r="355">
      <c r="A355" s="1" t="s">
        <v>1527</v>
      </c>
      <c r="B355" s="1" t="s">
        <v>1528</v>
      </c>
      <c r="C355" s="1" t="s">
        <v>1529</v>
      </c>
      <c r="D355" s="1" t="s">
        <v>1530</v>
      </c>
      <c r="E355" t="str">
        <f>IMAGE("http://ifttt.com/images/no_image_card.png",1)</f>
        <v/>
      </c>
      <c r="F355" s="1" t="s">
        <v>4</v>
      </c>
      <c r="G355" s="2" t="s">
        <v>1531</v>
      </c>
    </row>
    <row r="356">
      <c r="A356" s="1" t="s">
        <v>1532</v>
      </c>
      <c r="B356" s="1" t="s">
        <v>1533</v>
      </c>
      <c r="C356" s="1" t="s">
        <v>460</v>
      </c>
      <c r="D356" s="2" t="s">
        <v>1534</v>
      </c>
      <c r="E356" t="str">
        <f>IMAGE("https://i.ytimg.com/vi/HjUbkBXpZXQ/maxresdefault.jpg",1)</f>
        <v/>
      </c>
      <c r="F356" s="1" t="s">
        <v>4</v>
      </c>
      <c r="G356" s="2" t="s">
        <v>1535</v>
      </c>
    </row>
    <row r="357">
      <c r="A357" s="1" t="s">
        <v>1536</v>
      </c>
      <c r="B357" s="1" t="s">
        <v>1537</v>
      </c>
      <c r="C357" s="1" t="s">
        <v>1538</v>
      </c>
      <c r="D357" s="2" t="s">
        <v>1539</v>
      </c>
      <c r="E357" t="str">
        <f>IMAGE("http://media.coindesk.com/2015/04/Screen-Shot-2015-04-16-at-5.38.30-PM.png",1)</f>
        <v/>
      </c>
      <c r="F357" s="1" t="s">
        <v>4</v>
      </c>
      <c r="G357" s="2" t="s">
        <v>1540</v>
      </c>
    </row>
    <row r="358">
      <c r="A358" s="1" t="s">
        <v>1541</v>
      </c>
      <c r="B358" s="1" t="s">
        <v>156</v>
      </c>
      <c r="C358" s="1" t="s">
        <v>1542</v>
      </c>
      <c r="D358" s="1" t="s">
        <v>1543</v>
      </c>
      <c r="E358" t="str">
        <f t="shared" ref="E358:E362" si="41">IMAGE("http://ifttt.com/images/no_image_card.png",1)</f>
        <v/>
      </c>
      <c r="F358" s="1" t="s">
        <v>4</v>
      </c>
      <c r="G358" s="2" t="s">
        <v>1544</v>
      </c>
    </row>
    <row r="359">
      <c r="A359" s="1" t="s">
        <v>1545</v>
      </c>
      <c r="B359" s="1" t="s">
        <v>1546</v>
      </c>
      <c r="C359" s="1" t="s">
        <v>1547</v>
      </c>
      <c r="D359" s="1" t="s">
        <v>1548</v>
      </c>
      <c r="E359" t="str">
        <f t="shared" si="41"/>
        <v/>
      </c>
      <c r="F359" s="1" t="s">
        <v>4</v>
      </c>
      <c r="G359" s="2" t="s">
        <v>1549</v>
      </c>
    </row>
    <row r="360">
      <c r="A360" s="1" t="s">
        <v>1550</v>
      </c>
      <c r="B360" s="1" t="s">
        <v>1551</v>
      </c>
      <c r="C360" s="1" t="s">
        <v>1552</v>
      </c>
      <c r="D360" s="1" t="s">
        <v>1553</v>
      </c>
      <c r="E360" t="str">
        <f t="shared" si="41"/>
        <v/>
      </c>
      <c r="F360" s="1" t="s">
        <v>4</v>
      </c>
      <c r="G360" s="2" t="s">
        <v>1554</v>
      </c>
    </row>
    <row r="361">
      <c r="A361" s="1" t="s">
        <v>1555</v>
      </c>
      <c r="B361" s="1" t="s">
        <v>1556</v>
      </c>
      <c r="C361" s="1" t="s">
        <v>1557</v>
      </c>
      <c r="D361" s="1" t="s">
        <v>1558</v>
      </c>
      <c r="E361" t="str">
        <f t="shared" si="41"/>
        <v/>
      </c>
      <c r="F361" s="1" t="s">
        <v>4</v>
      </c>
      <c r="G361" s="2" t="s">
        <v>1559</v>
      </c>
    </row>
    <row r="362">
      <c r="A362" s="1" t="s">
        <v>1560</v>
      </c>
      <c r="B362" s="1" t="s">
        <v>1561</v>
      </c>
      <c r="C362" s="1" t="s">
        <v>1562</v>
      </c>
      <c r="D362" s="1" t="s">
        <v>1563</v>
      </c>
      <c r="E362" t="str">
        <f t="shared" si="41"/>
        <v/>
      </c>
      <c r="F362" s="1" t="s">
        <v>4</v>
      </c>
      <c r="G362" s="2" t="s">
        <v>1564</v>
      </c>
    </row>
    <row r="363">
      <c r="A363" s="1" t="s">
        <v>1565</v>
      </c>
      <c r="B363" s="1" t="s">
        <v>649</v>
      </c>
      <c r="C363" s="1" t="s">
        <v>1515</v>
      </c>
      <c r="D363" s="2" t="s">
        <v>1566</v>
      </c>
      <c r="E363" t="str">
        <f>IMAGE("https://tctechcrunch2011.files.wordpress.com/2015/04/bitcoinpiggy.png",1)</f>
        <v/>
      </c>
      <c r="F363" s="1" t="s">
        <v>4</v>
      </c>
      <c r="G363" s="2" t="s">
        <v>1567</v>
      </c>
    </row>
    <row r="364">
      <c r="A364" s="1" t="s">
        <v>1568</v>
      </c>
      <c r="B364" s="1" t="s">
        <v>1569</v>
      </c>
      <c r="C364" s="1" t="s">
        <v>1570</v>
      </c>
      <c r="D364" s="2" t="s">
        <v>1571</v>
      </c>
      <c r="E364" t="str">
        <f>IMAGE("http://i.imgur.com/5yxDOTO.png",1)</f>
        <v/>
      </c>
      <c r="F364" s="1" t="s">
        <v>4</v>
      </c>
      <c r="G364" s="2" t="s">
        <v>1572</v>
      </c>
    </row>
    <row r="365">
      <c r="A365" s="1" t="s">
        <v>1573</v>
      </c>
      <c r="B365" s="1" t="s">
        <v>1574</v>
      </c>
      <c r="C365" s="1" t="s">
        <v>1575</v>
      </c>
      <c r="D365" s="1" t="s">
        <v>177</v>
      </c>
      <c r="E365" t="str">
        <f t="shared" ref="E365:E366" si="42">IMAGE("http://ifttt.com/images/no_image_card.png",1)</f>
        <v/>
      </c>
      <c r="F365" s="1" t="s">
        <v>4</v>
      </c>
      <c r="G365" s="2" t="s">
        <v>1576</v>
      </c>
    </row>
    <row r="366">
      <c r="A366" s="1" t="s">
        <v>1577</v>
      </c>
      <c r="B366" s="1" t="s">
        <v>1578</v>
      </c>
      <c r="C366" s="1" t="s">
        <v>1579</v>
      </c>
      <c r="D366" s="1" t="s">
        <v>1580</v>
      </c>
      <c r="E366" t="str">
        <f t="shared" si="42"/>
        <v/>
      </c>
      <c r="F366" s="1" t="s">
        <v>4</v>
      </c>
      <c r="G366" s="2" t="s">
        <v>1581</v>
      </c>
    </row>
    <row r="367">
      <c r="A367" s="1" t="s">
        <v>1582</v>
      </c>
      <c r="B367" s="1" t="s">
        <v>1583</v>
      </c>
      <c r="C367" s="1" t="s">
        <v>1584</v>
      </c>
      <c r="D367" s="2" t="s">
        <v>1585</v>
      </c>
      <c r="E367" t="str">
        <f>IMAGE("http://qntra.net/qntra.jpg",1)</f>
        <v/>
      </c>
      <c r="F367" s="1" t="s">
        <v>4</v>
      </c>
      <c r="G367" s="2" t="s">
        <v>1586</v>
      </c>
    </row>
    <row r="368">
      <c r="A368" s="1" t="s">
        <v>1587</v>
      </c>
      <c r="B368" s="1" t="s">
        <v>80</v>
      </c>
      <c r="C368" s="1" t="s">
        <v>1588</v>
      </c>
      <c r="D368" s="2" t="s">
        <v>1589</v>
      </c>
      <c r="E368" t="str">
        <f>IMAGE("https://d262ilb51hltx0.cloudfront.net/max/800/1*-JXk0NgjN0_4GO_xiDeOIw.jpeg",1)</f>
        <v/>
      </c>
      <c r="F368" s="1" t="s">
        <v>4</v>
      </c>
      <c r="G368" s="2" t="s">
        <v>1590</v>
      </c>
    </row>
    <row r="369">
      <c r="A369" s="1" t="s">
        <v>1568</v>
      </c>
      <c r="B369" s="1" t="s">
        <v>1569</v>
      </c>
      <c r="C369" s="1" t="s">
        <v>1570</v>
      </c>
      <c r="D369" s="2" t="s">
        <v>1571</v>
      </c>
      <c r="E369" t="str">
        <f>IMAGE("http://i.imgur.com/5yxDOTO.png",1)</f>
        <v/>
      </c>
      <c r="F369" s="1" t="s">
        <v>4</v>
      </c>
      <c r="G369" s="2" t="s">
        <v>1572</v>
      </c>
    </row>
    <row r="370">
      <c r="A370" s="1" t="s">
        <v>1591</v>
      </c>
      <c r="B370" s="1" t="s">
        <v>1592</v>
      </c>
      <c r="C370" s="1" t="s">
        <v>1593</v>
      </c>
      <c r="D370" s="1" t="s">
        <v>1594</v>
      </c>
      <c r="E370" t="str">
        <f t="shared" ref="E370:E371" si="43">IMAGE("http://ifttt.com/images/no_image_card.png",1)</f>
        <v/>
      </c>
      <c r="F370" s="1" t="s">
        <v>4</v>
      </c>
      <c r="G370" s="2" t="s">
        <v>1595</v>
      </c>
    </row>
    <row r="371">
      <c r="A371" s="1" t="s">
        <v>1596</v>
      </c>
      <c r="B371" s="1" t="s">
        <v>1597</v>
      </c>
      <c r="C371" s="1" t="s">
        <v>1598</v>
      </c>
      <c r="D371" s="1" t="s">
        <v>1599</v>
      </c>
      <c r="E371" t="str">
        <f t="shared" si="43"/>
        <v/>
      </c>
      <c r="F371" s="1" t="s">
        <v>4</v>
      </c>
      <c r="G371" s="2" t="s">
        <v>1600</v>
      </c>
    </row>
    <row r="372">
      <c r="A372" s="1" t="s">
        <v>1601</v>
      </c>
      <c r="B372" s="1" t="s">
        <v>1481</v>
      </c>
      <c r="C372" s="1" t="s">
        <v>1602</v>
      </c>
      <c r="D372" s="2" t="s">
        <v>1483</v>
      </c>
      <c r="E372" t="str">
        <f>IMAGE("https://d262ilb51hltx0.cloudfront.net/max/800/1*QOSuPdyEQmircnKbmN4AlA.jpeg",1)</f>
        <v/>
      </c>
      <c r="F372" s="1" t="s">
        <v>4</v>
      </c>
      <c r="G372" s="2" t="s">
        <v>1603</v>
      </c>
    </row>
    <row r="373">
      <c r="A373" s="1" t="s">
        <v>1604</v>
      </c>
      <c r="B373" s="1" t="s">
        <v>1605</v>
      </c>
      <c r="C373" s="1" t="s">
        <v>1606</v>
      </c>
      <c r="D373" s="2" t="s">
        <v>1607</v>
      </c>
      <c r="E373" t="str">
        <f>IMAGE("https://blockchain.info/Resources/arrow_right_green.png",1)</f>
        <v/>
      </c>
      <c r="F373" s="1" t="s">
        <v>4</v>
      </c>
      <c r="G373" s="2" t="s">
        <v>1608</v>
      </c>
    </row>
    <row r="374">
      <c r="A374" s="1" t="s">
        <v>1609</v>
      </c>
      <c r="B374" s="1" t="s">
        <v>1138</v>
      </c>
      <c r="C374" s="1" t="s">
        <v>1610</v>
      </c>
      <c r="D374" s="1" t="s">
        <v>1611</v>
      </c>
      <c r="E374" t="str">
        <f t="shared" ref="E374:E381" si="44">IMAGE("http://ifttt.com/images/no_image_card.png",1)</f>
        <v/>
      </c>
      <c r="F374" s="1" t="s">
        <v>4</v>
      </c>
      <c r="G374" s="2" t="s">
        <v>1612</v>
      </c>
    </row>
    <row r="375">
      <c r="A375" s="1" t="s">
        <v>1613</v>
      </c>
      <c r="B375" s="1" t="s">
        <v>863</v>
      </c>
      <c r="C375" s="1" t="s">
        <v>1614</v>
      </c>
      <c r="D375" s="1" t="s">
        <v>1615</v>
      </c>
      <c r="E375" t="str">
        <f t="shared" si="44"/>
        <v/>
      </c>
      <c r="F375" s="1" t="s">
        <v>4</v>
      </c>
      <c r="G375" s="2" t="s">
        <v>1616</v>
      </c>
    </row>
    <row r="376">
      <c r="A376" s="1" t="s">
        <v>1617</v>
      </c>
      <c r="B376" s="1" t="s">
        <v>928</v>
      </c>
      <c r="C376" s="1" t="s">
        <v>1618</v>
      </c>
      <c r="D376" s="1" t="s">
        <v>1619</v>
      </c>
      <c r="E376" t="str">
        <f t="shared" si="44"/>
        <v/>
      </c>
      <c r="F376" s="1" t="s">
        <v>4</v>
      </c>
      <c r="G376" s="2" t="s">
        <v>1620</v>
      </c>
    </row>
    <row r="377">
      <c r="A377" s="1" t="s">
        <v>1621</v>
      </c>
      <c r="B377" s="1" t="s">
        <v>1622</v>
      </c>
      <c r="C377" s="1" t="s">
        <v>1623</v>
      </c>
      <c r="D377" s="1" t="s">
        <v>1624</v>
      </c>
      <c r="E377" t="str">
        <f t="shared" si="44"/>
        <v/>
      </c>
      <c r="F377" s="1" t="s">
        <v>4</v>
      </c>
      <c r="G377" s="2" t="s">
        <v>1625</v>
      </c>
    </row>
    <row r="378">
      <c r="A378" s="1" t="s">
        <v>1626</v>
      </c>
      <c r="B378" s="1" t="s">
        <v>1627</v>
      </c>
      <c r="C378" s="1" t="s">
        <v>1628</v>
      </c>
      <c r="D378" s="1" t="s">
        <v>1629</v>
      </c>
      <c r="E378" t="str">
        <f t="shared" si="44"/>
        <v/>
      </c>
      <c r="F378" s="1" t="s">
        <v>4</v>
      </c>
      <c r="G378" s="2" t="s">
        <v>1630</v>
      </c>
    </row>
    <row r="379">
      <c r="A379" s="1" t="s">
        <v>1631</v>
      </c>
      <c r="B379" s="1" t="s">
        <v>1632</v>
      </c>
      <c r="C379" s="1" t="s">
        <v>1633</v>
      </c>
      <c r="D379" s="1" t="s">
        <v>1634</v>
      </c>
      <c r="E379" t="str">
        <f t="shared" si="44"/>
        <v/>
      </c>
      <c r="F379" s="1" t="s">
        <v>4</v>
      </c>
      <c r="G379" s="2" t="s">
        <v>1635</v>
      </c>
    </row>
    <row r="380">
      <c r="A380" s="1" t="s">
        <v>1636</v>
      </c>
      <c r="B380" s="1" t="s">
        <v>1637</v>
      </c>
      <c r="C380" s="1" t="s">
        <v>1638</v>
      </c>
      <c r="D380" s="1" t="s">
        <v>1639</v>
      </c>
      <c r="E380" t="str">
        <f t="shared" si="44"/>
        <v/>
      </c>
      <c r="F380" s="1" t="s">
        <v>4</v>
      </c>
      <c r="G380" s="2" t="s">
        <v>1640</v>
      </c>
    </row>
    <row r="381">
      <c r="A381" s="1" t="s">
        <v>1641</v>
      </c>
      <c r="B381" s="1" t="s">
        <v>1642</v>
      </c>
      <c r="C381" s="1" t="s">
        <v>1643</v>
      </c>
      <c r="D381" s="1" t="s">
        <v>1644</v>
      </c>
      <c r="E381" t="str">
        <f t="shared" si="44"/>
        <v/>
      </c>
      <c r="F381" s="1" t="s">
        <v>4</v>
      </c>
      <c r="G381" s="2" t="s">
        <v>1645</v>
      </c>
    </row>
    <row r="382">
      <c r="A382" s="1" t="s">
        <v>1646</v>
      </c>
      <c r="B382" s="1" t="s">
        <v>1578</v>
      </c>
      <c r="C382" s="1" t="s">
        <v>1647</v>
      </c>
      <c r="D382" s="2" t="s">
        <v>1648</v>
      </c>
      <c r="E382" t="str">
        <f>IMAGE("https://www.redditstatic.com/icon.png",1)</f>
        <v/>
      </c>
      <c r="F382" s="1" t="s">
        <v>4</v>
      </c>
      <c r="G382" s="2" t="s">
        <v>1649</v>
      </c>
    </row>
    <row r="383">
      <c r="A383" s="1" t="s">
        <v>1650</v>
      </c>
      <c r="B383" s="1" t="s">
        <v>1651</v>
      </c>
      <c r="C383" s="1" t="s">
        <v>1652</v>
      </c>
      <c r="D383" s="1" t="s">
        <v>1653</v>
      </c>
      <c r="E383" t="str">
        <f>IMAGE("http://ifttt.com/images/no_image_card.png",1)</f>
        <v/>
      </c>
      <c r="F383" s="1" t="s">
        <v>4</v>
      </c>
      <c r="G383" s="2" t="s">
        <v>1654</v>
      </c>
    </row>
    <row r="384">
      <c r="A384" s="1" t="s">
        <v>1655</v>
      </c>
      <c r="B384" s="1" t="s">
        <v>1386</v>
      </c>
      <c r="C384" s="1" t="s">
        <v>1656</v>
      </c>
      <c r="D384" s="2" t="s">
        <v>1657</v>
      </c>
      <c r="E384" t="str">
        <f>IMAGE("https://d24v1fsa1sji83.cloudfront.net/web/v1/marketing/images/wallet/screens/luxstack-screen-v243-today-widget-1.png",1)</f>
        <v/>
      </c>
      <c r="F384" s="1" t="s">
        <v>4</v>
      </c>
      <c r="G384" s="2" t="s">
        <v>1658</v>
      </c>
    </row>
    <row r="385">
      <c r="A385" s="1" t="s">
        <v>1659</v>
      </c>
      <c r="B385" s="1" t="s">
        <v>1660</v>
      </c>
      <c r="C385" s="1" t="s">
        <v>1661</v>
      </c>
      <c r="D385" s="1" t="s">
        <v>177</v>
      </c>
      <c r="E385" t="str">
        <f>IMAGE("http://ifttt.com/images/no_image_card.png",1)</f>
        <v/>
      </c>
      <c r="F385" s="1" t="s">
        <v>4</v>
      </c>
      <c r="G385" s="2" t="s">
        <v>1662</v>
      </c>
    </row>
    <row r="386">
      <c r="A386" s="1" t="s">
        <v>1663</v>
      </c>
      <c r="B386" s="1" t="s">
        <v>1664</v>
      </c>
      <c r="C386" s="1" t="s">
        <v>1665</v>
      </c>
      <c r="D386" s="2" t="s">
        <v>1666</v>
      </c>
      <c r="E386" t="str">
        <f>IMAGE("https://lh3.googleusercontent.com/-0OsBW0EDCjQ/UTiZ5vP_UlI/AAAAAAAADWg/cUvtd5yw0Zo/s630-fcrop64=1,18830482fffff276/1o7z0i.jpg",1)</f>
        <v/>
      </c>
      <c r="F386" s="1" t="s">
        <v>4</v>
      </c>
      <c r="G386" s="2" t="s">
        <v>1667</v>
      </c>
    </row>
    <row r="387">
      <c r="A387" s="1" t="s">
        <v>1650</v>
      </c>
      <c r="B387" s="1" t="s">
        <v>1668</v>
      </c>
      <c r="C387" s="1" t="s">
        <v>1669</v>
      </c>
      <c r="D387" s="1" t="s">
        <v>1670</v>
      </c>
      <c r="E387" t="str">
        <f t="shared" ref="E387:E389" si="45">IMAGE("http://ifttt.com/images/no_image_card.png",1)</f>
        <v/>
      </c>
      <c r="F387" s="1" t="s">
        <v>4</v>
      </c>
      <c r="G387" s="2" t="s">
        <v>1671</v>
      </c>
    </row>
    <row r="388">
      <c r="A388" s="1" t="s">
        <v>1672</v>
      </c>
      <c r="B388" s="1" t="s">
        <v>1673</v>
      </c>
      <c r="C388" s="1" t="s">
        <v>1674</v>
      </c>
      <c r="D388" s="1" t="s">
        <v>1675</v>
      </c>
      <c r="E388" t="str">
        <f t="shared" si="45"/>
        <v/>
      </c>
      <c r="F388" s="1" t="s">
        <v>4</v>
      </c>
      <c r="G388" s="2" t="s">
        <v>1676</v>
      </c>
    </row>
    <row r="389">
      <c r="A389" s="1" t="s">
        <v>1677</v>
      </c>
      <c r="B389" s="1" t="s">
        <v>1678</v>
      </c>
      <c r="C389" s="1" t="s">
        <v>1679</v>
      </c>
      <c r="D389" s="1" t="s">
        <v>1680</v>
      </c>
      <c r="E389" t="str">
        <f t="shared" si="45"/>
        <v/>
      </c>
      <c r="F389" s="1" t="s">
        <v>4</v>
      </c>
      <c r="G389" s="2" t="s">
        <v>1681</v>
      </c>
    </row>
    <row r="390">
      <c r="A390" s="1" t="s">
        <v>1682</v>
      </c>
      <c r="B390" s="1" t="s">
        <v>1683</v>
      </c>
      <c r="C390" s="1" t="s">
        <v>1684</v>
      </c>
      <c r="D390" s="2" t="s">
        <v>1685</v>
      </c>
      <c r="E390" t="str">
        <f>IMAGE("http://sn4.cdnbf.net/exchange/page/images/loader_darker-16-white_13174_.gif",1)</f>
        <v/>
      </c>
      <c r="F390" s="1" t="s">
        <v>4</v>
      </c>
      <c r="G390" s="2" t="s">
        <v>1686</v>
      </c>
    </row>
    <row r="391">
      <c r="A391" s="1" t="s">
        <v>1687</v>
      </c>
      <c r="B391" s="1" t="s">
        <v>1688</v>
      </c>
      <c r="C391" s="1" t="s">
        <v>1689</v>
      </c>
      <c r="D391" s="2" t="s">
        <v>1690</v>
      </c>
      <c r="E391" t="str">
        <f>IMAGE("https://web.archive.org/static/images/toolbar/wayback-toolbar-logo.png",1)</f>
        <v/>
      </c>
      <c r="F391" s="1" t="s">
        <v>4</v>
      </c>
      <c r="G391" s="2" t="s">
        <v>1691</v>
      </c>
    </row>
    <row r="392">
      <c r="A392" s="1" t="s">
        <v>1692</v>
      </c>
      <c r="B392" s="1" t="s">
        <v>1693</v>
      </c>
      <c r="C392" s="1" t="s">
        <v>1694</v>
      </c>
      <c r="D392" s="2" t="s">
        <v>1695</v>
      </c>
      <c r="E392" t="str">
        <f>IMAGE("http://cointelegraph.com/images/725_aHR0cDovL2NvaW50ZWxlZ3JhcGguY29tL3N0b3JhZ2UvdXBsb2Fkcy92aWV3L2Q5YTg5YjBkYTE5YzNkOTJiOTdkZTFlYjYxYjYxZjRjLnBuZw==.jpg",1)</f>
        <v/>
      </c>
      <c r="F392" s="1" t="s">
        <v>4</v>
      </c>
      <c r="G392" s="2" t="s">
        <v>1696</v>
      </c>
    </row>
    <row r="393">
      <c r="A393" s="1" t="s">
        <v>1697</v>
      </c>
      <c r="B393" s="1" t="s">
        <v>20</v>
      </c>
      <c r="C393" s="1" t="s">
        <v>1698</v>
      </c>
      <c r="D393" s="1" t="s">
        <v>1699</v>
      </c>
      <c r="E393" t="str">
        <f t="shared" ref="E393:E394" si="46">IMAGE("http://ifttt.com/images/no_image_card.png",1)</f>
        <v/>
      </c>
      <c r="F393" s="1" t="s">
        <v>4</v>
      </c>
      <c r="G393" s="2" t="s">
        <v>1700</v>
      </c>
    </row>
    <row r="394">
      <c r="A394" s="1" t="s">
        <v>1701</v>
      </c>
      <c r="B394" s="1" t="s">
        <v>1702</v>
      </c>
      <c r="C394" s="1" t="s">
        <v>1703</v>
      </c>
      <c r="D394" s="1" t="s">
        <v>1704</v>
      </c>
      <c r="E394" t="str">
        <f t="shared" si="46"/>
        <v/>
      </c>
      <c r="F394" s="1" t="s">
        <v>4</v>
      </c>
      <c r="G394" s="2" t="s">
        <v>1705</v>
      </c>
    </row>
    <row r="395">
      <c r="A395" s="1" t="s">
        <v>1701</v>
      </c>
      <c r="B395" s="1" t="s">
        <v>1706</v>
      </c>
      <c r="C395" s="1" t="s">
        <v>1707</v>
      </c>
      <c r="D395" s="2" t="s">
        <v>1708</v>
      </c>
      <c r="E395" t="str">
        <f>IMAGE("http://i.imgur.com/NczDKHe.jpg?fb",1)</f>
        <v/>
      </c>
      <c r="F395" s="1" t="s">
        <v>4</v>
      </c>
      <c r="G395" s="2" t="s">
        <v>1709</v>
      </c>
    </row>
    <row r="396">
      <c r="A396" s="1" t="s">
        <v>1710</v>
      </c>
      <c r="B396" s="1" t="s">
        <v>391</v>
      </c>
      <c r="C396" s="1" t="s">
        <v>1711</v>
      </c>
      <c r="D396" s="2" t="s">
        <v>1712</v>
      </c>
      <c r="E396" t="str">
        <f>IMAGE("http://fxwire.pro/assets/images/article/ads/Banner_Rt.gif",1)</f>
        <v/>
      </c>
      <c r="F396" s="1" t="s">
        <v>4</v>
      </c>
      <c r="G396" s="2" t="s">
        <v>1713</v>
      </c>
    </row>
    <row r="397">
      <c r="A397" s="1" t="s">
        <v>1714</v>
      </c>
      <c r="B397" s="1" t="s">
        <v>1715</v>
      </c>
      <c r="C397" s="1" t="s">
        <v>1716</v>
      </c>
      <c r="D397" s="1" t="s">
        <v>1717</v>
      </c>
      <c r="E397" t="str">
        <f>IMAGE("http://ifttt.com/images/no_image_card.png",1)</f>
        <v/>
      </c>
      <c r="F397" s="1" t="s">
        <v>4</v>
      </c>
      <c r="G397" s="2" t="s">
        <v>1718</v>
      </c>
    </row>
    <row r="398">
      <c r="A398" s="1" t="s">
        <v>1719</v>
      </c>
      <c r="B398" s="1" t="s">
        <v>1720</v>
      </c>
      <c r="C398" s="1" t="s">
        <v>1721</v>
      </c>
      <c r="D398" s="2" t="s">
        <v>1722</v>
      </c>
      <c r="E398" t="str">
        <f>IMAGE("http://www.onlinehaendler-news.de/images/Artikelbilder/BitcoinShutterstock252909475.jpg",1)</f>
        <v/>
      </c>
      <c r="F398" s="1" t="s">
        <v>4</v>
      </c>
      <c r="G398" s="2" t="s">
        <v>1723</v>
      </c>
    </row>
    <row r="399">
      <c r="A399" s="1" t="s">
        <v>1724</v>
      </c>
      <c r="B399" s="1" t="s">
        <v>1725</v>
      </c>
      <c r="C399" s="1" t="s">
        <v>1726</v>
      </c>
      <c r="D399" s="1" t="s">
        <v>1727</v>
      </c>
      <c r="E399" t="str">
        <f t="shared" ref="E399:E401" si="47">IMAGE("http://ifttt.com/images/no_image_card.png",1)</f>
        <v/>
      </c>
      <c r="F399" s="1" t="s">
        <v>4</v>
      </c>
      <c r="G399" s="2" t="s">
        <v>1728</v>
      </c>
    </row>
    <row r="400">
      <c r="A400" s="1" t="s">
        <v>1729</v>
      </c>
      <c r="B400" s="1" t="s">
        <v>1730</v>
      </c>
      <c r="C400" s="1" t="s">
        <v>1731</v>
      </c>
      <c r="D400" s="1" t="s">
        <v>1732</v>
      </c>
      <c r="E400" t="str">
        <f t="shared" si="47"/>
        <v/>
      </c>
      <c r="F400" s="1" t="s">
        <v>4</v>
      </c>
      <c r="G400" s="2" t="s">
        <v>1733</v>
      </c>
    </row>
    <row r="401">
      <c r="A401" s="1" t="s">
        <v>1734</v>
      </c>
      <c r="B401" s="1" t="s">
        <v>1735</v>
      </c>
      <c r="C401" s="1" t="s">
        <v>1736</v>
      </c>
      <c r="D401" s="1" t="s">
        <v>1737</v>
      </c>
      <c r="E401" t="str">
        <f t="shared" si="47"/>
        <v/>
      </c>
      <c r="F401" s="1" t="s">
        <v>4</v>
      </c>
      <c r="G401" s="2" t="s">
        <v>1738</v>
      </c>
    </row>
    <row r="402">
      <c r="A402" s="1" t="s">
        <v>1739</v>
      </c>
      <c r="B402" s="1" t="s">
        <v>1740</v>
      </c>
      <c r="C402" s="1" t="s">
        <v>1741</v>
      </c>
      <c r="D402" s="2" t="s">
        <v>1742</v>
      </c>
      <c r="E402" t="str">
        <f>IMAGE("https://www.redditstatic.com/icon.png",1)</f>
        <v/>
      </c>
      <c r="F402" s="1" t="s">
        <v>4</v>
      </c>
      <c r="G402" s="2" t="s">
        <v>1743</v>
      </c>
    </row>
    <row r="403">
      <c r="A403" s="1" t="s">
        <v>1744</v>
      </c>
      <c r="B403" s="1" t="s">
        <v>1481</v>
      </c>
      <c r="C403" s="1" t="s">
        <v>1745</v>
      </c>
      <c r="D403" s="2" t="s">
        <v>1746</v>
      </c>
      <c r="E403" t="str">
        <f>IMAGE("https://d262ilb51hltx0.cloudfront.net/max/800/1*Xc2A0OU2-4sD2xNOYEkX4A.png",1)</f>
        <v/>
      </c>
      <c r="F403" s="1" t="s">
        <v>4</v>
      </c>
      <c r="G403" s="2" t="s">
        <v>1747</v>
      </c>
    </row>
    <row r="404">
      <c r="A404" s="1" t="s">
        <v>1748</v>
      </c>
      <c r="B404" s="1" t="s">
        <v>1749</v>
      </c>
      <c r="C404" s="1" t="s">
        <v>1750</v>
      </c>
      <c r="D404" s="2" t="s">
        <v>1751</v>
      </c>
      <c r="E404" t="str">
        <f>IMAGE("http://i.imgur.com/QCRs7RY.jpg?fb",1)</f>
        <v/>
      </c>
      <c r="F404" s="1" t="s">
        <v>4</v>
      </c>
      <c r="G404" s="2" t="s">
        <v>1752</v>
      </c>
    </row>
    <row r="405">
      <c r="A405" s="1" t="s">
        <v>1753</v>
      </c>
      <c r="B405" s="1" t="s">
        <v>1754</v>
      </c>
      <c r="C405" s="1" t="s">
        <v>1755</v>
      </c>
      <c r="D405" s="1" t="s">
        <v>177</v>
      </c>
      <c r="E405" t="str">
        <f t="shared" ref="E405:E406" si="48">IMAGE("http://ifttt.com/images/no_image_card.png",1)</f>
        <v/>
      </c>
      <c r="F405" s="1" t="s">
        <v>4</v>
      </c>
      <c r="G405" s="2" t="s">
        <v>1756</v>
      </c>
    </row>
    <row r="406">
      <c r="A406" s="1" t="s">
        <v>1757</v>
      </c>
      <c r="B406" s="1" t="s">
        <v>1758</v>
      </c>
      <c r="C406" s="1" t="s">
        <v>1759</v>
      </c>
      <c r="D406" s="1" t="s">
        <v>1760</v>
      </c>
      <c r="E406" t="str">
        <f t="shared" si="48"/>
        <v/>
      </c>
      <c r="F406" s="1" t="s">
        <v>4</v>
      </c>
      <c r="G406" s="2" t="s">
        <v>1761</v>
      </c>
    </row>
    <row r="407">
      <c r="A407" s="1" t="s">
        <v>1762</v>
      </c>
      <c r="B407" s="1" t="s">
        <v>1364</v>
      </c>
      <c r="C407" s="1" t="s">
        <v>1763</v>
      </c>
      <c r="D407" s="2" t="s">
        <v>1764</v>
      </c>
      <c r="E407" t="str">
        <f>IMAGE("https://www.redditstatic.com/icon.png",1)</f>
        <v/>
      </c>
      <c r="F407" s="1" t="s">
        <v>4</v>
      </c>
      <c r="G407" s="2" t="s">
        <v>1765</v>
      </c>
    </row>
    <row r="408">
      <c r="A408" s="1" t="s">
        <v>1766</v>
      </c>
      <c r="B408" s="1" t="s">
        <v>1767</v>
      </c>
      <c r="C408" s="1" t="s">
        <v>1768</v>
      </c>
      <c r="D408" s="2" t="s">
        <v>1769</v>
      </c>
      <c r="E408" t="str">
        <f>IMAGE("http://www.tech4bitcoins.com/wp-content/uploads/2015/03/Pebble-steel-side.jpg",1)</f>
        <v/>
      </c>
      <c r="F408" s="1" t="s">
        <v>4</v>
      </c>
      <c r="G408" s="2" t="s">
        <v>1770</v>
      </c>
    </row>
    <row r="409">
      <c r="A409" s="1" t="s">
        <v>1771</v>
      </c>
      <c r="B409" s="1" t="s">
        <v>1118</v>
      </c>
      <c r="C409" s="1" t="s">
        <v>1772</v>
      </c>
      <c r="D409" s="1" t="s">
        <v>1773</v>
      </c>
      <c r="E409" t="str">
        <f t="shared" ref="E409:E410" si="49">IMAGE("http://ifttt.com/images/no_image_card.png",1)</f>
        <v/>
      </c>
      <c r="F409" s="1" t="s">
        <v>4</v>
      </c>
      <c r="G409" s="2" t="s">
        <v>1774</v>
      </c>
    </row>
    <row r="410">
      <c r="A410" s="1" t="s">
        <v>1775</v>
      </c>
      <c r="B410" s="1" t="s">
        <v>1199</v>
      </c>
      <c r="C410" s="1" t="s">
        <v>1776</v>
      </c>
      <c r="D410" s="1" t="s">
        <v>1777</v>
      </c>
      <c r="E410" t="str">
        <f t="shared" si="49"/>
        <v/>
      </c>
      <c r="F410" s="1" t="s">
        <v>4</v>
      </c>
      <c r="G410" s="2" t="s">
        <v>1778</v>
      </c>
    </row>
    <row r="411">
      <c r="A411" s="1" t="s">
        <v>1779</v>
      </c>
      <c r="B411" s="1" t="s">
        <v>180</v>
      </c>
      <c r="C411" s="1" t="s">
        <v>1780</v>
      </c>
      <c r="D411" s="2" t="s">
        <v>1781</v>
      </c>
      <c r="E411" t="str">
        <f>IMAGE("http://bravenewcoin.com/assets/Uploads/_resampled/CroppedImage400400-Selection-075.png",1)</f>
        <v/>
      </c>
      <c r="F411" s="1" t="s">
        <v>4</v>
      </c>
      <c r="G411" s="2" t="s">
        <v>1782</v>
      </c>
    </row>
    <row r="412">
      <c r="A412" s="1" t="s">
        <v>1783</v>
      </c>
      <c r="B412" s="1" t="s">
        <v>582</v>
      </c>
      <c r="C412" s="1" t="s">
        <v>1784</v>
      </c>
      <c r="D412" s="2" t="s">
        <v>1785</v>
      </c>
      <c r="E412" t="str">
        <f>IMAGE("http://2.bp.blogspot.com/-U16LvaLIVhU/VTC_3KHMwJI/AAAAAAAATuY/jrSPjoZwzFs/s1600/liberland.jpg",1)</f>
        <v/>
      </c>
      <c r="F412" s="1" t="s">
        <v>4</v>
      </c>
      <c r="G412" s="2" t="s">
        <v>1786</v>
      </c>
    </row>
    <row r="413">
      <c r="A413" s="1" t="s">
        <v>1787</v>
      </c>
      <c r="B413" s="1" t="s">
        <v>1788</v>
      </c>
      <c r="C413" s="1" t="s">
        <v>1789</v>
      </c>
      <c r="D413" s="1" t="s">
        <v>1790</v>
      </c>
      <c r="E413" t="str">
        <f t="shared" ref="E413:E415" si="50">IMAGE("http://ifttt.com/images/no_image_card.png",1)</f>
        <v/>
      </c>
      <c r="F413" s="1" t="s">
        <v>4</v>
      </c>
      <c r="G413" s="2" t="s">
        <v>1791</v>
      </c>
    </row>
    <row r="414">
      <c r="A414" s="1" t="s">
        <v>1792</v>
      </c>
      <c r="B414" s="1" t="s">
        <v>1793</v>
      </c>
      <c r="C414" s="1" t="s">
        <v>1794</v>
      </c>
      <c r="D414" s="1" t="s">
        <v>1795</v>
      </c>
      <c r="E414" t="str">
        <f t="shared" si="50"/>
        <v/>
      </c>
      <c r="F414" s="1" t="s">
        <v>4</v>
      </c>
      <c r="G414" s="2" t="s">
        <v>1796</v>
      </c>
    </row>
    <row r="415">
      <c r="A415" s="1" t="s">
        <v>1797</v>
      </c>
      <c r="B415" s="1" t="s">
        <v>1798</v>
      </c>
      <c r="C415" s="1" t="s">
        <v>1799</v>
      </c>
      <c r="D415" s="1" t="s">
        <v>1800</v>
      </c>
      <c r="E415" t="str">
        <f t="shared" si="50"/>
        <v/>
      </c>
      <c r="F415" s="1" t="s">
        <v>4</v>
      </c>
      <c r="G415" s="2" t="s">
        <v>1801</v>
      </c>
    </row>
    <row r="416">
      <c r="A416" s="1" t="s">
        <v>1802</v>
      </c>
      <c r="B416" s="1" t="s">
        <v>415</v>
      </c>
      <c r="C416" s="1" t="s">
        <v>1803</v>
      </c>
      <c r="D416" s="2" t="s">
        <v>1804</v>
      </c>
      <c r="E416" t="str">
        <f>IMAGE("http://d2fss5beqk4xh8.cloudfront.net/files/logos/20140605111324.png",1)</f>
        <v/>
      </c>
      <c r="F416" s="1" t="s">
        <v>4</v>
      </c>
      <c r="G416" s="2" t="s">
        <v>1805</v>
      </c>
    </row>
    <row r="417">
      <c r="A417" s="1" t="s">
        <v>1806</v>
      </c>
      <c r="B417" s="1" t="s">
        <v>1807</v>
      </c>
      <c r="C417" s="1" t="s">
        <v>1808</v>
      </c>
      <c r="D417" s="1" t="s">
        <v>1809</v>
      </c>
      <c r="E417" t="str">
        <f>IMAGE("http://ifttt.com/images/no_image_card.png",1)</f>
        <v/>
      </c>
      <c r="F417" s="1" t="s">
        <v>4</v>
      </c>
      <c r="G417" s="2" t="s">
        <v>1810</v>
      </c>
    </row>
    <row r="418">
      <c r="A418" s="1" t="s">
        <v>1811</v>
      </c>
      <c r="B418" s="1" t="s">
        <v>1812</v>
      </c>
      <c r="C418" s="1" t="s">
        <v>1813</v>
      </c>
      <c r="D418" s="2" t="s">
        <v>1814</v>
      </c>
      <c r="E418" t="str">
        <f>IMAGE("http://media.coindesk.com/2015/04/alex-winter2.jpg",1)</f>
        <v/>
      </c>
      <c r="F418" s="1" t="s">
        <v>4</v>
      </c>
      <c r="G418" s="2" t="s">
        <v>1815</v>
      </c>
    </row>
    <row r="419">
      <c r="A419" s="1" t="s">
        <v>1816</v>
      </c>
      <c r="B419" s="1" t="s">
        <v>1817</v>
      </c>
      <c r="C419" s="1" t="s">
        <v>1818</v>
      </c>
      <c r="D419" s="2" t="s">
        <v>1819</v>
      </c>
      <c r="E419" t="str">
        <f>IMAGE("https://nitrogensports.eu/assets/img/contest/nitrogearJan.png",1)</f>
        <v/>
      </c>
      <c r="F419" s="1" t="s">
        <v>4</v>
      </c>
      <c r="G419" s="2" t="s">
        <v>1820</v>
      </c>
    </row>
    <row r="420">
      <c r="A420" s="1" t="s">
        <v>1821</v>
      </c>
      <c r="B420" s="1" t="s">
        <v>1822</v>
      </c>
      <c r="C420" s="1" t="s">
        <v>1823</v>
      </c>
      <c r="D420" s="1" t="s">
        <v>1824</v>
      </c>
      <c r="E420" t="str">
        <f>IMAGE("http://ifttt.com/images/no_image_card.png",1)</f>
        <v/>
      </c>
      <c r="F420" s="1" t="s">
        <v>4</v>
      </c>
      <c r="G420" s="2" t="s">
        <v>1825</v>
      </c>
    </row>
    <row r="421">
      <c r="A421" s="1" t="s">
        <v>1826</v>
      </c>
      <c r="B421" s="1" t="s">
        <v>1827</v>
      </c>
      <c r="C421" s="1" t="s">
        <v>1828</v>
      </c>
      <c r="D421" s="2" t="s">
        <v>1829</v>
      </c>
      <c r="E421" t="str">
        <f>IMAGE("https://kasperskycontenthub.com/securelist/files/2015/04/1.png",1)</f>
        <v/>
      </c>
      <c r="F421" s="1" t="s">
        <v>4</v>
      </c>
      <c r="G421" s="2" t="s">
        <v>1830</v>
      </c>
    </row>
    <row r="422">
      <c r="A422" s="1" t="s">
        <v>1831</v>
      </c>
      <c r="B422" s="1" t="s">
        <v>1832</v>
      </c>
      <c r="C422" s="1" t="s">
        <v>1833</v>
      </c>
      <c r="D422" s="2" t="s">
        <v>1834</v>
      </c>
      <c r="E422" t="str">
        <f>IMAGE("https://pbs.twimg.com/profile_images/560022369117298688/10Eav4N0_400x400.jpeg",1)</f>
        <v/>
      </c>
      <c r="F422" s="1" t="s">
        <v>4</v>
      </c>
      <c r="G422" s="2" t="s">
        <v>1835</v>
      </c>
    </row>
    <row r="423">
      <c r="A423" s="1" t="s">
        <v>1836</v>
      </c>
      <c r="B423" s="1" t="s">
        <v>1837</v>
      </c>
      <c r="C423" s="1" t="s">
        <v>1838</v>
      </c>
      <c r="D423" s="2" t="s">
        <v>1839</v>
      </c>
      <c r="E423" t="str">
        <f t="shared" ref="E423:E424" si="51">IMAGE("http://ifttt.com/images/no_image_card.png",1)</f>
        <v/>
      </c>
      <c r="F423" s="1" t="s">
        <v>4</v>
      </c>
      <c r="G423" s="2" t="s">
        <v>1840</v>
      </c>
    </row>
    <row r="424">
      <c r="A424" s="1" t="s">
        <v>1841</v>
      </c>
      <c r="B424" s="1" t="s">
        <v>1842</v>
      </c>
      <c r="C424" s="1" t="s">
        <v>1843</v>
      </c>
      <c r="D424" s="1" t="s">
        <v>1844</v>
      </c>
      <c r="E424" t="str">
        <f t="shared" si="51"/>
        <v/>
      </c>
      <c r="F424" s="1" t="s">
        <v>4</v>
      </c>
      <c r="G424" s="2" t="s">
        <v>1845</v>
      </c>
    </row>
    <row r="425">
      <c r="A425" s="1" t="s">
        <v>1846</v>
      </c>
      <c r="B425" s="1" t="s">
        <v>1847</v>
      </c>
      <c r="C425" s="1" t="s">
        <v>1848</v>
      </c>
      <c r="D425" s="2" t="s">
        <v>1849</v>
      </c>
      <c r="E425" t="str">
        <f>IMAGE("https://40.media.tumblr.com/246b770457bf86e6ee5ad5636954cc66/tumblr_inline_nmwnu6NMhF1smzy9s_540.jpg",1)</f>
        <v/>
      </c>
      <c r="F425" s="1" t="s">
        <v>4</v>
      </c>
      <c r="G425" s="2" t="s">
        <v>1850</v>
      </c>
    </row>
    <row r="426">
      <c r="A426" s="1" t="s">
        <v>1851</v>
      </c>
      <c r="B426" s="1" t="s">
        <v>1471</v>
      </c>
      <c r="C426" s="1" t="s">
        <v>1852</v>
      </c>
      <c r="D426" s="2" t="s">
        <v>1853</v>
      </c>
      <c r="E426" t="str">
        <f>IMAGE("https://i.ytimg.com/vd?id=XZv02snt93g&amp;amp;ats=890000&amp;amp;w=960&amp;amp;h=720&amp;amp;sigh=CiTgeLZ3CalOjjxgxZGv--QOtWE",1)</f>
        <v/>
      </c>
      <c r="F426" s="1" t="s">
        <v>4</v>
      </c>
      <c r="G426" s="2" t="s">
        <v>1854</v>
      </c>
    </row>
    <row r="427">
      <c r="A427" s="1" t="s">
        <v>1855</v>
      </c>
      <c r="B427" s="1" t="s">
        <v>471</v>
      </c>
      <c r="C427" s="1" t="s">
        <v>1856</v>
      </c>
      <c r="D427" s="2" t="s">
        <v>1857</v>
      </c>
      <c r="E427" t="str">
        <f>IMAGE("http://bit-post.com/wp-content/uploads/2015/04/bitcoin-hoarding.jpg",1)</f>
        <v/>
      </c>
      <c r="F427" s="1" t="s">
        <v>4</v>
      </c>
      <c r="G427" s="2" t="s">
        <v>1858</v>
      </c>
    </row>
    <row r="428">
      <c r="A428" s="1" t="s">
        <v>1859</v>
      </c>
      <c r="B428" s="1" t="s">
        <v>353</v>
      </c>
      <c r="C428" s="1" t="s">
        <v>1860</v>
      </c>
      <c r="D428" s="2" t="s">
        <v>1861</v>
      </c>
      <c r="E428" t="str">
        <f>IMAGE("http://insidebitcoins.com/wp-content/uploads/2015/04/Coingaming-640x480-150x150.jpg",1)</f>
        <v/>
      </c>
      <c r="F428" s="1" t="s">
        <v>4</v>
      </c>
      <c r="G428" s="2" t="s">
        <v>1862</v>
      </c>
    </row>
    <row r="429">
      <c r="A429" s="1" t="s">
        <v>1859</v>
      </c>
      <c r="B429" s="1" t="s">
        <v>1863</v>
      </c>
      <c r="C429" s="1" t="s">
        <v>1864</v>
      </c>
      <c r="D429" s="2" t="s">
        <v>1865</v>
      </c>
      <c r="E429" t="str">
        <f>IMAGE("http://i.imgur.com/cDZQ9y7.jpg?fb",1)</f>
        <v/>
      </c>
      <c r="F429" s="1" t="s">
        <v>4</v>
      </c>
      <c r="G429" s="2" t="s">
        <v>1866</v>
      </c>
    </row>
    <row r="430">
      <c r="A430" s="1" t="s">
        <v>1867</v>
      </c>
      <c r="B430" s="1" t="s">
        <v>353</v>
      </c>
      <c r="C430" s="1" t="s">
        <v>1868</v>
      </c>
      <c r="D430" s="2" t="s">
        <v>1869</v>
      </c>
      <c r="E430" t="str">
        <f>IMAGE("http://www.newsbtc.com/wp-content/uploads/2015/04/handshake1.jpg",1)</f>
        <v/>
      </c>
      <c r="F430" s="1" t="s">
        <v>4</v>
      </c>
      <c r="G430" s="2" t="s">
        <v>1870</v>
      </c>
    </row>
    <row r="431">
      <c r="A431" s="1" t="s">
        <v>1871</v>
      </c>
      <c r="B431" s="1" t="s">
        <v>353</v>
      </c>
      <c r="C431" s="1" t="s">
        <v>1872</v>
      </c>
      <c r="D431" s="2" t="s">
        <v>1873</v>
      </c>
      <c r="E431" t="str">
        <f>IMAGE("http://www.newsbtc.com/wp-content/uploads/2015/04/QuadrigaCX-to-Roll-Out-Bitcoin-ATMs-Across-Canada.png",1)</f>
        <v/>
      </c>
      <c r="F431" s="1" t="s">
        <v>4</v>
      </c>
      <c r="G431" s="2" t="s">
        <v>1874</v>
      </c>
    </row>
    <row r="432">
      <c r="A432" s="1" t="s">
        <v>1871</v>
      </c>
      <c r="B432" s="1" t="s">
        <v>353</v>
      </c>
      <c r="C432" s="1" t="s">
        <v>1875</v>
      </c>
      <c r="D432" s="2" t="s">
        <v>1876</v>
      </c>
      <c r="E432" t="str">
        <f>IMAGE("https://www.cryptocoinsnews.com/wp-content/uploads/2015/04/bitcoin-survey.jpg",1)</f>
        <v/>
      </c>
      <c r="F432" s="1" t="s">
        <v>4</v>
      </c>
      <c r="G432" s="2" t="s">
        <v>1877</v>
      </c>
    </row>
    <row r="433">
      <c r="A433" s="1" t="s">
        <v>1878</v>
      </c>
      <c r="B433" s="1" t="s">
        <v>353</v>
      </c>
      <c r="C433" s="1" t="s">
        <v>1879</v>
      </c>
      <c r="D433" s="2" t="s">
        <v>1880</v>
      </c>
      <c r="E433" t="str">
        <f>IMAGE("http://www.ft.com/cms/f938f594-94eb-11e4-b32c-00144feabdc0.png",1)</f>
        <v/>
      </c>
      <c r="F433" s="1" t="s">
        <v>4</v>
      </c>
      <c r="G433" s="2" t="s">
        <v>1881</v>
      </c>
    </row>
    <row r="434">
      <c r="A434" s="1" t="s">
        <v>1882</v>
      </c>
      <c r="B434" s="1" t="s">
        <v>1883</v>
      </c>
      <c r="C434" s="1" t="s">
        <v>1884</v>
      </c>
      <c r="D434" s="1" t="s">
        <v>1885</v>
      </c>
      <c r="E434" t="str">
        <f>IMAGE("http://ifttt.com/images/no_image_card.png",1)</f>
        <v/>
      </c>
      <c r="F434" s="1" t="s">
        <v>4</v>
      </c>
      <c r="G434" s="2" t="s">
        <v>1886</v>
      </c>
    </row>
    <row r="435">
      <c r="A435" s="1" t="s">
        <v>1887</v>
      </c>
      <c r="B435" s="1" t="s">
        <v>1888</v>
      </c>
      <c r="C435" s="1" t="s">
        <v>1889</v>
      </c>
      <c r="D435" s="2" t="s">
        <v>1890</v>
      </c>
      <c r="E435" t="str">
        <f>IMAGE("https://assets.entrepreneur.com/content/16x9/822/20150409203755-reid-hoffman.jpeg",1)</f>
        <v/>
      </c>
      <c r="F435" s="1" t="s">
        <v>4</v>
      </c>
      <c r="G435" s="2" t="s">
        <v>1891</v>
      </c>
    </row>
    <row r="436">
      <c r="A436" s="1" t="s">
        <v>1892</v>
      </c>
      <c r="B436" s="1" t="s">
        <v>790</v>
      </c>
      <c r="C436" s="1" t="s">
        <v>1893</v>
      </c>
      <c r="D436" s="2" t="s">
        <v>1894</v>
      </c>
      <c r="E436" t="str">
        <f>IMAGE("http://bitnewsflash.com/wp-content/plugins/all-in-one-seo-pack/images/default-user-image.png",1)</f>
        <v/>
      </c>
      <c r="F436" s="1" t="s">
        <v>4</v>
      </c>
      <c r="G436" s="2" t="s">
        <v>1895</v>
      </c>
    </row>
    <row r="437">
      <c r="A437" s="1" t="s">
        <v>1896</v>
      </c>
      <c r="B437" s="1" t="s">
        <v>1897</v>
      </c>
      <c r="C437" s="1" t="s">
        <v>1898</v>
      </c>
      <c r="D437" s="1" t="s">
        <v>1899</v>
      </c>
      <c r="E437" t="str">
        <f>IMAGE("http://ifttt.com/images/no_image_card.png",1)</f>
        <v/>
      </c>
      <c r="F437" s="1" t="s">
        <v>4</v>
      </c>
      <c r="G437" s="2" t="s">
        <v>1900</v>
      </c>
    </row>
    <row r="438">
      <c r="A438" s="1" t="s">
        <v>1901</v>
      </c>
      <c r="B438" s="1" t="s">
        <v>1902</v>
      </c>
      <c r="C438" s="1" t="s">
        <v>1903</v>
      </c>
      <c r="D438" s="2" t="s">
        <v>1904</v>
      </c>
      <c r="E438" t="str">
        <f>IMAGE("http://blog.neteller.com/wp-content/uploads/2015/03/950x1051.jpg",1)</f>
        <v/>
      </c>
      <c r="F438" s="1" t="s">
        <v>4</v>
      </c>
      <c r="G438" s="2" t="s">
        <v>1905</v>
      </c>
    </row>
    <row r="439">
      <c r="A439" s="1" t="s">
        <v>1906</v>
      </c>
      <c r="B439" s="1" t="s">
        <v>795</v>
      </c>
      <c r="C439" s="1" t="s">
        <v>1907</v>
      </c>
      <c r="D439" s="2" t="s">
        <v>1908</v>
      </c>
      <c r="E439" t="str">
        <f>IMAGE("https://i.ytimg.com/vi/2wdnSnrrzWA/maxresdefault.jpg",1)</f>
        <v/>
      </c>
      <c r="F439" s="1" t="s">
        <v>4</v>
      </c>
      <c r="G439" s="2" t="s">
        <v>1909</v>
      </c>
    </row>
    <row r="440">
      <c r="A440" s="1" t="s">
        <v>1910</v>
      </c>
      <c r="B440" s="1" t="s">
        <v>1911</v>
      </c>
      <c r="C440" s="1" t="s">
        <v>1912</v>
      </c>
      <c r="D440" s="1" t="s">
        <v>1913</v>
      </c>
      <c r="E440" t="str">
        <f t="shared" ref="E440:E444" si="52">IMAGE("http://ifttt.com/images/no_image_card.png",1)</f>
        <v/>
      </c>
      <c r="F440" s="1" t="s">
        <v>4</v>
      </c>
      <c r="G440" s="2" t="s">
        <v>1914</v>
      </c>
    </row>
    <row r="441">
      <c r="A441" s="1" t="s">
        <v>1915</v>
      </c>
      <c r="B441" s="1" t="s">
        <v>1916</v>
      </c>
      <c r="C441" s="1" t="s">
        <v>1917</v>
      </c>
      <c r="D441" s="1" t="s">
        <v>1918</v>
      </c>
      <c r="E441" t="str">
        <f t="shared" si="52"/>
        <v/>
      </c>
      <c r="F441" s="1" t="s">
        <v>4</v>
      </c>
      <c r="G441" s="2" t="s">
        <v>1919</v>
      </c>
    </row>
    <row r="442">
      <c r="A442" s="1" t="s">
        <v>1920</v>
      </c>
      <c r="B442" s="1" t="s">
        <v>1921</v>
      </c>
      <c r="C442" s="1" t="s">
        <v>1922</v>
      </c>
      <c r="D442" s="1" t="s">
        <v>1923</v>
      </c>
      <c r="E442" t="str">
        <f t="shared" si="52"/>
        <v/>
      </c>
      <c r="F442" s="1" t="s">
        <v>4</v>
      </c>
      <c r="G442" s="2" t="s">
        <v>1924</v>
      </c>
    </row>
    <row r="443">
      <c r="A443" s="1" t="s">
        <v>1925</v>
      </c>
      <c r="B443" s="1" t="s">
        <v>1926</v>
      </c>
      <c r="C443" s="1" t="s">
        <v>1927</v>
      </c>
      <c r="D443" s="1" t="s">
        <v>1928</v>
      </c>
      <c r="E443" t="str">
        <f t="shared" si="52"/>
        <v/>
      </c>
      <c r="F443" s="1" t="s">
        <v>4</v>
      </c>
      <c r="G443" s="2" t="s">
        <v>1929</v>
      </c>
    </row>
    <row r="444">
      <c r="A444" s="1" t="s">
        <v>1930</v>
      </c>
      <c r="B444" s="1" t="s">
        <v>1931</v>
      </c>
      <c r="C444" s="1" t="s">
        <v>1932</v>
      </c>
      <c r="D444" s="1" t="s">
        <v>1933</v>
      </c>
      <c r="E444" t="str">
        <f t="shared" si="52"/>
        <v/>
      </c>
      <c r="F444" s="1" t="s">
        <v>4</v>
      </c>
      <c r="G444" s="2" t="s">
        <v>1934</v>
      </c>
    </row>
    <row r="445">
      <c r="A445" s="1" t="s">
        <v>1935</v>
      </c>
      <c r="B445" s="1" t="s">
        <v>1481</v>
      </c>
      <c r="C445" s="1" t="s">
        <v>1936</v>
      </c>
      <c r="D445" s="2" t="s">
        <v>1937</v>
      </c>
      <c r="E445" t="str">
        <f>IMAGE("http://wetipcoins.com/",1)</f>
        <v/>
      </c>
      <c r="F445" s="1" t="s">
        <v>4</v>
      </c>
      <c r="G445" s="2" t="s">
        <v>1938</v>
      </c>
    </row>
    <row r="446">
      <c r="A446" s="1" t="s">
        <v>1939</v>
      </c>
      <c r="B446" s="1" t="s">
        <v>1827</v>
      </c>
      <c r="C446" s="1" t="s">
        <v>1940</v>
      </c>
      <c r="D446" s="1" t="s">
        <v>1941</v>
      </c>
      <c r="E446" t="str">
        <f t="shared" ref="E446:E451" si="53">IMAGE("http://ifttt.com/images/no_image_card.png",1)</f>
        <v/>
      </c>
      <c r="F446" s="1" t="s">
        <v>4</v>
      </c>
      <c r="G446" s="2" t="s">
        <v>1942</v>
      </c>
    </row>
    <row r="447">
      <c r="A447" s="1" t="s">
        <v>1943</v>
      </c>
      <c r="B447" s="1" t="s">
        <v>1944</v>
      </c>
      <c r="C447" s="1" t="s">
        <v>1945</v>
      </c>
      <c r="D447" s="1" t="s">
        <v>1946</v>
      </c>
      <c r="E447" t="str">
        <f t="shared" si="53"/>
        <v/>
      </c>
      <c r="F447" s="1" t="s">
        <v>4</v>
      </c>
      <c r="G447" s="2" t="s">
        <v>1947</v>
      </c>
    </row>
    <row r="448">
      <c r="A448" s="1" t="s">
        <v>1948</v>
      </c>
      <c r="B448" s="1" t="s">
        <v>1949</v>
      </c>
      <c r="C448" s="1" t="s">
        <v>1950</v>
      </c>
      <c r="D448" s="1" t="s">
        <v>1951</v>
      </c>
      <c r="E448" t="str">
        <f t="shared" si="53"/>
        <v/>
      </c>
      <c r="F448" s="1" t="s">
        <v>4</v>
      </c>
      <c r="G448" s="2" t="s">
        <v>1952</v>
      </c>
    </row>
    <row r="449">
      <c r="A449" s="1" t="s">
        <v>1953</v>
      </c>
      <c r="B449" s="1" t="s">
        <v>1954</v>
      </c>
      <c r="C449" s="1" t="s">
        <v>1955</v>
      </c>
      <c r="D449" s="1" t="s">
        <v>1956</v>
      </c>
      <c r="E449" t="str">
        <f t="shared" si="53"/>
        <v/>
      </c>
      <c r="F449" s="1" t="s">
        <v>4</v>
      </c>
      <c r="G449" s="2" t="s">
        <v>1957</v>
      </c>
    </row>
    <row r="450">
      <c r="A450" s="1" t="s">
        <v>1958</v>
      </c>
      <c r="B450" s="1" t="s">
        <v>1959</v>
      </c>
      <c r="C450" s="1" t="s">
        <v>1960</v>
      </c>
      <c r="D450" s="1" t="s">
        <v>1961</v>
      </c>
      <c r="E450" t="str">
        <f t="shared" si="53"/>
        <v/>
      </c>
      <c r="F450" s="1" t="s">
        <v>4</v>
      </c>
      <c r="G450" s="2" t="s">
        <v>1962</v>
      </c>
    </row>
    <row r="451">
      <c r="A451" s="1" t="s">
        <v>1925</v>
      </c>
      <c r="B451" s="1" t="s">
        <v>1926</v>
      </c>
      <c r="C451" s="1" t="s">
        <v>1927</v>
      </c>
      <c r="D451" s="1" t="s">
        <v>1928</v>
      </c>
      <c r="E451" t="str">
        <f t="shared" si="53"/>
        <v/>
      </c>
      <c r="F451" s="1" t="s">
        <v>4</v>
      </c>
      <c r="G451" s="2" t="s">
        <v>1929</v>
      </c>
    </row>
    <row r="452">
      <c r="A452" s="1" t="s">
        <v>1935</v>
      </c>
      <c r="B452" s="1" t="s">
        <v>1481</v>
      </c>
      <c r="C452" s="1" t="s">
        <v>1936</v>
      </c>
      <c r="D452" s="2" t="s">
        <v>1937</v>
      </c>
      <c r="E452" t="str">
        <f>IMAGE("http://wetipcoins.com/",1)</f>
        <v/>
      </c>
      <c r="F452" s="1" t="s">
        <v>4</v>
      </c>
      <c r="G452" s="2" t="s">
        <v>1938</v>
      </c>
    </row>
    <row r="453">
      <c r="A453" s="1" t="s">
        <v>1963</v>
      </c>
      <c r="B453" s="1" t="s">
        <v>1827</v>
      </c>
      <c r="C453" s="1" t="s">
        <v>1964</v>
      </c>
      <c r="D453" s="1" t="s">
        <v>1965</v>
      </c>
      <c r="E453" t="str">
        <f t="shared" ref="E453:E454" si="54">IMAGE("http://ifttt.com/images/no_image_card.png",1)</f>
        <v/>
      </c>
      <c r="F453" s="1" t="s">
        <v>4</v>
      </c>
      <c r="G453" s="2" t="s">
        <v>1966</v>
      </c>
    </row>
    <row r="454">
      <c r="A454" s="1" t="s">
        <v>1967</v>
      </c>
      <c r="B454" s="1" t="s">
        <v>1968</v>
      </c>
      <c r="C454" s="1" t="s">
        <v>1969</v>
      </c>
      <c r="D454" s="1" t="s">
        <v>1970</v>
      </c>
      <c r="E454" t="str">
        <f t="shared" si="54"/>
        <v/>
      </c>
      <c r="F454" s="1" t="s">
        <v>4</v>
      </c>
      <c r="G454" s="2" t="s">
        <v>1971</v>
      </c>
    </row>
    <row r="455">
      <c r="A455" s="1" t="s">
        <v>1967</v>
      </c>
      <c r="B455" s="1" t="s">
        <v>1972</v>
      </c>
      <c r="C455" s="1" t="s">
        <v>1973</v>
      </c>
      <c r="D455" s="2" t="s">
        <v>1974</v>
      </c>
      <c r="E455" t="str">
        <f>IMAGE("http://i.imgur.com/qavfjTW.png",1)</f>
        <v/>
      </c>
      <c r="F455" s="1" t="s">
        <v>4</v>
      </c>
      <c r="G455" s="2" t="s">
        <v>1975</v>
      </c>
    </row>
    <row r="456">
      <c r="A456" s="1" t="s">
        <v>1976</v>
      </c>
      <c r="B456" s="1" t="s">
        <v>1977</v>
      </c>
      <c r="C456" s="1" t="s">
        <v>1978</v>
      </c>
      <c r="D456" s="1" t="s">
        <v>1979</v>
      </c>
      <c r="E456" t="str">
        <f>IMAGE("http://ifttt.com/images/no_image_card.png",1)</f>
        <v/>
      </c>
      <c r="F456" s="1" t="s">
        <v>4</v>
      </c>
      <c r="G456" s="2" t="s">
        <v>1980</v>
      </c>
    </row>
    <row r="457">
      <c r="A457" s="1" t="s">
        <v>1981</v>
      </c>
      <c r="B457" s="1" t="s">
        <v>1982</v>
      </c>
      <c r="C457" s="1" t="s">
        <v>1983</v>
      </c>
      <c r="D457" s="2" t="s">
        <v>1984</v>
      </c>
      <c r="E457" t="str">
        <f>IMAGE("http://www.coinbuzz.com/wp-content/uploads/2015/04/f67137dbed925994fe2ef985379384f1.jpg",1)</f>
        <v/>
      </c>
      <c r="F457" s="1" t="s">
        <v>4</v>
      </c>
      <c r="G457" s="2" t="s">
        <v>1985</v>
      </c>
    </row>
    <row r="458">
      <c r="A458" s="1" t="s">
        <v>1986</v>
      </c>
      <c r="B458" s="1" t="s">
        <v>1987</v>
      </c>
      <c r="C458" s="1" t="s">
        <v>1988</v>
      </c>
      <c r="D458" s="2" t="s">
        <v>1989</v>
      </c>
      <c r="E458" t="str">
        <f>IMAGE("http://www.brisbanetimes.com.au/content/dam/images/1/m/n/n/l/j/image.related.articleLeadwide.620x349.1mnnh2.png/1429261020314.jpg",1)</f>
        <v/>
      </c>
      <c r="F458" s="1" t="s">
        <v>4</v>
      </c>
      <c r="G458" s="2" t="s">
        <v>1990</v>
      </c>
    </row>
    <row r="459">
      <c r="A459" s="1" t="s">
        <v>1991</v>
      </c>
      <c r="B459" s="1" t="s">
        <v>762</v>
      </c>
      <c r="C459" s="1" t="s">
        <v>1992</v>
      </c>
      <c r="D459" s="2" t="s">
        <v>1993</v>
      </c>
      <c r="E459" t="str">
        <f>IMAGE("http://files.itproportal.com/wp-content/uploads/photos/Bitcoin-USD-overlay-from-Famzoo-header-640x480-150x150.jpeg",1)</f>
        <v/>
      </c>
      <c r="F459" s="1" t="s">
        <v>4</v>
      </c>
      <c r="G459" s="2" t="s">
        <v>1994</v>
      </c>
    </row>
    <row r="460">
      <c r="A460" s="1" t="s">
        <v>1995</v>
      </c>
      <c r="B460" s="1" t="s">
        <v>762</v>
      </c>
      <c r="C460" s="1" t="s">
        <v>1996</v>
      </c>
      <c r="D460" s="2" t="s">
        <v>1997</v>
      </c>
      <c r="E460" t="str">
        <f>IMAGE("http://fm.cnbc.com/applications/cnbc.com/resources/img/editorial/2014/03/21/101513299-Bitcoing.1910x1000.jpg",1)</f>
        <v/>
      </c>
      <c r="F460" s="1" t="s">
        <v>4</v>
      </c>
      <c r="G460" s="2" t="s">
        <v>1998</v>
      </c>
    </row>
    <row r="461">
      <c r="A461" s="1" t="s">
        <v>1999</v>
      </c>
      <c r="B461" s="1" t="s">
        <v>2000</v>
      </c>
      <c r="C461" s="1" t="s">
        <v>2001</v>
      </c>
      <c r="D461" s="1" t="s">
        <v>2002</v>
      </c>
      <c r="E461" t="str">
        <f>IMAGE("http://ifttt.com/images/no_image_card.png",1)</f>
        <v/>
      </c>
      <c r="F461" s="1" t="s">
        <v>4</v>
      </c>
      <c r="G461" s="2" t="s">
        <v>2003</v>
      </c>
    </row>
    <row r="462">
      <c r="A462" s="1" t="s">
        <v>2004</v>
      </c>
      <c r="B462" s="1" t="s">
        <v>504</v>
      </c>
      <c r="C462" s="1" t="s">
        <v>2005</v>
      </c>
      <c r="D462" s="2" t="s">
        <v>2006</v>
      </c>
      <c r="E462" t="str">
        <f>IMAGE("http://www.coinbuzz.com/wp-content/uploads/2015/04/zzz3.jpg",1)</f>
        <v/>
      </c>
      <c r="F462" s="1" t="s">
        <v>4</v>
      </c>
      <c r="G462" s="2" t="s">
        <v>2007</v>
      </c>
    </row>
    <row r="463">
      <c r="A463" s="1" t="s">
        <v>2008</v>
      </c>
      <c r="B463" s="1" t="s">
        <v>2009</v>
      </c>
      <c r="C463" s="1" t="s">
        <v>2010</v>
      </c>
      <c r="D463" s="1" t="s">
        <v>2011</v>
      </c>
      <c r="E463" t="str">
        <f t="shared" ref="E463:E467" si="55">IMAGE("http://ifttt.com/images/no_image_card.png",1)</f>
        <v/>
      </c>
      <c r="F463" s="1" t="s">
        <v>4</v>
      </c>
      <c r="G463" s="2" t="s">
        <v>2012</v>
      </c>
    </row>
    <row r="464">
      <c r="A464" s="1" t="s">
        <v>2013</v>
      </c>
      <c r="B464" s="1" t="s">
        <v>2014</v>
      </c>
      <c r="C464" s="1" t="s">
        <v>2015</v>
      </c>
      <c r="D464" s="1" t="s">
        <v>2016</v>
      </c>
      <c r="E464" t="str">
        <f t="shared" si="55"/>
        <v/>
      </c>
      <c r="F464" s="1" t="s">
        <v>4</v>
      </c>
      <c r="G464" s="2" t="s">
        <v>2017</v>
      </c>
    </row>
    <row r="465">
      <c r="A465" s="1" t="s">
        <v>2018</v>
      </c>
      <c r="B465" s="1" t="s">
        <v>2019</v>
      </c>
      <c r="C465" s="1" t="s">
        <v>2020</v>
      </c>
      <c r="D465" s="1" t="s">
        <v>2021</v>
      </c>
      <c r="E465" t="str">
        <f t="shared" si="55"/>
        <v/>
      </c>
      <c r="F465" s="1" t="s">
        <v>4</v>
      </c>
      <c r="G465" s="2" t="s">
        <v>2022</v>
      </c>
    </row>
    <row r="466">
      <c r="A466" s="1" t="s">
        <v>2018</v>
      </c>
      <c r="B466" s="1" t="s">
        <v>2023</v>
      </c>
      <c r="C466" s="1" t="s">
        <v>2024</v>
      </c>
      <c r="D466" s="1" t="s">
        <v>2025</v>
      </c>
      <c r="E466" t="str">
        <f t="shared" si="55"/>
        <v/>
      </c>
      <c r="F466" s="1" t="s">
        <v>4</v>
      </c>
      <c r="G466" s="2" t="s">
        <v>2026</v>
      </c>
    </row>
    <row r="467">
      <c r="A467" s="1" t="s">
        <v>2027</v>
      </c>
      <c r="B467" s="1" t="s">
        <v>2028</v>
      </c>
      <c r="C467" s="1" t="s">
        <v>2029</v>
      </c>
      <c r="D467" s="1" t="s">
        <v>177</v>
      </c>
      <c r="E467" t="str">
        <f t="shared" si="55"/>
        <v/>
      </c>
      <c r="F467" s="1" t="s">
        <v>4</v>
      </c>
      <c r="G467" s="2" t="s">
        <v>2030</v>
      </c>
    </row>
    <row r="468">
      <c r="A468" s="1" t="s">
        <v>2031</v>
      </c>
      <c r="B468" s="1" t="s">
        <v>2032</v>
      </c>
      <c r="C468" s="1" t="s">
        <v>2033</v>
      </c>
      <c r="D468" s="2" t="s">
        <v>2034</v>
      </c>
      <c r="E468" t="str">
        <f>IMAGE("http://ctvbnn.s3.amazonaws.com/Images/HubPromos/MarketCallTonight_940x100.jpg",1)</f>
        <v/>
      </c>
      <c r="F468" s="1" t="s">
        <v>4</v>
      </c>
      <c r="G468" s="2" t="s">
        <v>2035</v>
      </c>
    </row>
    <row r="469">
      <c r="A469" s="1" t="s">
        <v>2031</v>
      </c>
      <c r="B469" s="1" t="s">
        <v>2036</v>
      </c>
      <c r="C469" s="1" t="s">
        <v>2037</v>
      </c>
      <c r="D469" s="2" t="s">
        <v>2038</v>
      </c>
      <c r="E469" t="str">
        <f>IMAGE("http://liberland.org/images/general/logo-sq.png",1)</f>
        <v/>
      </c>
      <c r="F469" s="1" t="s">
        <v>4</v>
      </c>
      <c r="G469" s="2" t="s">
        <v>2039</v>
      </c>
    </row>
    <row r="470">
      <c r="A470" s="1" t="s">
        <v>2040</v>
      </c>
      <c r="B470" s="1" t="s">
        <v>2041</v>
      </c>
      <c r="C470" s="1" t="s">
        <v>2042</v>
      </c>
      <c r="D470" s="2" t="s">
        <v>2043</v>
      </c>
      <c r="E470" t="str">
        <f>IMAGE("http://s3.amazonaws.com/media.wbur.org/wordpress/16/files/2015/04/0417_rand_cog-592x324.jpg",1)</f>
        <v/>
      </c>
      <c r="F470" s="1" t="s">
        <v>4</v>
      </c>
      <c r="G470" s="2" t="s">
        <v>2044</v>
      </c>
    </row>
    <row r="471">
      <c r="A471" s="1" t="s">
        <v>2040</v>
      </c>
      <c r="B471" s="1" t="s">
        <v>2045</v>
      </c>
      <c r="C471" s="1" t="s">
        <v>2046</v>
      </c>
      <c r="D471" s="1" t="s">
        <v>2047</v>
      </c>
      <c r="E471" t="str">
        <f t="shared" ref="E471:E472" si="56">IMAGE("http://ifttt.com/images/no_image_card.png",1)</f>
        <v/>
      </c>
      <c r="F471" s="1" t="s">
        <v>4</v>
      </c>
      <c r="G471" s="2" t="s">
        <v>2048</v>
      </c>
    </row>
    <row r="472">
      <c r="A472" s="1" t="s">
        <v>1851</v>
      </c>
      <c r="B472" s="1" t="s">
        <v>2049</v>
      </c>
      <c r="C472" s="1" t="s">
        <v>2050</v>
      </c>
      <c r="D472" s="1" t="s">
        <v>2051</v>
      </c>
      <c r="E472" t="str">
        <f t="shared" si="56"/>
        <v/>
      </c>
      <c r="F472" s="1" t="s">
        <v>4</v>
      </c>
      <c r="G472" s="2" t="s">
        <v>2052</v>
      </c>
    </row>
    <row r="473">
      <c r="A473" s="1" t="s">
        <v>2053</v>
      </c>
      <c r="B473" s="1" t="s">
        <v>2054</v>
      </c>
      <c r="C473" s="1" t="s">
        <v>2055</v>
      </c>
      <c r="D473" s="2" t="s">
        <v>2056</v>
      </c>
      <c r="E473" t="str">
        <f>IMAGE("http://www.belfasttelegraph.co.uk/incoming/article31150494.ece/ALTERNATES/w300square/MDMA_packet_art_robot.jpg",1)</f>
        <v/>
      </c>
      <c r="F473" s="1" t="s">
        <v>4</v>
      </c>
      <c r="G473" s="2" t="s">
        <v>2057</v>
      </c>
    </row>
    <row r="474">
      <c r="A474" s="1" t="s">
        <v>2058</v>
      </c>
      <c r="B474" s="1" t="s">
        <v>471</v>
      </c>
      <c r="C474" s="1" t="s">
        <v>2059</v>
      </c>
      <c r="D474" s="2" t="s">
        <v>2060</v>
      </c>
      <c r="E474" t="str">
        <f>IMAGE("http://bit-post.com/wp-content/uploads/2015/04/Physical-Bitcoins.jpg",1)</f>
        <v/>
      </c>
      <c r="F474" s="1" t="s">
        <v>4</v>
      </c>
      <c r="G474" s="2" t="s">
        <v>2061</v>
      </c>
    </row>
    <row r="475">
      <c r="A475" s="1" t="s">
        <v>2062</v>
      </c>
      <c r="B475" s="1" t="s">
        <v>2063</v>
      </c>
      <c r="C475" s="1" t="s">
        <v>2064</v>
      </c>
      <c r="D475" s="2" t="s">
        <v>2065</v>
      </c>
      <c r="E475" t="str">
        <f>IMAGE("http://www.theopenledger.com/wp-content/uploads/2015/04/baron2-236x300.jpg",1)</f>
        <v/>
      </c>
      <c r="F475" s="1" t="s">
        <v>4</v>
      </c>
      <c r="G475" s="2" t="s">
        <v>2066</v>
      </c>
    </row>
    <row r="476">
      <c r="A476" s="1" t="s">
        <v>2067</v>
      </c>
      <c r="B476" s="1" t="s">
        <v>2068</v>
      </c>
      <c r="C476" s="1" t="s">
        <v>2069</v>
      </c>
      <c r="D476" s="1" t="s">
        <v>2070</v>
      </c>
      <c r="E476" t="str">
        <f>IMAGE("http://ifttt.com/images/no_image_card.png",1)</f>
        <v/>
      </c>
      <c r="F476" s="1" t="s">
        <v>4</v>
      </c>
      <c r="G476" s="2" t="s">
        <v>2071</v>
      </c>
    </row>
    <row r="477">
      <c r="A477" s="1" t="s">
        <v>2067</v>
      </c>
      <c r="B477" s="1" t="s">
        <v>2072</v>
      </c>
      <c r="C477" s="1" t="s">
        <v>2073</v>
      </c>
      <c r="D477" s="2" t="s">
        <v>2074</v>
      </c>
      <c r="E477" t="str">
        <f>IMAGE("http://youmeandbtc.com/wp-content/uploads/2015/04/Encryption.png",1)</f>
        <v/>
      </c>
      <c r="F477" s="1" t="s">
        <v>4</v>
      </c>
      <c r="G477" s="2" t="s">
        <v>2075</v>
      </c>
    </row>
    <row r="478">
      <c r="A478" s="1" t="s">
        <v>2076</v>
      </c>
      <c r="B478" s="1" t="s">
        <v>2077</v>
      </c>
      <c r="C478" s="1" t="s">
        <v>2078</v>
      </c>
      <c r="D478" s="2" t="s">
        <v>2079</v>
      </c>
      <c r="E478" t="str">
        <f>IMAGE("http://static.theglobeandmail.ca/00f/report-on-business/article24004337.ece/ALTERNATES/w620/CTECH_US_APPLE_CANADA_APPLEPAY.JPG",1)</f>
        <v/>
      </c>
      <c r="F478" s="1" t="s">
        <v>4</v>
      </c>
      <c r="G478" s="2" t="s">
        <v>2080</v>
      </c>
    </row>
    <row r="479">
      <c r="A479" s="1" t="s">
        <v>2081</v>
      </c>
      <c r="B479" s="1" t="s">
        <v>2082</v>
      </c>
      <c r="C479" s="1" t="s">
        <v>2083</v>
      </c>
      <c r="D479" s="2" t="s">
        <v>2084</v>
      </c>
      <c r="E479" t="str">
        <f>IMAGE("http://www.ofnumbers.com/wp-content/uploads/2015/04/correlation.png",1)</f>
        <v/>
      </c>
      <c r="F479" s="1" t="s">
        <v>4</v>
      </c>
      <c r="G479" s="2" t="s">
        <v>2085</v>
      </c>
    </row>
    <row r="480">
      <c r="A480" s="1" t="s">
        <v>2086</v>
      </c>
      <c r="B480" s="1" t="s">
        <v>2087</v>
      </c>
      <c r="C480" s="1" t="s">
        <v>2088</v>
      </c>
      <c r="D480" s="1" t="s">
        <v>2089</v>
      </c>
      <c r="E480" t="str">
        <f t="shared" ref="E480:E481" si="57">IMAGE("http://ifttt.com/images/no_image_card.png",1)</f>
        <v/>
      </c>
      <c r="F480" s="1" t="s">
        <v>4</v>
      </c>
      <c r="G480" s="2" t="s">
        <v>2090</v>
      </c>
    </row>
    <row r="481">
      <c r="A481" s="1" t="s">
        <v>2091</v>
      </c>
      <c r="B481" s="1" t="s">
        <v>2092</v>
      </c>
      <c r="C481" s="1" t="s">
        <v>2093</v>
      </c>
      <c r="D481" s="2" t="s">
        <v>2094</v>
      </c>
      <c r="E481" t="str">
        <f t="shared" si="57"/>
        <v/>
      </c>
      <c r="F481" s="1" t="s">
        <v>4</v>
      </c>
      <c r="G481" s="2" t="s">
        <v>2095</v>
      </c>
    </row>
    <row r="482">
      <c r="A482" s="1" t="s">
        <v>2096</v>
      </c>
      <c r="B482" s="1" t="s">
        <v>2097</v>
      </c>
      <c r="C482" s="1" t="s">
        <v>2098</v>
      </c>
      <c r="D482" s="2" t="s">
        <v>2099</v>
      </c>
      <c r="E482" t="str">
        <f>IMAGE("https://bitcoinnewsmagazine.com/wp-content/uploads/2015/03/homerogarzapaycoin2.jpg",1)</f>
        <v/>
      </c>
      <c r="F482" s="1" t="s">
        <v>4</v>
      </c>
      <c r="G482" s="2" t="s">
        <v>2100</v>
      </c>
    </row>
    <row r="483">
      <c r="A483" s="1" t="s">
        <v>2101</v>
      </c>
      <c r="B483" s="1" t="s">
        <v>2102</v>
      </c>
      <c r="C483" s="1" t="s">
        <v>2103</v>
      </c>
      <c r="D483" s="2" t="s">
        <v>2104</v>
      </c>
      <c r="E483" t="str">
        <f>IMAGE("http://cdn.shopify.com/s/files/1/0419/0713/t/36/assets/logo.png?7684996694706868779",1)</f>
        <v/>
      </c>
      <c r="F483" s="1" t="s">
        <v>4</v>
      </c>
      <c r="G483" s="2" t="s">
        <v>2105</v>
      </c>
    </row>
    <row r="484">
      <c r="A484" s="1" t="s">
        <v>2106</v>
      </c>
      <c r="B484" s="1" t="s">
        <v>2107</v>
      </c>
      <c r="C484" s="1" t="s">
        <v>2108</v>
      </c>
      <c r="D484" s="2" t="s">
        <v>2109</v>
      </c>
      <c r="E484" t="str">
        <f>IMAGE("http://ifttt.com/images/no_image_card.png",1)</f>
        <v/>
      </c>
      <c r="F484" s="1" t="s">
        <v>4</v>
      </c>
      <c r="G484" s="2" t="s">
        <v>2110</v>
      </c>
    </row>
    <row r="485">
      <c r="A485" s="1" t="s">
        <v>2062</v>
      </c>
      <c r="B485" s="1" t="s">
        <v>2063</v>
      </c>
      <c r="C485" s="1" t="s">
        <v>2064</v>
      </c>
      <c r="D485" s="2" t="s">
        <v>2065</v>
      </c>
      <c r="E485" t="str">
        <f>IMAGE("http://www.theopenledger.com/wp-content/uploads/2015/04/baron2-236x300.jpg",1)</f>
        <v/>
      </c>
      <c r="F485" s="1" t="s">
        <v>4</v>
      </c>
      <c r="G485" s="2" t="s">
        <v>2066</v>
      </c>
    </row>
    <row r="486">
      <c r="A486" s="1" t="s">
        <v>2067</v>
      </c>
      <c r="B486" s="1" t="s">
        <v>2068</v>
      </c>
      <c r="C486" s="1" t="s">
        <v>2069</v>
      </c>
      <c r="D486" s="1" t="s">
        <v>2070</v>
      </c>
      <c r="E486" t="str">
        <f>IMAGE("http://ifttt.com/images/no_image_card.png",1)</f>
        <v/>
      </c>
      <c r="F486" s="1" t="s">
        <v>4</v>
      </c>
      <c r="G486" s="2" t="s">
        <v>2071</v>
      </c>
    </row>
    <row r="487">
      <c r="A487" s="1" t="s">
        <v>2081</v>
      </c>
      <c r="B487" s="1" t="s">
        <v>2082</v>
      </c>
      <c r="C487" s="1" t="s">
        <v>2083</v>
      </c>
      <c r="D487" s="2" t="s">
        <v>2084</v>
      </c>
      <c r="E487" t="str">
        <f>IMAGE("http://www.ofnumbers.com/wp-content/uploads/2015/04/correlation.png",1)</f>
        <v/>
      </c>
      <c r="F487" s="1" t="s">
        <v>4</v>
      </c>
      <c r="G487" s="2" t="s">
        <v>2085</v>
      </c>
    </row>
    <row r="488">
      <c r="A488" s="1" t="s">
        <v>2086</v>
      </c>
      <c r="B488" s="1" t="s">
        <v>2087</v>
      </c>
      <c r="C488" s="1" t="s">
        <v>2088</v>
      </c>
      <c r="D488" s="1" t="s">
        <v>2089</v>
      </c>
      <c r="E488" t="str">
        <f t="shared" ref="E488:E489" si="58">IMAGE("http://ifttt.com/images/no_image_card.png",1)</f>
        <v/>
      </c>
      <c r="F488" s="1" t="s">
        <v>4</v>
      </c>
      <c r="G488" s="2" t="s">
        <v>2090</v>
      </c>
    </row>
    <row r="489">
      <c r="A489" s="1" t="s">
        <v>2091</v>
      </c>
      <c r="B489" s="1" t="s">
        <v>2092</v>
      </c>
      <c r="C489" s="1" t="s">
        <v>2093</v>
      </c>
      <c r="D489" s="2" t="s">
        <v>2094</v>
      </c>
      <c r="E489" t="str">
        <f t="shared" si="58"/>
        <v/>
      </c>
      <c r="F489" s="1" t="s">
        <v>4</v>
      </c>
      <c r="G489" s="2" t="s">
        <v>2095</v>
      </c>
    </row>
    <row r="490">
      <c r="A490" s="1" t="s">
        <v>2096</v>
      </c>
      <c r="B490" s="1" t="s">
        <v>2097</v>
      </c>
      <c r="C490" s="1" t="s">
        <v>2098</v>
      </c>
      <c r="D490" s="2" t="s">
        <v>2099</v>
      </c>
      <c r="E490" t="str">
        <f>IMAGE("https://bitcoinnewsmagazine.com/wp-content/uploads/2015/03/homerogarzapaycoin2.jpg",1)</f>
        <v/>
      </c>
      <c r="F490" s="1" t="s">
        <v>4</v>
      </c>
      <c r="G490" s="2" t="s">
        <v>2100</v>
      </c>
    </row>
    <row r="491">
      <c r="A491" s="1" t="s">
        <v>2101</v>
      </c>
      <c r="B491" s="1" t="s">
        <v>2102</v>
      </c>
      <c r="C491" s="1" t="s">
        <v>2103</v>
      </c>
      <c r="D491" s="2" t="s">
        <v>2104</v>
      </c>
      <c r="E491" t="str">
        <f>IMAGE("http://cdn.shopify.com/s/files/1/0419/0713/t/36/assets/logo.png?7684996694706868779",1)</f>
        <v/>
      </c>
      <c r="F491" s="1" t="s">
        <v>4</v>
      </c>
      <c r="G491" s="2" t="s">
        <v>2105</v>
      </c>
    </row>
    <row r="492">
      <c r="A492" s="1" t="s">
        <v>2106</v>
      </c>
      <c r="B492" s="1" t="s">
        <v>2107</v>
      </c>
      <c r="C492" s="1" t="s">
        <v>2108</v>
      </c>
      <c r="D492" s="2" t="s">
        <v>2109</v>
      </c>
      <c r="E492" t="str">
        <f>IMAGE("http://ifttt.com/images/no_image_card.png",1)</f>
        <v/>
      </c>
      <c r="F492" s="1" t="s">
        <v>4</v>
      </c>
      <c r="G492" s="2" t="s">
        <v>2110</v>
      </c>
    </row>
    <row r="493">
      <c r="A493" s="1" t="s">
        <v>2062</v>
      </c>
      <c r="B493" s="1" t="s">
        <v>2063</v>
      </c>
      <c r="C493" s="1" t="s">
        <v>2064</v>
      </c>
      <c r="D493" s="2" t="s">
        <v>2065</v>
      </c>
      <c r="E493" t="str">
        <f>IMAGE("http://www.theopenledger.com/wp-content/uploads/2015/04/BitcoinBaron-300x203.jpg",1)</f>
        <v/>
      </c>
      <c r="F493" s="1" t="s">
        <v>4</v>
      </c>
      <c r="G493" s="2" t="s">
        <v>2066</v>
      </c>
    </row>
    <row r="494">
      <c r="A494" s="1" t="s">
        <v>2111</v>
      </c>
      <c r="B494" s="1" t="s">
        <v>2097</v>
      </c>
      <c r="C494" s="1" t="s">
        <v>2112</v>
      </c>
      <c r="D494" s="2" t="s">
        <v>2113</v>
      </c>
      <c r="E494" t="str">
        <f>IMAGE("https://bitcoinnewsmagazine.com/wp-content/uploads/2015/04/chargeback.png",1)</f>
        <v/>
      </c>
      <c r="F494" s="1" t="s">
        <v>4</v>
      </c>
      <c r="G494" s="2" t="s">
        <v>2114</v>
      </c>
    </row>
    <row r="495">
      <c r="A495" s="1" t="s">
        <v>2115</v>
      </c>
      <c r="B495" s="1" t="s">
        <v>2116</v>
      </c>
      <c r="C495" s="1" t="s">
        <v>2117</v>
      </c>
      <c r="D495" s="2" t="s">
        <v>2118</v>
      </c>
      <c r="E495" t="str">
        <f>IMAGE("https://cryptosplit.com/img/cslogo.png",1)</f>
        <v/>
      </c>
      <c r="F495" s="1" t="s">
        <v>4</v>
      </c>
      <c r="G495" s="2" t="s">
        <v>2119</v>
      </c>
    </row>
    <row r="496">
      <c r="A496" s="1" t="s">
        <v>2120</v>
      </c>
      <c r="B496" s="1" t="s">
        <v>2121</v>
      </c>
      <c r="C496" s="1" t="s">
        <v>2122</v>
      </c>
      <c r="D496" s="1" t="s">
        <v>2123</v>
      </c>
      <c r="E496" t="str">
        <f>IMAGE("http://ifttt.com/images/no_image_card.png",1)</f>
        <v/>
      </c>
      <c r="F496" s="1" t="s">
        <v>4</v>
      </c>
      <c r="G496" s="2" t="s">
        <v>2124</v>
      </c>
    </row>
    <row r="497">
      <c r="A497" s="1" t="s">
        <v>2125</v>
      </c>
      <c r="B497" s="1" t="s">
        <v>2126</v>
      </c>
      <c r="C497" s="1" t="s">
        <v>2127</v>
      </c>
      <c r="D497" s="2" t="s">
        <v>2128</v>
      </c>
      <c r="E497" t="str">
        <f>IMAGE("https://dnqgz544uhbo8.cloudfront.net/_/fp/img/default-preview-image.IsBK38jFAJBlWifMLO4z9g.png",1)</f>
        <v/>
      </c>
      <c r="F497" s="1" t="s">
        <v>4</v>
      </c>
      <c r="G497" s="2" t="s">
        <v>2129</v>
      </c>
    </row>
    <row r="498">
      <c r="A498" s="1" t="s">
        <v>2130</v>
      </c>
      <c r="B498" s="1" t="s">
        <v>2131</v>
      </c>
      <c r="C498" s="1" t="s">
        <v>2132</v>
      </c>
      <c r="D498" s="1" t="s">
        <v>2133</v>
      </c>
      <c r="E498" t="str">
        <f>IMAGE("http://ifttt.com/images/no_image_card.png",1)</f>
        <v/>
      </c>
      <c r="F498" s="1" t="s">
        <v>4</v>
      </c>
      <c r="G498" s="2" t="s">
        <v>2134</v>
      </c>
    </row>
    <row r="499">
      <c r="A499" s="1" t="s">
        <v>2135</v>
      </c>
      <c r="B499" s="1" t="s">
        <v>2136</v>
      </c>
      <c r="C499" s="1" t="s">
        <v>2137</v>
      </c>
      <c r="D499" s="2" t="s">
        <v>2138</v>
      </c>
      <c r="E499" t="str">
        <f>IMAGE("http://blog.bitpay.com/img/bitpay-blog.png",1)</f>
        <v/>
      </c>
      <c r="F499" s="1" t="s">
        <v>4</v>
      </c>
      <c r="G499" s="2" t="s">
        <v>2139</v>
      </c>
    </row>
    <row r="500">
      <c r="A500" s="1" t="s">
        <v>2140</v>
      </c>
      <c r="B500" s="1" t="s">
        <v>2141</v>
      </c>
      <c r="C500" s="1" t="s">
        <v>2142</v>
      </c>
      <c r="D500" s="1" t="s">
        <v>177</v>
      </c>
      <c r="E500" t="str">
        <f t="shared" ref="E500:E502" si="59">IMAGE("http://ifttt.com/images/no_image_card.png",1)</f>
        <v/>
      </c>
      <c r="F500" s="1" t="s">
        <v>4</v>
      </c>
      <c r="G500" s="2" t="s">
        <v>2143</v>
      </c>
    </row>
    <row r="501">
      <c r="A501" s="1" t="s">
        <v>2140</v>
      </c>
      <c r="B501" s="1" t="s">
        <v>2023</v>
      </c>
      <c r="C501" s="1" t="s">
        <v>2144</v>
      </c>
      <c r="D501" s="1" t="s">
        <v>2145</v>
      </c>
      <c r="E501" t="str">
        <f t="shared" si="59"/>
        <v/>
      </c>
      <c r="F501" s="1" t="s">
        <v>4</v>
      </c>
      <c r="G501" s="2" t="s">
        <v>2146</v>
      </c>
    </row>
    <row r="502">
      <c r="A502" s="1" t="s">
        <v>2147</v>
      </c>
      <c r="B502" s="1" t="s">
        <v>336</v>
      </c>
      <c r="C502" s="1" t="s">
        <v>2148</v>
      </c>
      <c r="D502" s="1" t="s">
        <v>2149</v>
      </c>
      <c r="E502" t="str">
        <f t="shared" si="59"/>
        <v/>
      </c>
      <c r="F502" s="1" t="s">
        <v>4</v>
      </c>
      <c r="G502" s="2" t="s">
        <v>2150</v>
      </c>
    </row>
    <row r="503">
      <c r="A503" s="1" t="s">
        <v>2151</v>
      </c>
      <c r="B503" s="1" t="s">
        <v>2152</v>
      </c>
      <c r="C503" s="1" t="s">
        <v>2153</v>
      </c>
      <c r="D503" s="2" t="s">
        <v>2154</v>
      </c>
      <c r="E503" t="str">
        <f>IMAGE("https://bnktothefuture.com/pitches/2081/photo/original",1)</f>
        <v/>
      </c>
      <c r="F503" s="1" t="s">
        <v>4</v>
      </c>
      <c r="G503" s="2" t="s">
        <v>2155</v>
      </c>
    </row>
    <row r="504">
      <c r="A504" s="1" t="s">
        <v>2156</v>
      </c>
      <c r="B504" s="1" t="s">
        <v>2157</v>
      </c>
      <c r="C504" s="1" t="s">
        <v>2158</v>
      </c>
      <c r="D504" s="2" t="s">
        <v>2159</v>
      </c>
      <c r="E504" t="str">
        <f t="shared" ref="E504:E509" si="60">IMAGE("http://ifttt.com/images/no_image_card.png",1)</f>
        <v/>
      </c>
      <c r="F504" s="1" t="s">
        <v>4</v>
      </c>
      <c r="G504" s="2" t="s">
        <v>2160</v>
      </c>
    </row>
    <row r="505">
      <c r="A505" s="1" t="s">
        <v>2161</v>
      </c>
      <c r="B505" s="1" t="s">
        <v>2162</v>
      </c>
      <c r="C505" s="1" t="s">
        <v>2163</v>
      </c>
      <c r="D505" s="1" t="s">
        <v>2164</v>
      </c>
      <c r="E505" t="str">
        <f t="shared" si="60"/>
        <v/>
      </c>
      <c r="F505" s="1" t="s">
        <v>4</v>
      </c>
      <c r="G505" s="2" t="s">
        <v>2165</v>
      </c>
    </row>
    <row r="506">
      <c r="A506" s="1" t="s">
        <v>2166</v>
      </c>
      <c r="B506" s="1" t="s">
        <v>2167</v>
      </c>
      <c r="C506" s="1" t="s">
        <v>2168</v>
      </c>
      <c r="D506" s="2" t="s">
        <v>2169</v>
      </c>
      <c r="E506" t="str">
        <f t="shared" si="60"/>
        <v/>
      </c>
      <c r="F506" s="1" t="s">
        <v>4</v>
      </c>
      <c r="G506" s="2" t="s">
        <v>2170</v>
      </c>
    </row>
    <row r="507">
      <c r="A507" s="1" t="s">
        <v>2171</v>
      </c>
      <c r="B507" s="1" t="s">
        <v>2172</v>
      </c>
      <c r="C507" s="1" t="s">
        <v>2173</v>
      </c>
      <c r="D507" s="1" t="s">
        <v>2174</v>
      </c>
      <c r="E507" t="str">
        <f t="shared" si="60"/>
        <v/>
      </c>
      <c r="F507" s="1" t="s">
        <v>4</v>
      </c>
      <c r="G507" s="2" t="s">
        <v>2175</v>
      </c>
    </row>
    <row r="508">
      <c r="A508" s="1" t="s">
        <v>2156</v>
      </c>
      <c r="B508" s="1" t="s">
        <v>2157</v>
      </c>
      <c r="C508" s="1" t="s">
        <v>2158</v>
      </c>
      <c r="D508" s="2" t="s">
        <v>2159</v>
      </c>
      <c r="E508" t="str">
        <f t="shared" si="60"/>
        <v/>
      </c>
      <c r="F508" s="1" t="s">
        <v>4</v>
      </c>
      <c r="G508" s="2" t="s">
        <v>2160</v>
      </c>
    </row>
    <row r="509">
      <c r="A509" s="1" t="s">
        <v>2161</v>
      </c>
      <c r="B509" s="1" t="s">
        <v>2162</v>
      </c>
      <c r="C509" s="1" t="s">
        <v>2163</v>
      </c>
      <c r="D509" s="1" t="s">
        <v>2176</v>
      </c>
      <c r="E509" t="str">
        <f t="shared" si="60"/>
        <v/>
      </c>
      <c r="F509" s="1" t="s">
        <v>4</v>
      </c>
      <c r="G509" s="2" t="s">
        <v>2165</v>
      </c>
    </row>
    <row r="510">
      <c r="A510" s="1" t="s">
        <v>2177</v>
      </c>
      <c r="B510" s="1" t="s">
        <v>2178</v>
      </c>
      <c r="C510" s="1" t="s">
        <v>2179</v>
      </c>
      <c r="D510" s="2" t="s">
        <v>2180</v>
      </c>
      <c r="E510" t="str">
        <f>IMAGE("https://blockchain.info/Resources/flags/no.png",1)</f>
        <v/>
      </c>
      <c r="F510" s="1" t="s">
        <v>4</v>
      </c>
      <c r="G510" s="2" t="s">
        <v>2181</v>
      </c>
    </row>
    <row r="511">
      <c r="A511" s="1" t="s">
        <v>2182</v>
      </c>
      <c r="B511" s="1" t="s">
        <v>2183</v>
      </c>
      <c r="C511" s="1" t="s">
        <v>2184</v>
      </c>
      <c r="D511" s="1" t="s">
        <v>2185</v>
      </c>
      <c r="E511" t="str">
        <f t="shared" ref="E511:E512" si="61">IMAGE("http://ifttt.com/images/no_image_card.png",1)</f>
        <v/>
      </c>
      <c r="F511" s="1" t="s">
        <v>4</v>
      </c>
      <c r="G511" s="2" t="s">
        <v>2186</v>
      </c>
    </row>
    <row r="512">
      <c r="A512" s="1" t="s">
        <v>2187</v>
      </c>
      <c r="B512" s="1" t="s">
        <v>2188</v>
      </c>
      <c r="C512" s="1" t="s">
        <v>2189</v>
      </c>
      <c r="D512" s="1" t="s">
        <v>177</v>
      </c>
      <c r="E512" t="str">
        <f t="shared" si="61"/>
        <v/>
      </c>
      <c r="F512" s="1" t="s">
        <v>4</v>
      </c>
      <c r="G512" s="2" t="s">
        <v>2190</v>
      </c>
    </row>
    <row r="513">
      <c r="A513" s="1" t="s">
        <v>2187</v>
      </c>
      <c r="B513" s="1" t="s">
        <v>2191</v>
      </c>
      <c r="C513" s="1" t="s">
        <v>2192</v>
      </c>
      <c r="D513" s="2" t="s">
        <v>2193</v>
      </c>
      <c r="E513" t="str">
        <f>IMAGE("https://i.ytimg.com/vi/mD4L7xDNCmA/maxresdefault.jpg",1)</f>
        <v/>
      </c>
      <c r="F513" s="1" t="s">
        <v>4</v>
      </c>
      <c r="G513" s="2" t="s">
        <v>2194</v>
      </c>
    </row>
    <row r="514">
      <c r="A514" s="1" t="s">
        <v>2195</v>
      </c>
      <c r="B514" s="1" t="s">
        <v>2196</v>
      </c>
      <c r="C514" s="1" t="s">
        <v>2197</v>
      </c>
      <c r="D514" s="2" t="s">
        <v>2198</v>
      </c>
      <c r="E514" t="str">
        <f>IMAGE("http://i.imgur.com/Qzh8ZC7.jpg",1)</f>
        <v/>
      </c>
      <c r="F514" s="1" t="s">
        <v>4</v>
      </c>
      <c r="G514" s="2" t="s">
        <v>2199</v>
      </c>
    </row>
    <row r="515">
      <c r="A515" s="1" t="s">
        <v>2200</v>
      </c>
      <c r="B515" s="1" t="s">
        <v>2201</v>
      </c>
      <c r="C515" s="1" t="s">
        <v>2202</v>
      </c>
      <c r="D515" s="1" t="s">
        <v>2203</v>
      </c>
      <c r="E515" t="str">
        <f t="shared" ref="E515:E517" si="62">IMAGE("http://ifttt.com/images/no_image_card.png",1)</f>
        <v/>
      </c>
      <c r="F515" s="1" t="s">
        <v>4</v>
      </c>
      <c r="G515" s="2" t="s">
        <v>2204</v>
      </c>
    </row>
    <row r="516">
      <c r="A516" s="1" t="s">
        <v>2205</v>
      </c>
      <c r="B516" s="1" t="s">
        <v>2206</v>
      </c>
      <c r="C516" s="1" t="s">
        <v>2207</v>
      </c>
      <c r="D516" s="2" t="s">
        <v>2208</v>
      </c>
      <c r="E516" t="str">
        <f t="shared" si="62"/>
        <v/>
      </c>
      <c r="F516" s="1" t="s">
        <v>4</v>
      </c>
      <c r="G516" s="2" t="s">
        <v>2209</v>
      </c>
    </row>
    <row r="517">
      <c r="A517" s="1" t="s">
        <v>2205</v>
      </c>
      <c r="B517" s="1" t="s">
        <v>2210</v>
      </c>
      <c r="C517" s="1" t="s">
        <v>2211</v>
      </c>
      <c r="D517" s="2" t="s">
        <v>2212</v>
      </c>
      <c r="E517" t="str">
        <f t="shared" si="62"/>
        <v/>
      </c>
      <c r="F517" s="1" t="s">
        <v>4</v>
      </c>
      <c r="G517" s="2" t="s">
        <v>2213</v>
      </c>
    </row>
    <row r="518">
      <c r="A518" s="1" t="s">
        <v>2214</v>
      </c>
      <c r="B518" s="1" t="s">
        <v>2215</v>
      </c>
      <c r="C518" s="1" t="s">
        <v>2216</v>
      </c>
      <c r="D518" s="2" t="s">
        <v>2217</v>
      </c>
      <c r="E518" t="str">
        <f>IMAGE("http://bidonfusion.com/content/wp-content/uploads/2015/04/AZ_slide_generic-011.jpg",1)</f>
        <v/>
      </c>
      <c r="F518" s="1" t="s">
        <v>4</v>
      </c>
      <c r="G518" s="2" t="s">
        <v>2218</v>
      </c>
    </row>
    <row r="519">
      <c r="A519" s="1" t="s">
        <v>2182</v>
      </c>
      <c r="B519" s="1" t="s">
        <v>2183</v>
      </c>
      <c r="C519" s="1" t="s">
        <v>2184</v>
      </c>
      <c r="D519" s="1" t="s">
        <v>2185</v>
      </c>
      <c r="E519" t="str">
        <f t="shared" ref="E519:E520" si="63">IMAGE("http://ifttt.com/images/no_image_card.png",1)</f>
        <v/>
      </c>
      <c r="F519" s="1" t="s">
        <v>4</v>
      </c>
      <c r="G519" s="2" t="s">
        <v>2186</v>
      </c>
    </row>
    <row r="520">
      <c r="A520" s="1" t="s">
        <v>2187</v>
      </c>
      <c r="B520" s="1" t="s">
        <v>2188</v>
      </c>
      <c r="C520" s="1" t="s">
        <v>2189</v>
      </c>
      <c r="D520" s="1" t="s">
        <v>177</v>
      </c>
      <c r="E520" t="str">
        <f t="shared" si="63"/>
        <v/>
      </c>
      <c r="F520" s="1" t="s">
        <v>4</v>
      </c>
      <c r="G520" s="2" t="s">
        <v>2190</v>
      </c>
    </row>
    <row r="521">
      <c r="A521" s="1" t="s">
        <v>2219</v>
      </c>
      <c r="B521" s="1" t="s">
        <v>2220</v>
      </c>
      <c r="C521" s="1" t="s">
        <v>2221</v>
      </c>
      <c r="D521" s="2" t="s">
        <v>2222</v>
      </c>
      <c r="E521" t="str">
        <f>IMAGE("http://www.theblaze.com/wp-content/uploads/2015/04/Liberland-map.jpg",1)</f>
        <v/>
      </c>
      <c r="F521" s="1" t="s">
        <v>4</v>
      </c>
      <c r="G521" s="2" t="s">
        <v>2223</v>
      </c>
    </row>
    <row r="522">
      <c r="A522" s="1" t="s">
        <v>2224</v>
      </c>
      <c r="B522" s="1" t="s">
        <v>366</v>
      </c>
      <c r="C522" s="1" t="s">
        <v>2225</v>
      </c>
      <c r="D522" s="2" t="s">
        <v>2226</v>
      </c>
      <c r="E522" t="str">
        <f>IMAGE("https://cointemporary.com/wp-content/uploads/2015/04/Screenshot-2015-04-16-09.54.06-550x365.png",1)</f>
        <v/>
      </c>
      <c r="F522" s="1" t="s">
        <v>4</v>
      </c>
      <c r="G522" s="2" t="s">
        <v>2227</v>
      </c>
    </row>
    <row r="523">
      <c r="A523" s="1" t="s">
        <v>2200</v>
      </c>
      <c r="B523" s="1" t="s">
        <v>2201</v>
      </c>
      <c r="C523" s="1" t="s">
        <v>2202</v>
      </c>
      <c r="D523" s="1" t="s">
        <v>2228</v>
      </c>
      <c r="E523" t="str">
        <f t="shared" ref="E523:E525" si="64">IMAGE("http://ifttt.com/images/no_image_card.png",1)</f>
        <v/>
      </c>
      <c r="F523" s="1" t="s">
        <v>4</v>
      </c>
      <c r="G523" s="2" t="s">
        <v>2204</v>
      </c>
    </row>
    <row r="524">
      <c r="A524" s="1" t="s">
        <v>2205</v>
      </c>
      <c r="B524" s="1" t="s">
        <v>2206</v>
      </c>
      <c r="C524" s="1" t="s">
        <v>2207</v>
      </c>
      <c r="D524" s="2" t="s">
        <v>2208</v>
      </c>
      <c r="E524" t="str">
        <f t="shared" si="64"/>
        <v/>
      </c>
      <c r="F524" s="1" t="s">
        <v>4</v>
      </c>
      <c r="G524" s="2" t="s">
        <v>2209</v>
      </c>
    </row>
    <row r="525">
      <c r="A525" s="1" t="s">
        <v>2205</v>
      </c>
      <c r="B525" s="1" t="s">
        <v>2210</v>
      </c>
      <c r="C525" s="1" t="s">
        <v>2211</v>
      </c>
      <c r="D525" s="2" t="s">
        <v>2212</v>
      </c>
      <c r="E525" t="str">
        <f t="shared" si="64"/>
        <v/>
      </c>
      <c r="F525" s="1" t="s">
        <v>4</v>
      </c>
      <c r="G525" s="2" t="s">
        <v>2213</v>
      </c>
    </row>
    <row r="526">
      <c r="A526" s="1" t="s">
        <v>2214</v>
      </c>
      <c r="B526" s="1" t="s">
        <v>2215</v>
      </c>
      <c r="C526" s="1" t="s">
        <v>2216</v>
      </c>
      <c r="D526" s="2" t="s">
        <v>2217</v>
      </c>
      <c r="E526" t="str">
        <f>IMAGE("http://bidonfusion.com/content/wp-content/uploads/2015/04/AZ_slide_generic-011.jpg",1)</f>
        <v/>
      </c>
      <c r="F526" s="1" t="s">
        <v>4</v>
      </c>
      <c r="G526" s="2" t="s">
        <v>2218</v>
      </c>
    </row>
    <row r="527">
      <c r="A527" s="1" t="s">
        <v>2182</v>
      </c>
      <c r="B527" s="1" t="s">
        <v>2183</v>
      </c>
      <c r="C527" s="1" t="s">
        <v>2184</v>
      </c>
      <c r="D527" s="1" t="s">
        <v>2185</v>
      </c>
      <c r="E527" t="str">
        <f t="shared" ref="E527:E528" si="65">IMAGE("http://ifttt.com/images/no_image_card.png",1)</f>
        <v/>
      </c>
      <c r="F527" s="1" t="s">
        <v>4</v>
      </c>
      <c r="G527" s="2" t="s">
        <v>2186</v>
      </c>
    </row>
    <row r="528">
      <c r="A528" s="1" t="s">
        <v>2229</v>
      </c>
      <c r="B528" s="1" t="s">
        <v>2230</v>
      </c>
      <c r="C528" s="1" t="s">
        <v>2231</v>
      </c>
      <c r="D528" s="1" t="s">
        <v>2232</v>
      </c>
      <c r="E528" t="str">
        <f t="shared" si="65"/>
        <v/>
      </c>
      <c r="F528" s="1" t="s">
        <v>4</v>
      </c>
      <c r="G528" s="2" t="s">
        <v>2233</v>
      </c>
    </row>
    <row r="529">
      <c r="A529" s="1" t="s">
        <v>2234</v>
      </c>
      <c r="B529" s="1" t="s">
        <v>1146</v>
      </c>
      <c r="C529" s="1" t="s">
        <v>2235</v>
      </c>
      <c r="D529" s="2" t="s">
        <v>2236</v>
      </c>
      <c r="E529" t="str">
        <f>IMAGE("https://i.ytimg.com/vi/IKUJzH1DRWk/hqdefault.jpg",1)</f>
        <v/>
      </c>
      <c r="F529" s="1" t="s">
        <v>4</v>
      </c>
      <c r="G529" s="2" t="s">
        <v>2237</v>
      </c>
    </row>
    <row r="530">
      <c r="A530" s="1" t="s">
        <v>2234</v>
      </c>
      <c r="B530" s="1" t="s">
        <v>2238</v>
      </c>
      <c r="C530" s="1" t="s">
        <v>2239</v>
      </c>
      <c r="D530" s="1" t="s">
        <v>2240</v>
      </c>
      <c r="E530" t="str">
        <f>IMAGE("http://ifttt.com/images/no_image_card.png",1)</f>
        <v/>
      </c>
      <c r="F530" s="1" t="s">
        <v>4</v>
      </c>
      <c r="G530" s="2" t="s">
        <v>2241</v>
      </c>
    </row>
    <row r="531">
      <c r="A531" s="1" t="s">
        <v>2242</v>
      </c>
      <c r="B531" s="1" t="s">
        <v>2243</v>
      </c>
      <c r="C531" s="1" t="s">
        <v>2244</v>
      </c>
      <c r="D531" s="2" t="s">
        <v>2245</v>
      </c>
      <c r="E531" t="str">
        <f>IMAGE("http://cointelegraph.com/images/725_aHR0cDovL2NvaW50ZWxlZ3JhcGguY29tL3N0b3JhZ2UvdXBsb2Fkcy92aWV3LzMzY2I1MzJhMzhlYzIxNzUzY2E5MzA3YzFkZmJhYzViLnBuZw==.jpg",1)</f>
        <v/>
      </c>
      <c r="F531" s="1" t="s">
        <v>4</v>
      </c>
      <c r="G531" s="2" t="s">
        <v>2246</v>
      </c>
    </row>
    <row r="532">
      <c r="A532" s="1" t="s">
        <v>2247</v>
      </c>
      <c r="B532" s="1" t="s">
        <v>2248</v>
      </c>
      <c r="C532" s="1" t="s">
        <v>2249</v>
      </c>
      <c r="D532" s="2" t="s">
        <v>2250</v>
      </c>
      <c r="E532" t="str">
        <f>IMAGE("http://www.wired.com/wp-content/uploads/2015/04/532208107.jpg",1)</f>
        <v/>
      </c>
      <c r="F532" s="1" t="s">
        <v>4</v>
      </c>
      <c r="G532" s="2" t="s">
        <v>2251</v>
      </c>
    </row>
    <row r="533">
      <c r="A533" s="1" t="s">
        <v>2252</v>
      </c>
      <c r="B533" s="1" t="s">
        <v>780</v>
      </c>
      <c r="C533" s="1" t="s">
        <v>2253</v>
      </c>
      <c r="D533" s="2" t="s">
        <v>2254</v>
      </c>
      <c r="E533" t="str">
        <f>IMAGE("https://d262ilb51hltx0.cloudfront.net/max/800/1*_zIUcaDVkLIcxKoqUCR1ng.png",1)</f>
        <v/>
      </c>
      <c r="F533" s="1" t="s">
        <v>4</v>
      </c>
      <c r="G533" s="2" t="s">
        <v>2255</v>
      </c>
    </row>
    <row r="534">
      <c r="A534" s="1" t="s">
        <v>2256</v>
      </c>
      <c r="B534" s="1" t="s">
        <v>2257</v>
      </c>
      <c r="C534" s="1" t="s">
        <v>2258</v>
      </c>
      <c r="D534" s="1" t="s">
        <v>2259</v>
      </c>
      <c r="E534" t="str">
        <f t="shared" ref="E534:E535" si="66">IMAGE("http://ifttt.com/images/no_image_card.png",1)</f>
        <v/>
      </c>
      <c r="F534" s="1" t="s">
        <v>4</v>
      </c>
      <c r="G534" s="2" t="s">
        <v>2260</v>
      </c>
    </row>
    <row r="535">
      <c r="A535" s="1" t="s">
        <v>2261</v>
      </c>
      <c r="B535" s="1" t="s">
        <v>2262</v>
      </c>
      <c r="C535" s="1" t="s">
        <v>2263</v>
      </c>
      <c r="D535" s="1" t="s">
        <v>2264</v>
      </c>
      <c r="E535" t="str">
        <f t="shared" si="66"/>
        <v/>
      </c>
      <c r="F535" s="1" t="s">
        <v>4</v>
      </c>
      <c r="G535" s="2" t="s">
        <v>2265</v>
      </c>
    </row>
    <row r="536">
      <c r="A536" s="1" t="s">
        <v>2247</v>
      </c>
      <c r="B536" s="1" t="s">
        <v>2248</v>
      </c>
      <c r="C536" s="1" t="s">
        <v>2249</v>
      </c>
      <c r="D536" s="2" t="s">
        <v>2250</v>
      </c>
      <c r="E536" t="str">
        <f>IMAGE("http://www.wired.com/wp-content/uploads/2015/04/532208107.jpg",1)</f>
        <v/>
      </c>
      <c r="F536" s="1" t="s">
        <v>4</v>
      </c>
      <c r="G536" s="2" t="s">
        <v>2251</v>
      </c>
    </row>
    <row r="537">
      <c r="A537" s="1" t="s">
        <v>2266</v>
      </c>
      <c r="B537" s="1" t="s">
        <v>858</v>
      </c>
      <c r="C537" s="1" t="s">
        <v>2267</v>
      </c>
      <c r="D537" s="2" t="s">
        <v>2268</v>
      </c>
      <c r="E537" t="str">
        <f>IMAGE("http://media.coindesk.com/2015/04/shutterstock_170795600.jpg",1)</f>
        <v/>
      </c>
      <c r="F537" s="1" t="s">
        <v>4</v>
      </c>
      <c r="G537" s="2" t="s">
        <v>2269</v>
      </c>
    </row>
    <row r="538">
      <c r="A538" s="1" t="s">
        <v>2270</v>
      </c>
      <c r="B538" s="1" t="s">
        <v>2271</v>
      </c>
      <c r="C538" s="1" t="s">
        <v>2272</v>
      </c>
      <c r="D538" s="2" t="s">
        <v>2273</v>
      </c>
      <c r="E538" t="str">
        <f t="shared" ref="E538:E539" si="67">IMAGE("http://ifttt.com/images/no_image_card.png",1)</f>
        <v/>
      </c>
      <c r="F538" s="1" t="s">
        <v>4</v>
      </c>
      <c r="G538" s="2" t="s">
        <v>2274</v>
      </c>
    </row>
    <row r="539">
      <c r="A539" s="1" t="s">
        <v>2275</v>
      </c>
      <c r="B539" s="1" t="s">
        <v>2276</v>
      </c>
      <c r="C539" s="1" t="s">
        <v>2277</v>
      </c>
      <c r="D539" s="1" t="s">
        <v>2278</v>
      </c>
      <c r="E539" t="str">
        <f t="shared" si="67"/>
        <v/>
      </c>
      <c r="F539" s="1" t="s">
        <v>4</v>
      </c>
      <c r="G539" s="2" t="s">
        <v>2279</v>
      </c>
    </row>
    <row r="540">
      <c r="A540" s="1" t="s">
        <v>2280</v>
      </c>
      <c r="B540" s="1" t="s">
        <v>1315</v>
      </c>
      <c r="C540" s="1" t="s">
        <v>2281</v>
      </c>
      <c r="D540" s="2" t="s">
        <v>2282</v>
      </c>
      <c r="E540" t="str">
        <f>IMAGE("https://pbs.twimg.com/profile_images/459851772048060416/OVo3J2Fp_400x400.jpeg",1)</f>
        <v/>
      </c>
      <c r="F540" s="1" t="s">
        <v>4</v>
      </c>
      <c r="G540" s="2" t="s">
        <v>2283</v>
      </c>
    </row>
    <row r="541">
      <c r="A541" s="1" t="s">
        <v>2284</v>
      </c>
      <c r="B541" s="1" t="s">
        <v>2210</v>
      </c>
      <c r="C541" s="1" t="s">
        <v>2285</v>
      </c>
      <c r="D541" s="2" t="s">
        <v>2286</v>
      </c>
      <c r="E541" t="str">
        <f>IMAGE("http://cointelegraph.com/images/725_aHR0cDovL2NvaW50ZWxlZ3JhcGguY29tL3N0b3JhZ2UvdXBsb2Fkcy92aWV3LzI1NWE0NDE3ZDEzZGJkMjA2YWEyZTA4MWU0NzY0OGUxLnBuZw==.jpg",1)</f>
        <v/>
      </c>
      <c r="F541" s="1" t="s">
        <v>4</v>
      </c>
      <c r="G541" s="2" t="s">
        <v>2287</v>
      </c>
    </row>
    <row r="542">
      <c r="A542" s="1" t="s">
        <v>2288</v>
      </c>
      <c r="B542" s="1" t="s">
        <v>2289</v>
      </c>
      <c r="C542" s="1" t="s">
        <v>2290</v>
      </c>
      <c r="D542" s="2" t="s">
        <v>2291</v>
      </c>
      <c r="E542" t="str">
        <f>IMAGE("http://www.independent.co.uk/incoming/article10186317.ece/binary/original/bitcoin%20cafe.jpg",1)</f>
        <v/>
      </c>
      <c r="F542" s="1" t="s">
        <v>4</v>
      </c>
      <c r="G542" s="2" t="s">
        <v>2292</v>
      </c>
    </row>
    <row r="543">
      <c r="A543" s="1" t="s">
        <v>2252</v>
      </c>
      <c r="B543" s="1" t="s">
        <v>780</v>
      </c>
      <c r="C543" s="1" t="s">
        <v>2253</v>
      </c>
      <c r="D543" s="2" t="s">
        <v>2254</v>
      </c>
      <c r="E543" t="str">
        <f>IMAGE("https://d262ilb51hltx0.cloudfront.net/max/800/1*_zIUcaDVkLIcxKoqUCR1ng.png",1)</f>
        <v/>
      </c>
      <c r="F543" s="1" t="s">
        <v>4</v>
      </c>
      <c r="G543" s="2" t="s">
        <v>2255</v>
      </c>
    </row>
    <row r="544">
      <c r="A544" s="1" t="s">
        <v>2256</v>
      </c>
      <c r="B544" s="1" t="s">
        <v>2257</v>
      </c>
      <c r="C544" s="1" t="s">
        <v>2258</v>
      </c>
      <c r="D544" s="1" t="s">
        <v>2259</v>
      </c>
      <c r="E544" t="str">
        <f t="shared" ref="E544:E545" si="68">IMAGE("http://ifttt.com/images/no_image_card.png",1)</f>
        <v/>
      </c>
      <c r="F544" s="1" t="s">
        <v>4</v>
      </c>
      <c r="G544" s="2" t="s">
        <v>2260</v>
      </c>
    </row>
    <row r="545">
      <c r="A545" s="1" t="s">
        <v>2261</v>
      </c>
      <c r="B545" s="1" t="s">
        <v>2262</v>
      </c>
      <c r="C545" s="1" t="s">
        <v>2263</v>
      </c>
      <c r="D545" s="1" t="s">
        <v>2264</v>
      </c>
      <c r="E545" t="str">
        <f t="shared" si="68"/>
        <v/>
      </c>
      <c r="F545" s="1" t="s">
        <v>4</v>
      </c>
      <c r="G545" s="2" t="s">
        <v>2265</v>
      </c>
    </row>
    <row r="546">
      <c r="A546" s="1" t="s">
        <v>2247</v>
      </c>
      <c r="B546" s="1" t="s">
        <v>2248</v>
      </c>
      <c r="C546" s="1" t="s">
        <v>2249</v>
      </c>
      <c r="D546" s="2" t="s">
        <v>2250</v>
      </c>
      <c r="E546" t="str">
        <f>IMAGE("http://www.wired.com/wp-content/uploads/2015/04/532208107.jpg",1)</f>
        <v/>
      </c>
      <c r="F546" s="1" t="s">
        <v>4</v>
      </c>
      <c r="G546" s="2" t="s">
        <v>2251</v>
      </c>
    </row>
    <row r="547">
      <c r="A547" s="1" t="s">
        <v>2266</v>
      </c>
      <c r="B547" s="1" t="s">
        <v>858</v>
      </c>
      <c r="C547" s="1" t="s">
        <v>2267</v>
      </c>
      <c r="D547" s="2" t="s">
        <v>2268</v>
      </c>
      <c r="E547" t="str">
        <f>IMAGE("http://media.coindesk.com/2015/04/shutterstock_170795600.jpg",1)</f>
        <v/>
      </c>
      <c r="F547" s="1" t="s">
        <v>4</v>
      </c>
      <c r="G547" s="2" t="s">
        <v>2269</v>
      </c>
    </row>
    <row r="548">
      <c r="A548" s="1" t="s">
        <v>2270</v>
      </c>
      <c r="B548" s="1" t="s">
        <v>2271</v>
      </c>
      <c r="C548" s="1" t="s">
        <v>2272</v>
      </c>
      <c r="D548" s="2" t="s">
        <v>2273</v>
      </c>
      <c r="E548" t="str">
        <f t="shared" ref="E548:E549" si="69">IMAGE("http://ifttt.com/images/no_image_card.png",1)</f>
        <v/>
      </c>
      <c r="F548" s="1" t="s">
        <v>4</v>
      </c>
      <c r="G548" s="2" t="s">
        <v>2274</v>
      </c>
    </row>
    <row r="549">
      <c r="A549" s="1" t="s">
        <v>2275</v>
      </c>
      <c r="B549" s="1" t="s">
        <v>2276</v>
      </c>
      <c r="C549" s="1" t="s">
        <v>2277</v>
      </c>
      <c r="D549" s="1" t="s">
        <v>2278</v>
      </c>
      <c r="E549" t="str">
        <f t="shared" si="69"/>
        <v/>
      </c>
      <c r="F549" s="1" t="s">
        <v>4</v>
      </c>
      <c r="G549" s="2" t="s">
        <v>2279</v>
      </c>
    </row>
    <row r="550">
      <c r="A550" s="1" t="s">
        <v>2280</v>
      </c>
      <c r="B550" s="1" t="s">
        <v>1315</v>
      </c>
      <c r="C550" s="1" t="s">
        <v>2281</v>
      </c>
      <c r="D550" s="2" t="s">
        <v>2282</v>
      </c>
      <c r="E550" t="str">
        <f>IMAGE("https://pbs.twimg.com/profile_images/459851772048060416/OVo3J2Fp_400x400.jpeg",1)</f>
        <v/>
      </c>
      <c r="F550" s="1" t="s">
        <v>4</v>
      </c>
      <c r="G550" s="2" t="s">
        <v>2283</v>
      </c>
    </row>
    <row r="551">
      <c r="A551" s="1" t="s">
        <v>2293</v>
      </c>
      <c r="B551" s="1" t="s">
        <v>2294</v>
      </c>
      <c r="C551" s="1" t="s">
        <v>2295</v>
      </c>
      <c r="D551" s="2" t="s">
        <v>2296</v>
      </c>
      <c r="E551" t="str">
        <f>IMAGE("http://moneymorning.com/wp-content/blogs.dir/1/files/2015/04/Bitcoin-chart.jpg",1)</f>
        <v/>
      </c>
      <c r="F551" s="1" t="s">
        <v>4</v>
      </c>
      <c r="G551" s="2" t="s">
        <v>2297</v>
      </c>
    </row>
    <row r="552">
      <c r="A552" s="1" t="s">
        <v>2298</v>
      </c>
      <c r="B552" s="1" t="s">
        <v>2299</v>
      </c>
      <c r="C552" s="1" t="s">
        <v>2300</v>
      </c>
      <c r="D552" s="1" t="s">
        <v>177</v>
      </c>
      <c r="E552" t="str">
        <f t="shared" ref="E552:E554" si="70">IMAGE("http://ifttt.com/images/no_image_card.png",1)</f>
        <v/>
      </c>
      <c r="F552" s="1" t="s">
        <v>4</v>
      </c>
      <c r="G552" s="2" t="s">
        <v>2301</v>
      </c>
    </row>
    <row r="553">
      <c r="A553" s="1" t="s">
        <v>2302</v>
      </c>
      <c r="B553" s="1" t="s">
        <v>321</v>
      </c>
      <c r="C553" s="1" t="s">
        <v>2303</v>
      </c>
      <c r="D553" s="1" t="s">
        <v>2304</v>
      </c>
      <c r="E553" t="str">
        <f t="shared" si="70"/>
        <v/>
      </c>
      <c r="F553" s="1" t="s">
        <v>4</v>
      </c>
      <c r="G553" s="2" t="s">
        <v>2305</v>
      </c>
    </row>
    <row r="554">
      <c r="A554" s="1" t="s">
        <v>2306</v>
      </c>
      <c r="B554" s="1" t="s">
        <v>2307</v>
      </c>
      <c r="C554" s="1" t="s">
        <v>2308</v>
      </c>
      <c r="D554" s="1" t="s">
        <v>2309</v>
      </c>
      <c r="E554" t="str">
        <f t="shared" si="70"/>
        <v/>
      </c>
      <c r="F554" s="1" t="s">
        <v>4</v>
      </c>
      <c r="G554" s="2" t="s">
        <v>2310</v>
      </c>
    </row>
    <row r="555">
      <c r="A555" s="1" t="s">
        <v>2311</v>
      </c>
      <c r="B555" s="1" t="s">
        <v>1386</v>
      </c>
      <c r="C555" s="1" t="s">
        <v>2312</v>
      </c>
      <c r="D555" s="2" t="s">
        <v>2313</v>
      </c>
      <c r="E555" t="str">
        <f>IMAGE("https://getaddr.bitnodes.io/static/img/bitnodes-logo.png",1)</f>
        <v/>
      </c>
      <c r="F555" s="1" t="s">
        <v>4</v>
      </c>
      <c r="G555" s="2" t="s">
        <v>2314</v>
      </c>
    </row>
    <row r="556">
      <c r="A556" s="1" t="s">
        <v>2315</v>
      </c>
      <c r="B556" s="1" t="s">
        <v>2316</v>
      </c>
      <c r="C556" s="1" t="s">
        <v>2317</v>
      </c>
      <c r="D556" s="1" t="s">
        <v>2318</v>
      </c>
      <c r="E556" t="str">
        <f t="shared" ref="E556:E557" si="71">IMAGE("http://ifttt.com/images/no_image_card.png",1)</f>
        <v/>
      </c>
      <c r="F556" s="1" t="s">
        <v>4</v>
      </c>
      <c r="G556" s="2" t="s">
        <v>2319</v>
      </c>
    </row>
    <row r="557">
      <c r="A557" s="1" t="s">
        <v>2320</v>
      </c>
      <c r="B557" s="1" t="s">
        <v>2321</v>
      </c>
      <c r="C557" s="1" t="s">
        <v>2322</v>
      </c>
      <c r="D557" s="1" t="s">
        <v>2323</v>
      </c>
      <c r="E557" t="str">
        <f t="shared" si="71"/>
        <v/>
      </c>
      <c r="F557" s="1" t="s">
        <v>4</v>
      </c>
      <c r="G557" s="2" t="s">
        <v>2324</v>
      </c>
    </row>
    <row r="558">
      <c r="A558" s="1" t="s">
        <v>2325</v>
      </c>
      <c r="B558" s="1" t="s">
        <v>753</v>
      </c>
      <c r="C558" s="1" t="s">
        <v>2326</v>
      </c>
      <c r="D558" s="2" t="s">
        <v>2327</v>
      </c>
      <c r="E558" t="str">
        <f>IMAGE("https://i.ytimg.com/vi/HOndhtfIXSY/maxresdefault.jpg",1)</f>
        <v/>
      </c>
      <c r="F558" s="1" t="s">
        <v>4</v>
      </c>
      <c r="G558" s="2" t="s">
        <v>2328</v>
      </c>
    </row>
    <row r="559">
      <c r="A559" s="1" t="s">
        <v>2329</v>
      </c>
      <c r="B559" s="1" t="s">
        <v>2330</v>
      </c>
      <c r="C559" s="1" t="s">
        <v>2331</v>
      </c>
      <c r="D559" s="1" t="s">
        <v>177</v>
      </c>
      <c r="E559" t="str">
        <f>IMAGE("http://ifttt.com/images/no_image_card.png",1)</f>
        <v/>
      </c>
      <c r="F559" s="1" t="s">
        <v>4</v>
      </c>
      <c r="G559" s="2" t="s">
        <v>2332</v>
      </c>
    </row>
    <row r="560">
      <c r="A560" s="1" t="s">
        <v>2333</v>
      </c>
      <c r="B560" s="1" t="s">
        <v>895</v>
      </c>
      <c r="C560" s="1" t="s">
        <v>2334</v>
      </c>
      <c r="D560" s="2" t="s">
        <v>2335</v>
      </c>
      <c r="E560" t="str">
        <f>IMAGE("https://truucoin.files.wordpress.com/2015/04/th-1.jpg",1)</f>
        <v/>
      </c>
      <c r="F560" s="1" t="s">
        <v>4</v>
      </c>
      <c r="G560" s="2" t="s">
        <v>2336</v>
      </c>
    </row>
    <row r="561">
      <c r="A561" s="1" t="s">
        <v>2337</v>
      </c>
      <c r="B561" s="1" t="s">
        <v>1421</v>
      </c>
      <c r="C561" s="1" t="s">
        <v>2338</v>
      </c>
      <c r="D561" s="2" t="s">
        <v>2339</v>
      </c>
      <c r="E561" t="str">
        <f>IMAGE("//res.cloudinary.com/hrscywv4p/image/upload/c_limit,f_auto,fl_progressive,h_1500,q_90,w_2000/v1/246140/space_backgroundHiRES_kflmwn.jpg",1)</f>
        <v/>
      </c>
      <c r="F561" s="1" t="s">
        <v>4</v>
      </c>
      <c r="G561" s="2" t="s">
        <v>2340</v>
      </c>
    </row>
    <row r="562">
      <c r="A562" s="1" t="s">
        <v>2341</v>
      </c>
      <c r="B562" s="1" t="s">
        <v>2342</v>
      </c>
      <c r="C562" s="1" t="s">
        <v>2343</v>
      </c>
      <c r="D562" s="2" t="s">
        <v>2344</v>
      </c>
      <c r="E562" t="str">
        <f>IMAGE("https://i.ytimg.com/vi/BYUg1k1f4BQ/hqdefault.jpg",1)</f>
        <v/>
      </c>
      <c r="F562" s="1" t="s">
        <v>4</v>
      </c>
      <c r="G562" s="2" t="s">
        <v>2345</v>
      </c>
    </row>
    <row r="563">
      <c r="A563" s="1" t="s">
        <v>2341</v>
      </c>
      <c r="B563" s="1" t="s">
        <v>2346</v>
      </c>
      <c r="C563" s="1" t="s">
        <v>2347</v>
      </c>
      <c r="D563" s="2" t="s">
        <v>2348</v>
      </c>
      <c r="E563" t="str">
        <f>IMAGE("http://i.imgur.com/GF4GfMD.png",1)</f>
        <v/>
      </c>
      <c r="F563" s="1" t="s">
        <v>4</v>
      </c>
      <c r="G563" s="2" t="s">
        <v>2349</v>
      </c>
    </row>
    <row r="564">
      <c r="A564" s="1" t="s">
        <v>2350</v>
      </c>
      <c r="B564" s="1" t="s">
        <v>2351</v>
      </c>
      <c r="C564" s="1" t="s">
        <v>2352</v>
      </c>
      <c r="D564" s="1" t="s">
        <v>2353</v>
      </c>
      <c r="E564" t="str">
        <f t="shared" ref="E564:E565" si="72">IMAGE("http://ifttt.com/images/no_image_card.png",1)</f>
        <v/>
      </c>
      <c r="F564" s="1" t="s">
        <v>4</v>
      </c>
      <c r="G564" s="2" t="s">
        <v>2354</v>
      </c>
    </row>
    <row r="565">
      <c r="A565" s="1" t="s">
        <v>2355</v>
      </c>
      <c r="B565" s="1" t="s">
        <v>2356</v>
      </c>
      <c r="C565" s="1" t="s">
        <v>2357</v>
      </c>
      <c r="D565" s="2" t="s">
        <v>2358</v>
      </c>
      <c r="E565" t="str">
        <f t="shared" si="72"/>
        <v/>
      </c>
      <c r="F565" s="1" t="s">
        <v>4</v>
      </c>
      <c r="G565" s="2" t="s">
        <v>2359</v>
      </c>
    </row>
    <row r="566">
      <c r="A566" s="1" t="s">
        <v>2360</v>
      </c>
      <c r="B566" s="1" t="s">
        <v>2361</v>
      </c>
      <c r="C566" s="1" t="s">
        <v>2362</v>
      </c>
      <c r="D566" s="2" t="s">
        <v>2363</v>
      </c>
      <c r="E566" t="str">
        <f>IMAGE("https://www.redditstatic.com/icon.png",1)</f>
        <v/>
      </c>
      <c r="F566" s="1" t="s">
        <v>4</v>
      </c>
      <c r="G566" s="2" t="s">
        <v>2364</v>
      </c>
    </row>
    <row r="567">
      <c r="A567" s="1" t="s">
        <v>2365</v>
      </c>
      <c r="B567" s="1" t="s">
        <v>2366</v>
      </c>
      <c r="C567" s="1" t="s">
        <v>2367</v>
      </c>
      <c r="D567" s="2" t="s">
        <v>2368</v>
      </c>
      <c r="E567" t="str">
        <f>IMAGE("https://i.ytimg.com/vi/Shxiy7l5b_4/maxresdefault.jpg",1)</f>
        <v/>
      </c>
      <c r="F567" s="1" t="s">
        <v>4</v>
      </c>
      <c r="G567" s="2" t="s">
        <v>2369</v>
      </c>
    </row>
    <row r="568">
      <c r="A568" s="1" t="s">
        <v>2365</v>
      </c>
      <c r="B568" s="1" t="s">
        <v>2370</v>
      </c>
      <c r="C568" s="1" t="s">
        <v>2371</v>
      </c>
      <c r="D568" s="2" t="s">
        <v>2372</v>
      </c>
      <c r="E568" t="str">
        <f>IMAGE("http://i.telegraph.co.uk/multimedia/archive/02848/bitcoin_2848002k.jpg",1)</f>
        <v/>
      </c>
      <c r="F568" s="1" t="s">
        <v>4</v>
      </c>
      <c r="G568" s="2" t="s">
        <v>2373</v>
      </c>
    </row>
    <row r="569">
      <c r="A569" s="1" t="s">
        <v>2374</v>
      </c>
      <c r="B569" s="1" t="s">
        <v>2375</v>
      </c>
      <c r="C569" s="1" t="s">
        <v>2376</v>
      </c>
      <c r="D569" s="2" t="s">
        <v>2377</v>
      </c>
      <c r="E569" t="str">
        <f t="shared" ref="E569:E570" si="73">IMAGE("http://ifttt.com/images/no_image_card.png",1)</f>
        <v/>
      </c>
      <c r="F569" s="1" t="s">
        <v>4</v>
      </c>
      <c r="G569" s="2" t="s">
        <v>2378</v>
      </c>
    </row>
    <row r="570">
      <c r="A570" s="1" t="s">
        <v>2379</v>
      </c>
      <c r="B570" s="1" t="s">
        <v>2380</v>
      </c>
      <c r="C570" s="1" t="s">
        <v>2381</v>
      </c>
      <c r="D570" s="1" t="s">
        <v>2382</v>
      </c>
      <c r="E570" t="str">
        <f t="shared" si="73"/>
        <v/>
      </c>
      <c r="F570" s="1" t="s">
        <v>4</v>
      </c>
      <c r="G570" s="2" t="s">
        <v>2383</v>
      </c>
    </row>
    <row r="571">
      <c r="A571" s="1" t="s">
        <v>2384</v>
      </c>
      <c r="B571" s="1" t="s">
        <v>2385</v>
      </c>
      <c r="C571" s="1" t="s">
        <v>2386</v>
      </c>
      <c r="D571" s="2" t="s">
        <v>2387</v>
      </c>
      <c r="E571" t="str">
        <f>IMAGE("https://d262ilb51hltx0.cloudfront.net/max/800/1*P8FMS1gDrWER44Ys_TpRuA.jpeg",1)</f>
        <v/>
      </c>
      <c r="F571" s="1" t="s">
        <v>4</v>
      </c>
      <c r="G571" s="2" t="s">
        <v>2388</v>
      </c>
    </row>
    <row r="572">
      <c r="A572" s="1" t="s">
        <v>2389</v>
      </c>
      <c r="B572" s="1" t="s">
        <v>2390</v>
      </c>
      <c r="C572" s="1" t="s">
        <v>2391</v>
      </c>
      <c r="D572" s="2" t="s">
        <v>2392</v>
      </c>
      <c r="E572" t="str">
        <f>IMAGE("https://btcjam.com/assets/bitcoin-foundation-9ba039aada1a8821a78785e227123c54.jpg",1)</f>
        <v/>
      </c>
      <c r="F572" s="1" t="s">
        <v>4</v>
      </c>
      <c r="G572" s="2" t="s">
        <v>2393</v>
      </c>
    </row>
    <row r="573">
      <c r="A573" s="1" t="s">
        <v>2394</v>
      </c>
      <c r="B573" s="1" t="s">
        <v>2395</v>
      </c>
      <c r="C573" s="1" t="s">
        <v>2396</v>
      </c>
      <c r="D573" s="2" t="s">
        <v>2397</v>
      </c>
      <c r="E573" t="str">
        <f>IMAGE("http://qntra.net/qntra.jpg",1)</f>
        <v/>
      </c>
      <c r="F573" s="1" t="s">
        <v>4</v>
      </c>
      <c r="G573" s="2" t="s">
        <v>2398</v>
      </c>
    </row>
    <row r="574">
      <c r="A574" s="1" t="s">
        <v>2399</v>
      </c>
      <c r="B574" s="1" t="s">
        <v>2400</v>
      </c>
      <c r="C574" s="1" t="s">
        <v>2401</v>
      </c>
      <c r="D574" s="2" t="s">
        <v>2402</v>
      </c>
      <c r="E574" t="str">
        <f>IMAGE("http://www.coinbuzz.com/wp-content/uploads/2015/04/privacy.jpg",1)</f>
        <v/>
      </c>
      <c r="F574" s="1" t="s">
        <v>4</v>
      </c>
      <c r="G574" s="2" t="s">
        <v>2403</v>
      </c>
    </row>
    <row r="575">
      <c r="A575" s="1" t="s">
        <v>2404</v>
      </c>
      <c r="B575" s="1" t="s">
        <v>2405</v>
      </c>
      <c r="C575" s="1" t="s">
        <v>2406</v>
      </c>
      <c r="D575" s="1" t="s">
        <v>2407</v>
      </c>
      <c r="E575" t="str">
        <f>IMAGE("http://ifttt.com/images/no_image_card.png",1)</f>
        <v/>
      </c>
      <c r="F575" s="1" t="s">
        <v>4</v>
      </c>
      <c r="G575" s="2" t="s">
        <v>2408</v>
      </c>
    </row>
    <row r="576">
      <c r="A576" s="1" t="s">
        <v>2409</v>
      </c>
      <c r="B576" s="1" t="s">
        <v>2410</v>
      </c>
      <c r="C576" s="1" t="s">
        <v>2411</v>
      </c>
      <c r="D576" s="2" t="s">
        <v>2412</v>
      </c>
      <c r="E576" t="str">
        <f>IMAGE("https://smokingpipes420.com/image/cache/data/banner%20water-980x280.png",1)</f>
        <v/>
      </c>
      <c r="F576" s="1" t="s">
        <v>4</v>
      </c>
      <c r="G576" s="2" t="s">
        <v>2413</v>
      </c>
    </row>
    <row r="577">
      <c r="A577" s="1" t="s">
        <v>2414</v>
      </c>
      <c r="B577" s="1" t="s">
        <v>2415</v>
      </c>
      <c r="C577" s="1" t="s">
        <v>2416</v>
      </c>
      <c r="D577" s="1" t="s">
        <v>2417</v>
      </c>
      <c r="E577" t="str">
        <f>IMAGE("http://ifttt.com/images/no_image_card.png",1)</f>
        <v/>
      </c>
      <c r="F577" s="1" t="s">
        <v>4</v>
      </c>
      <c r="G577" s="2" t="s">
        <v>2418</v>
      </c>
    </row>
    <row r="578">
      <c r="A578" s="1" t="s">
        <v>2419</v>
      </c>
      <c r="B578" s="1" t="s">
        <v>1622</v>
      </c>
      <c r="C578" s="1" t="s">
        <v>2420</v>
      </c>
      <c r="D578" s="2" t="s">
        <v>2421</v>
      </c>
      <c r="E578" t="str">
        <f>IMAGE("https://bitcoinwisdom.com/img/shape-line.png",1)</f>
        <v/>
      </c>
      <c r="F578" s="1" t="s">
        <v>4</v>
      </c>
      <c r="G578" s="2" t="s">
        <v>2422</v>
      </c>
    </row>
    <row r="579">
      <c r="A579" s="1" t="s">
        <v>2419</v>
      </c>
      <c r="B579" s="1" t="s">
        <v>519</v>
      </c>
      <c r="C579" s="1" t="s">
        <v>2423</v>
      </c>
      <c r="D579" s="1" t="s">
        <v>2424</v>
      </c>
      <c r="E579" t="str">
        <f t="shared" ref="E579:E582" si="74">IMAGE("http://ifttt.com/images/no_image_card.png",1)</f>
        <v/>
      </c>
      <c r="F579" s="1" t="s">
        <v>4</v>
      </c>
      <c r="G579" s="2" t="s">
        <v>2425</v>
      </c>
    </row>
    <row r="580">
      <c r="A580" s="1" t="s">
        <v>2426</v>
      </c>
      <c r="B580" s="1" t="s">
        <v>2427</v>
      </c>
      <c r="C580" s="1" t="s">
        <v>2428</v>
      </c>
      <c r="D580" s="1" t="s">
        <v>2429</v>
      </c>
      <c r="E580" t="str">
        <f t="shared" si="74"/>
        <v/>
      </c>
      <c r="F580" s="1" t="s">
        <v>4</v>
      </c>
      <c r="G580" s="2" t="s">
        <v>2430</v>
      </c>
    </row>
    <row r="581">
      <c r="A581" s="1" t="s">
        <v>2431</v>
      </c>
      <c r="B581" s="1" t="s">
        <v>1199</v>
      </c>
      <c r="C581" s="1" t="s">
        <v>2432</v>
      </c>
      <c r="D581" s="1" t="s">
        <v>177</v>
      </c>
      <c r="E581" t="str">
        <f t="shared" si="74"/>
        <v/>
      </c>
      <c r="F581" s="1" t="s">
        <v>4</v>
      </c>
      <c r="G581" s="2" t="s">
        <v>2433</v>
      </c>
    </row>
    <row r="582">
      <c r="A582" s="1" t="s">
        <v>2434</v>
      </c>
      <c r="B582" s="1" t="s">
        <v>2435</v>
      </c>
      <c r="C582" s="1" t="s">
        <v>2436</v>
      </c>
      <c r="D582" s="2" t="s">
        <v>2437</v>
      </c>
      <c r="E582" t="str">
        <f t="shared" si="74"/>
        <v/>
      </c>
      <c r="F582" s="1" t="s">
        <v>4</v>
      </c>
      <c r="G582" s="2" t="s">
        <v>2438</v>
      </c>
    </row>
    <row r="583">
      <c r="A583" s="1" t="s">
        <v>2439</v>
      </c>
      <c r="B583" s="1" t="s">
        <v>2440</v>
      </c>
      <c r="C583" s="1" t="s">
        <v>2441</v>
      </c>
      <c r="D583" s="2" t="s">
        <v>2442</v>
      </c>
      <c r="E583" t="str">
        <f>IMAGE("http://assets2.vice.com/images/articles/crops/2015/04/17/a-czech-libertarian-has-declared-his-own-state-ln-eastern-europe-417-1429310701-crop_social.jpg",1)</f>
        <v/>
      </c>
      <c r="F583" s="1" t="s">
        <v>4</v>
      </c>
      <c r="G583" s="2" t="s">
        <v>2443</v>
      </c>
    </row>
    <row r="584">
      <c r="A584" s="1" t="s">
        <v>2444</v>
      </c>
      <c r="B584" s="1" t="s">
        <v>2445</v>
      </c>
      <c r="C584" s="1" t="s">
        <v>2446</v>
      </c>
      <c r="D584" s="2" t="s">
        <v>2447</v>
      </c>
      <c r="E584" t="str">
        <f>IMAGE("https://i.ytimg.com/vi/JsC4ptn2Aik/maxresdefault.jpg",1)</f>
        <v/>
      </c>
      <c r="F584" s="1" t="s">
        <v>4</v>
      </c>
      <c r="G584" s="2" t="s">
        <v>2448</v>
      </c>
    </row>
    <row r="585">
      <c r="A585" s="1" t="s">
        <v>2449</v>
      </c>
      <c r="B585" s="1" t="s">
        <v>2450</v>
      </c>
      <c r="C585" s="1" t="s">
        <v>2451</v>
      </c>
      <c r="D585" s="1" t="s">
        <v>2452</v>
      </c>
      <c r="E585" t="str">
        <f>IMAGE("http://ifttt.com/images/no_image_card.png",1)</f>
        <v/>
      </c>
      <c r="F585" s="1" t="s">
        <v>4</v>
      </c>
      <c r="G585" s="2" t="s">
        <v>2453</v>
      </c>
    </row>
    <row r="586">
      <c r="A586" s="1" t="s">
        <v>2454</v>
      </c>
      <c r="B586" s="1" t="s">
        <v>2455</v>
      </c>
      <c r="C586" s="1" t="s">
        <v>2456</v>
      </c>
      <c r="D586" s="2" t="s">
        <v>2457</v>
      </c>
      <c r="E586" t="str">
        <f>IMAGE("http://www.iamsatoshi.com/wp-content/uploads/2015/04/Capture.png",1)</f>
        <v/>
      </c>
      <c r="F586" s="1" t="s">
        <v>4</v>
      </c>
      <c r="G586" s="2" t="s">
        <v>2458</v>
      </c>
    </row>
    <row r="587">
      <c r="A587" s="1" t="s">
        <v>2459</v>
      </c>
      <c r="B587" s="1" t="s">
        <v>2460</v>
      </c>
      <c r="C587" s="1" t="s">
        <v>2461</v>
      </c>
      <c r="D587" s="1" t="s">
        <v>177</v>
      </c>
      <c r="E587" t="str">
        <f t="shared" ref="E587:E590" si="75">IMAGE("http://ifttt.com/images/no_image_card.png",1)</f>
        <v/>
      </c>
      <c r="F587" s="1" t="s">
        <v>4</v>
      </c>
      <c r="G587" s="2" t="s">
        <v>2462</v>
      </c>
    </row>
    <row r="588">
      <c r="A588" s="1" t="s">
        <v>2463</v>
      </c>
      <c r="B588" s="1" t="s">
        <v>2464</v>
      </c>
      <c r="C588" s="1" t="s">
        <v>2465</v>
      </c>
      <c r="D588" s="2" t="s">
        <v>2466</v>
      </c>
      <c r="E588" t="str">
        <f t="shared" si="75"/>
        <v/>
      </c>
      <c r="F588" s="1" t="s">
        <v>4</v>
      </c>
      <c r="G588" s="2" t="s">
        <v>2467</v>
      </c>
    </row>
    <row r="589">
      <c r="A589" s="1" t="s">
        <v>2468</v>
      </c>
      <c r="B589" s="1" t="s">
        <v>1199</v>
      </c>
      <c r="C589" s="1" t="s">
        <v>2469</v>
      </c>
      <c r="D589" s="1" t="s">
        <v>2470</v>
      </c>
      <c r="E589" t="str">
        <f t="shared" si="75"/>
        <v/>
      </c>
      <c r="F589" s="1" t="s">
        <v>4</v>
      </c>
      <c r="G589" s="2" t="s">
        <v>2471</v>
      </c>
    </row>
    <row r="590">
      <c r="A590" s="1" t="s">
        <v>2472</v>
      </c>
      <c r="B590" s="1" t="s">
        <v>2473</v>
      </c>
      <c r="C590" s="1" t="s">
        <v>2474</v>
      </c>
      <c r="D590" s="1" t="s">
        <v>2475</v>
      </c>
      <c r="E590" t="str">
        <f t="shared" si="75"/>
        <v/>
      </c>
      <c r="F590" s="1" t="s">
        <v>4</v>
      </c>
      <c r="G590" s="2" t="s">
        <v>2476</v>
      </c>
    </row>
    <row r="591">
      <c r="A591" s="1" t="s">
        <v>2477</v>
      </c>
      <c r="B591" s="1" t="s">
        <v>2478</v>
      </c>
      <c r="C591" s="1" t="s">
        <v>2479</v>
      </c>
      <c r="D591" s="2" t="s">
        <v>2480</v>
      </c>
      <c r="E591" t="str">
        <f>IMAGE("https://i.ytimg.com/vi/RIafZXRDH7w/maxresdefault.jpg",1)</f>
        <v/>
      </c>
      <c r="F591" s="1" t="s">
        <v>4</v>
      </c>
      <c r="G591" s="2" t="s">
        <v>2481</v>
      </c>
    </row>
    <row r="592">
      <c r="A592" s="1" t="s">
        <v>2482</v>
      </c>
      <c r="B592" s="1" t="s">
        <v>1315</v>
      </c>
      <c r="C592" s="3" t="s">
        <v>2483</v>
      </c>
      <c r="D592" s="2" t="s">
        <v>2484</v>
      </c>
      <c r="E592" t="str">
        <f>IMAGE("http://i.telegraph.co.uk/multimedia/archive/03269/Charles-Bartlett_3269708k.jpg",1)</f>
        <v/>
      </c>
      <c r="F592" s="1" t="s">
        <v>4</v>
      </c>
      <c r="G592" s="2" t="s">
        <v>2485</v>
      </c>
    </row>
    <row r="593">
      <c r="A593" s="1" t="s">
        <v>2486</v>
      </c>
      <c r="B593" s="1" t="s">
        <v>2487</v>
      </c>
      <c r="C593" s="1" t="s">
        <v>2488</v>
      </c>
      <c r="D593" s="1" t="s">
        <v>2489</v>
      </c>
      <c r="E593" t="str">
        <f>IMAGE("http://ifttt.com/images/no_image_card.png",1)</f>
        <v/>
      </c>
      <c r="F593" s="1" t="s">
        <v>4</v>
      </c>
      <c r="G593" s="2" t="s">
        <v>2490</v>
      </c>
    </row>
    <row r="594">
      <c r="A594" s="1" t="s">
        <v>2491</v>
      </c>
      <c r="B594" s="1" t="s">
        <v>1315</v>
      </c>
      <c r="C594" s="1" t="s">
        <v>2492</v>
      </c>
      <c r="D594" s="2" t="s">
        <v>2493</v>
      </c>
      <c r="E594" t="str">
        <f>IMAGE("http://cointelegraph.com/images/725_aHR0cDovL2NvaW50ZWxlZ3JhcGguY29tL3N0b3JhZ2UvdXBsb2Fkcy92aWV3Lzg3ZjA1NDhmZDFjYjYwZTQyMWU4OGZiMjI2ZTJiNTRmLnBuZw==.jpg",1)</f>
        <v/>
      </c>
      <c r="F594" s="1" t="s">
        <v>4</v>
      </c>
      <c r="G594" s="2" t="s">
        <v>2494</v>
      </c>
    </row>
    <row r="595">
      <c r="A595" s="1" t="s">
        <v>2495</v>
      </c>
      <c r="B595" s="1" t="s">
        <v>1315</v>
      </c>
      <c r="C595" s="1" t="s">
        <v>2496</v>
      </c>
      <c r="D595" s="2" t="s">
        <v>2497</v>
      </c>
      <c r="E595" t="str">
        <f>IMAGE("http://ww2.kqed.org/news/wp-content/uploads/sites/10/2015/04/RS14867_BitCoinAcceptedHere-qut-1440x1079.jpg",1)</f>
        <v/>
      </c>
      <c r="F595" s="1" t="s">
        <v>4</v>
      </c>
      <c r="G595" s="2" t="s">
        <v>2498</v>
      </c>
    </row>
    <row r="596">
      <c r="A596" s="1" t="s">
        <v>2499</v>
      </c>
      <c r="B596" s="1" t="s">
        <v>2500</v>
      </c>
      <c r="C596" s="1" t="s">
        <v>2501</v>
      </c>
      <c r="D596" s="2" t="s">
        <v>2502</v>
      </c>
      <c r="E596" t="str">
        <f>IMAGE("http://ifttt.com/images/no_image_card.png",1)</f>
        <v/>
      </c>
      <c r="F596" s="1" t="s">
        <v>4</v>
      </c>
      <c r="G596" s="2" t="s">
        <v>2503</v>
      </c>
    </row>
    <row r="597">
      <c r="A597" s="1" t="s">
        <v>2504</v>
      </c>
      <c r="B597" s="1" t="s">
        <v>2505</v>
      </c>
      <c r="C597" s="1" t="s">
        <v>2506</v>
      </c>
      <c r="D597" s="2" t="s">
        <v>2507</v>
      </c>
      <c r="E597" t="str">
        <f>IMAGE("https://www.multisigna.com/assets/img/MultiSigna2.png",1)</f>
        <v/>
      </c>
      <c r="F597" s="1" t="s">
        <v>4</v>
      </c>
      <c r="G597" s="2" t="s">
        <v>2508</v>
      </c>
    </row>
    <row r="598">
      <c r="A598" s="1" t="s">
        <v>2509</v>
      </c>
      <c r="B598" s="1" t="s">
        <v>84</v>
      </c>
      <c r="C598" s="1" t="s">
        <v>2510</v>
      </c>
      <c r="D598" s="2" t="s">
        <v>2511</v>
      </c>
      <c r="E598" t="str">
        <f>IMAGE("http://ifttt.com/images/no_image_card.png",1)</f>
        <v/>
      </c>
      <c r="F598" s="1" t="s">
        <v>4</v>
      </c>
      <c r="G598" s="2" t="s">
        <v>2512</v>
      </c>
    </row>
    <row r="599">
      <c r="A599" s="1" t="s">
        <v>2513</v>
      </c>
      <c r="B599" s="1" t="s">
        <v>1189</v>
      </c>
      <c r="C599" s="1" t="s">
        <v>2514</v>
      </c>
      <c r="D599" s="2" t="s">
        <v>2515</v>
      </c>
      <c r="E599" t="str">
        <f>IMAGE("http://upload.wikimedia.org/wikipedia/en/f/f3/BTCXIndia_logo.png.jpg",1)</f>
        <v/>
      </c>
      <c r="F599" s="1" t="s">
        <v>4</v>
      </c>
      <c r="G599" s="2" t="s">
        <v>2516</v>
      </c>
    </row>
    <row r="600">
      <c r="A600" s="1" t="s">
        <v>2517</v>
      </c>
      <c r="B600" s="1" t="s">
        <v>2518</v>
      </c>
      <c r="C600" s="1" t="s">
        <v>2519</v>
      </c>
      <c r="D600" s="2" t="s">
        <v>2520</v>
      </c>
      <c r="E600" t="str">
        <f>IMAGE("https://diademjewellery.co.uk/wp-content/uploads/2015/01/N3FM-g.jpg",1)</f>
        <v/>
      </c>
      <c r="F600" s="1" t="s">
        <v>4</v>
      </c>
      <c r="G600" s="2" t="s">
        <v>2521</v>
      </c>
    </row>
    <row r="601">
      <c r="A601" s="1" t="s">
        <v>2522</v>
      </c>
      <c r="B601" s="1" t="s">
        <v>2523</v>
      </c>
      <c r="C601" s="1" t="s">
        <v>2524</v>
      </c>
      <c r="D601" s="1" t="s">
        <v>2525</v>
      </c>
      <c r="E601" t="str">
        <f>IMAGE("http://ifttt.com/images/no_image_card.png",1)</f>
        <v/>
      </c>
      <c r="F601" s="1" t="s">
        <v>4</v>
      </c>
      <c r="G601" s="2" t="s">
        <v>2526</v>
      </c>
    </row>
    <row r="602">
      <c r="A602" s="1" t="s">
        <v>2527</v>
      </c>
      <c r="B602" s="1" t="s">
        <v>353</v>
      </c>
      <c r="C602" s="1" t="s">
        <v>2528</v>
      </c>
      <c r="D602" s="2" t="s">
        <v>2529</v>
      </c>
      <c r="E602" t="str">
        <f>IMAGE("http://insidebitcoins.com/wp-content/uploads/2015/04/Burstcoin-Bitcoinist1-680x510-150x150.jpg",1)</f>
        <v/>
      </c>
      <c r="F602" s="1" t="s">
        <v>4</v>
      </c>
      <c r="G602" s="2" t="s">
        <v>2530</v>
      </c>
    </row>
    <row r="603">
      <c r="A603" s="1" t="s">
        <v>2531</v>
      </c>
      <c r="B603" s="1" t="s">
        <v>353</v>
      </c>
      <c r="C603" s="1" t="s">
        <v>2532</v>
      </c>
      <c r="D603" s="2" t="s">
        <v>2533</v>
      </c>
      <c r="E603" t="str">
        <f>IMAGE("http://www.newsbtc.com/wp-content/uploads/2015/04/1674546271.jpg",1)</f>
        <v/>
      </c>
      <c r="F603" s="1" t="s">
        <v>4</v>
      </c>
      <c r="G603" s="2" t="s">
        <v>2534</v>
      </c>
    </row>
    <row r="604">
      <c r="A604" s="1" t="s">
        <v>2535</v>
      </c>
      <c r="B604" s="1" t="s">
        <v>353</v>
      </c>
      <c r="C604" s="1" t="s">
        <v>2536</v>
      </c>
      <c r="D604" s="2" t="s">
        <v>2537</v>
      </c>
      <c r="E604" t="str">
        <f>IMAGE("http://www.newsbtc.com/wp-content/uploads/2015/04/166156391.jpg",1)</f>
        <v/>
      </c>
      <c r="F604" s="1" t="s">
        <v>4</v>
      </c>
      <c r="G604" s="2" t="s">
        <v>2538</v>
      </c>
    </row>
    <row r="605">
      <c r="A605" s="1" t="s">
        <v>2539</v>
      </c>
      <c r="B605" s="1" t="s">
        <v>353</v>
      </c>
      <c r="C605" s="1" t="s">
        <v>2540</v>
      </c>
      <c r="D605" s="2" t="s">
        <v>2541</v>
      </c>
      <c r="E605" t="str">
        <f>IMAGE("http://www.newsbtc.com/wp-content/uploads/2015/01/Medical-Marijuana-Industry-that-Needs-Cryptocurrency.jpg",1)</f>
        <v/>
      </c>
      <c r="F605" s="1" t="s">
        <v>4</v>
      </c>
      <c r="G605" s="2" t="s">
        <v>2542</v>
      </c>
    </row>
    <row r="606">
      <c r="A606" s="1" t="s">
        <v>2543</v>
      </c>
      <c r="B606" s="1" t="s">
        <v>2544</v>
      </c>
      <c r="C606" s="1" t="s">
        <v>2545</v>
      </c>
      <c r="D606" s="2" t="s">
        <v>2546</v>
      </c>
      <c r="E606" t="str">
        <f>IMAGE("http://www.coinbuzz.com/wp-content/uploads/2015/04/BYJ1TDU.jpg",1)</f>
        <v/>
      </c>
      <c r="F606" s="1" t="s">
        <v>4</v>
      </c>
      <c r="G606" s="2" t="s">
        <v>2547</v>
      </c>
    </row>
    <row r="607">
      <c r="A607" s="1" t="s">
        <v>2548</v>
      </c>
      <c r="B607" s="1" t="s">
        <v>2549</v>
      </c>
      <c r="C607" s="1" t="s">
        <v>2550</v>
      </c>
      <c r="D607" s="1" t="s">
        <v>2551</v>
      </c>
      <c r="E607" t="str">
        <f t="shared" ref="E607:E614" si="76">IMAGE("http://ifttt.com/images/no_image_card.png",1)</f>
        <v/>
      </c>
      <c r="F607" s="1" t="s">
        <v>4</v>
      </c>
      <c r="G607" s="2" t="s">
        <v>2552</v>
      </c>
    </row>
    <row r="608">
      <c r="A608" s="1" t="s">
        <v>2553</v>
      </c>
      <c r="B608" s="1" t="s">
        <v>2554</v>
      </c>
      <c r="C608" s="1" t="s">
        <v>2555</v>
      </c>
      <c r="D608" s="1" t="s">
        <v>2556</v>
      </c>
      <c r="E608" t="str">
        <f t="shared" si="76"/>
        <v/>
      </c>
      <c r="F608" s="1" t="s">
        <v>4</v>
      </c>
      <c r="G608" s="2" t="s">
        <v>2557</v>
      </c>
    </row>
    <row r="609">
      <c r="A609" s="1" t="s">
        <v>2558</v>
      </c>
      <c r="B609" s="1" t="s">
        <v>2559</v>
      </c>
      <c r="C609" s="1" t="s">
        <v>2560</v>
      </c>
      <c r="D609" s="1" t="s">
        <v>2561</v>
      </c>
      <c r="E609" t="str">
        <f t="shared" si="76"/>
        <v/>
      </c>
      <c r="F609" s="1" t="s">
        <v>4</v>
      </c>
      <c r="G609" s="2" t="s">
        <v>2562</v>
      </c>
    </row>
    <row r="610">
      <c r="A610" s="1" t="s">
        <v>2563</v>
      </c>
      <c r="B610" s="1" t="s">
        <v>2564</v>
      </c>
      <c r="C610" s="1" t="s">
        <v>2565</v>
      </c>
      <c r="D610" s="1" t="s">
        <v>2566</v>
      </c>
      <c r="E610" t="str">
        <f t="shared" si="76"/>
        <v/>
      </c>
      <c r="F610" s="1" t="s">
        <v>4</v>
      </c>
      <c r="G610" s="2" t="s">
        <v>2567</v>
      </c>
    </row>
    <row r="611">
      <c r="A611" s="1" t="s">
        <v>2568</v>
      </c>
      <c r="B611" s="1" t="s">
        <v>2569</v>
      </c>
      <c r="C611" s="1" t="s">
        <v>2570</v>
      </c>
      <c r="D611" s="1" t="s">
        <v>177</v>
      </c>
      <c r="E611" t="str">
        <f t="shared" si="76"/>
        <v/>
      </c>
      <c r="F611" s="1" t="s">
        <v>4</v>
      </c>
      <c r="G611" s="2" t="s">
        <v>2571</v>
      </c>
    </row>
    <row r="612">
      <c r="A612" s="1" t="s">
        <v>2572</v>
      </c>
      <c r="B612" s="1" t="s">
        <v>2573</v>
      </c>
      <c r="C612" s="1" t="s">
        <v>2574</v>
      </c>
      <c r="D612" s="1" t="s">
        <v>177</v>
      </c>
      <c r="E612" t="str">
        <f t="shared" si="76"/>
        <v/>
      </c>
      <c r="F612" s="1" t="s">
        <v>4</v>
      </c>
      <c r="G612" s="2" t="s">
        <v>2575</v>
      </c>
    </row>
    <row r="613">
      <c r="A613" s="1" t="s">
        <v>2576</v>
      </c>
      <c r="B613" s="1" t="s">
        <v>2577</v>
      </c>
      <c r="C613" s="1" t="s">
        <v>2578</v>
      </c>
      <c r="D613" s="2" t="s">
        <v>2579</v>
      </c>
      <c r="E613" t="str">
        <f t="shared" si="76"/>
        <v/>
      </c>
      <c r="F613" s="1" t="s">
        <v>4</v>
      </c>
      <c r="G613" s="2" t="s">
        <v>2580</v>
      </c>
    </row>
    <row r="614">
      <c r="A614" s="1" t="s">
        <v>2581</v>
      </c>
      <c r="B614" s="1" t="s">
        <v>1315</v>
      </c>
      <c r="C614" s="1" t="s">
        <v>2582</v>
      </c>
      <c r="D614" s="1" t="s">
        <v>2583</v>
      </c>
      <c r="E614" t="str">
        <f t="shared" si="76"/>
        <v/>
      </c>
      <c r="F614" s="1" t="s">
        <v>4</v>
      </c>
      <c r="G614" s="2" t="s">
        <v>2584</v>
      </c>
    </row>
    <row r="615">
      <c r="A615" s="1" t="s">
        <v>2585</v>
      </c>
      <c r="B615" s="1" t="s">
        <v>35</v>
      </c>
      <c r="C615" s="1" t="s">
        <v>2586</v>
      </c>
      <c r="D615" s="2" t="s">
        <v>2587</v>
      </c>
      <c r="E615" t="str">
        <f>IMAGE("https://www.drupal.org/files/project-images/blockchain.info-logo.jpg",1)</f>
        <v/>
      </c>
      <c r="F615" s="1" t="s">
        <v>4</v>
      </c>
      <c r="G615" s="2" t="s">
        <v>2588</v>
      </c>
    </row>
    <row r="616">
      <c r="A616" s="1" t="s">
        <v>2589</v>
      </c>
      <c r="B616" s="1" t="s">
        <v>514</v>
      </c>
      <c r="C616" s="1" t="s">
        <v>2590</v>
      </c>
      <c r="D616" s="2" t="s">
        <v>2591</v>
      </c>
      <c r="E616" t="str">
        <f>IMAGE("https://bitseed.org/wp-content/uploads/2015/02/bitseed-box.jpg",1)</f>
        <v/>
      </c>
      <c r="F616" s="1" t="s">
        <v>4</v>
      </c>
      <c r="G616" s="2" t="s">
        <v>2592</v>
      </c>
    </row>
    <row r="617">
      <c r="A617" s="1" t="s">
        <v>2593</v>
      </c>
      <c r="B617" s="1" t="s">
        <v>2594</v>
      </c>
      <c r="C617" s="1" t="s">
        <v>2595</v>
      </c>
      <c r="D617" s="2" t="s">
        <v>2596</v>
      </c>
      <c r="E617" t="str">
        <f>IMAGE("http://bitcoinist.net/wp-content/uploads/2015/04/synereobitcoinist1.png",1)</f>
        <v/>
      </c>
      <c r="F617" s="1" t="s">
        <v>4</v>
      </c>
      <c r="G617" s="2" t="s">
        <v>2597</v>
      </c>
    </row>
    <row r="618">
      <c r="A618" s="1" t="s">
        <v>2598</v>
      </c>
      <c r="B618" s="1" t="s">
        <v>2599</v>
      </c>
      <c r="C618" s="1" t="s">
        <v>2600</v>
      </c>
      <c r="D618" s="2" t="s">
        <v>2601</v>
      </c>
      <c r="E618" t="str">
        <f>IMAGE("http://lockervend.com/img/2.jpg",1)</f>
        <v/>
      </c>
      <c r="F618" s="1" t="s">
        <v>4</v>
      </c>
      <c r="G618" s="2" t="s">
        <v>2602</v>
      </c>
    </row>
    <row r="619">
      <c r="A619" s="1" t="s">
        <v>2603</v>
      </c>
      <c r="B619" s="1" t="s">
        <v>2604</v>
      </c>
      <c r="C619" s="1" t="s">
        <v>2605</v>
      </c>
      <c r="D619" s="1" t="s">
        <v>2606</v>
      </c>
      <c r="E619" t="str">
        <f>IMAGE("http://ifttt.com/images/no_image_card.png",1)</f>
        <v/>
      </c>
      <c r="F619" s="1" t="s">
        <v>4</v>
      </c>
      <c r="G619" s="2" t="s">
        <v>2607</v>
      </c>
    </row>
    <row r="620">
      <c r="A620" s="1" t="s">
        <v>2608</v>
      </c>
      <c r="B620" s="1" t="s">
        <v>2609</v>
      </c>
      <c r="C620" s="1" t="s">
        <v>2610</v>
      </c>
      <c r="D620" s="2" t="s">
        <v>2611</v>
      </c>
      <c r="E620" t="str">
        <f>IMAGE("http://www.coinbuzz.com/wp-content/uploads/2015/04/neucoin.png",1)</f>
        <v/>
      </c>
      <c r="F620" s="1" t="s">
        <v>4</v>
      </c>
      <c r="G620" s="2" t="s">
        <v>2612</v>
      </c>
    </row>
    <row r="621">
      <c r="A621" s="1" t="s">
        <v>2613</v>
      </c>
      <c r="B621" s="1" t="s">
        <v>2614</v>
      </c>
      <c r="C621" s="1" t="s">
        <v>2615</v>
      </c>
      <c r="D621" s="2" t="s">
        <v>2616</v>
      </c>
      <c r="E621" t="str">
        <f>IMAGE("http://www.bitcoin-betting-guide.com/wp-content/uploads/2015/04/2015-NBA-playoffs.jpg",1)</f>
        <v/>
      </c>
      <c r="F621" s="1" t="s">
        <v>4</v>
      </c>
      <c r="G621" s="2" t="s">
        <v>2617</v>
      </c>
    </row>
    <row r="622">
      <c r="A622" s="1" t="s">
        <v>2618</v>
      </c>
      <c r="B622" s="1" t="s">
        <v>2619</v>
      </c>
      <c r="C622" s="1" t="s">
        <v>2620</v>
      </c>
      <c r="D622" s="2" t="s">
        <v>2621</v>
      </c>
      <c r="E622" t="str">
        <f>IMAGE("http://i.imgur.com/3pBiYpR.jpg?fb",1)</f>
        <v/>
      </c>
      <c r="F622" s="1" t="s">
        <v>4</v>
      </c>
      <c r="G622" s="2" t="s">
        <v>2622</v>
      </c>
    </row>
    <row r="623">
      <c r="A623" s="1" t="s">
        <v>2623</v>
      </c>
      <c r="B623" s="1" t="s">
        <v>2624</v>
      </c>
      <c r="C623" s="1" t="s">
        <v>2625</v>
      </c>
      <c r="D623" s="2" t="s">
        <v>2626</v>
      </c>
      <c r="E623" t="str">
        <f>IMAGE("https://coxrare.files.wordpress.com/2015/04/screen-shot-2015-04-08-at-3-13-58-pm.png",1)</f>
        <v/>
      </c>
      <c r="F623" s="1" t="s">
        <v>4</v>
      </c>
      <c r="G623" s="2" t="s">
        <v>2627</v>
      </c>
    </row>
    <row r="624">
      <c r="A624" s="1" t="s">
        <v>2628</v>
      </c>
      <c r="B624" s="1" t="s">
        <v>1396</v>
      </c>
      <c r="C624" s="1" t="s">
        <v>2629</v>
      </c>
      <c r="D624" s="2" t="s">
        <v>2630</v>
      </c>
      <c r="E624" t="str">
        <f>IMAGE("http://i.imgur.com/6onnKui.jpg?fb",1)</f>
        <v/>
      </c>
      <c r="F624" s="1" t="s">
        <v>4</v>
      </c>
      <c r="G624" s="2" t="s">
        <v>2631</v>
      </c>
    </row>
    <row r="625">
      <c r="A625" s="1" t="s">
        <v>2632</v>
      </c>
      <c r="B625" s="1" t="s">
        <v>2633</v>
      </c>
      <c r="C625" s="1" t="s">
        <v>2634</v>
      </c>
      <c r="D625" s="1" t="s">
        <v>2635</v>
      </c>
      <c r="E625" t="str">
        <f t="shared" ref="E625:E628" si="77">IMAGE("http://ifttt.com/images/no_image_card.png",1)</f>
        <v/>
      </c>
      <c r="F625" s="1" t="s">
        <v>4</v>
      </c>
      <c r="G625" s="2" t="s">
        <v>2636</v>
      </c>
    </row>
    <row r="626">
      <c r="A626" s="1" t="s">
        <v>2637</v>
      </c>
      <c r="B626" s="1" t="s">
        <v>2638</v>
      </c>
      <c r="C626" s="1" t="s">
        <v>2639</v>
      </c>
      <c r="D626" s="1" t="s">
        <v>2640</v>
      </c>
      <c r="E626" t="str">
        <f t="shared" si="77"/>
        <v/>
      </c>
      <c r="F626" s="1" t="s">
        <v>4</v>
      </c>
      <c r="G626" s="2" t="s">
        <v>2641</v>
      </c>
    </row>
    <row r="627">
      <c r="A627" s="1" t="s">
        <v>2642</v>
      </c>
      <c r="B627" s="1" t="s">
        <v>2643</v>
      </c>
      <c r="C627" s="1" t="s">
        <v>2644</v>
      </c>
      <c r="D627" s="1" t="s">
        <v>2645</v>
      </c>
      <c r="E627" t="str">
        <f t="shared" si="77"/>
        <v/>
      </c>
      <c r="F627" s="1" t="s">
        <v>4</v>
      </c>
      <c r="G627" s="2" t="s">
        <v>2646</v>
      </c>
    </row>
    <row r="628">
      <c r="A628" s="1" t="s">
        <v>2647</v>
      </c>
      <c r="B628" s="1" t="s">
        <v>2648</v>
      </c>
      <c r="C628" s="1" t="s">
        <v>2649</v>
      </c>
      <c r="D628" s="1" t="s">
        <v>2650</v>
      </c>
      <c r="E628" t="str">
        <f t="shared" si="77"/>
        <v/>
      </c>
      <c r="F628" s="1" t="s">
        <v>4</v>
      </c>
      <c r="G628" s="2" t="s">
        <v>2651</v>
      </c>
    </row>
    <row r="629">
      <c r="A629" s="1" t="s">
        <v>2647</v>
      </c>
      <c r="B629" s="1" t="s">
        <v>2652</v>
      </c>
      <c r="C629" s="1" t="s">
        <v>2653</v>
      </c>
      <c r="D629" s="2" t="s">
        <v>2654</v>
      </c>
      <c r="E629" t="str">
        <f>IMAGE("http://veritaseum.com/images/Global_Bank_Risk_as_Determined_by_Veritaseum.jpg",1)</f>
        <v/>
      </c>
      <c r="F629" s="1" t="s">
        <v>4</v>
      </c>
      <c r="G629" s="2" t="s">
        <v>2655</v>
      </c>
    </row>
    <row r="630">
      <c r="A630" s="1" t="s">
        <v>2656</v>
      </c>
      <c r="B630" s="1" t="s">
        <v>425</v>
      </c>
      <c r="C630" s="1" t="s">
        <v>2657</v>
      </c>
      <c r="D630" s="2" t="s">
        <v>2658</v>
      </c>
      <c r="E630" t="str">
        <f>IMAGE("http://forklog.com/wp-content/uploads/liberland-300x185.jpg",1)</f>
        <v/>
      </c>
      <c r="F630" s="1" t="s">
        <v>4</v>
      </c>
      <c r="G630" s="2" t="s">
        <v>2659</v>
      </c>
    </row>
    <row r="631">
      <c r="A631" s="1" t="s">
        <v>2647</v>
      </c>
      <c r="B631" s="1" t="s">
        <v>2648</v>
      </c>
      <c r="C631" s="1" t="s">
        <v>2649</v>
      </c>
      <c r="D631" s="1" t="s">
        <v>2650</v>
      </c>
      <c r="E631" t="str">
        <f>IMAGE("http://ifttt.com/images/no_image_card.png",1)</f>
        <v/>
      </c>
      <c r="F631" s="1" t="s">
        <v>4</v>
      </c>
      <c r="G631" s="2" t="s">
        <v>2651</v>
      </c>
    </row>
    <row r="632">
      <c r="A632" s="1" t="s">
        <v>2647</v>
      </c>
      <c r="B632" s="1" t="s">
        <v>2652</v>
      </c>
      <c r="C632" s="1" t="s">
        <v>2653</v>
      </c>
      <c r="D632" s="2" t="s">
        <v>2654</v>
      </c>
      <c r="E632" t="str">
        <f>IMAGE("http://veritaseum.com/images/Global_Bank_Risk_as_Determined_by_Veritaseum.jpg",1)</f>
        <v/>
      </c>
      <c r="F632" s="1" t="s">
        <v>4</v>
      </c>
      <c r="G632" s="2" t="s">
        <v>2655</v>
      </c>
    </row>
    <row r="633">
      <c r="A633" s="1" t="s">
        <v>2660</v>
      </c>
      <c r="B633" s="1" t="s">
        <v>2661</v>
      </c>
      <c r="C633" s="1" t="s">
        <v>2662</v>
      </c>
      <c r="D633" s="1" t="s">
        <v>2663</v>
      </c>
      <c r="E633" t="str">
        <f t="shared" ref="E633:E635" si="78">IMAGE("http://ifttt.com/images/no_image_card.png",1)</f>
        <v/>
      </c>
      <c r="F633" s="1" t="s">
        <v>4</v>
      </c>
      <c r="G633" s="2" t="s">
        <v>2664</v>
      </c>
    </row>
    <row r="634">
      <c r="A634" s="1" t="s">
        <v>2665</v>
      </c>
      <c r="B634" s="1" t="s">
        <v>2666</v>
      </c>
      <c r="C634" s="1" t="s">
        <v>2667</v>
      </c>
      <c r="D634" s="1" t="s">
        <v>2668</v>
      </c>
      <c r="E634" t="str">
        <f t="shared" si="78"/>
        <v/>
      </c>
      <c r="F634" s="1" t="s">
        <v>4</v>
      </c>
      <c r="G634" s="2" t="s">
        <v>2669</v>
      </c>
    </row>
    <row r="635">
      <c r="A635" s="1" t="s">
        <v>2670</v>
      </c>
      <c r="B635" s="1" t="s">
        <v>2671</v>
      </c>
      <c r="C635" s="1" t="s">
        <v>2672</v>
      </c>
      <c r="D635" s="1" t="s">
        <v>2673</v>
      </c>
      <c r="E635" t="str">
        <f t="shared" si="78"/>
        <v/>
      </c>
      <c r="F635" s="1" t="s">
        <v>4</v>
      </c>
      <c r="G635" s="2" t="s">
        <v>2674</v>
      </c>
    </row>
    <row r="636">
      <c r="A636" s="1" t="s">
        <v>2675</v>
      </c>
      <c r="B636" s="1" t="s">
        <v>2676</v>
      </c>
      <c r="C636" s="1" t="s">
        <v>2677</v>
      </c>
      <c r="D636" s="2" t="s">
        <v>2678</v>
      </c>
      <c r="E636" t="str">
        <f>IMAGE("https://i.ytimg.com/vi/H81S3wTWchA/maxresdefault.jpg",1)</f>
        <v/>
      </c>
      <c r="F636" s="1" t="s">
        <v>4</v>
      </c>
      <c r="G636" s="2" t="s">
        <v>2679</v>
      </c>
    </row>
    <row r="637">
      <c r="A637" s="1" t="s">
        <v>2680</v>
      </c>
      <c r="B637" s="1" t="s">
        <v>2681</v>
      </c>
      <c r="C637" s="1" t="s">
        <v>2682</v>
      </c>
      <c r="D637" s="1" t="s">
        <v>2682</v>
      </c>
      <c r="E637" t="str">
        <f>IMAGE("http://ifttt.com/images/no_image_card.png",1)</f>
        <v/>
      </c>
      <c r="F637" s="1" t="s">
        <v>4</v>
      </c>
      <c r="G637" s="2" t="s">
        <v>2683</v>
      </c>
    </row>
    <row r="638">
      <c r="A638" s="1" t="s">
        <v>2684</v>
      </c>
      <c r="B638" s="1" t="s">
        <v>471</v>
      </c>
      <c r="C638" s="1" t="s">
        <v>2685</v>
      </c>
      <c r="D638" s="2" t="s">
        <v>2686</v>
      </c>
      <c r="E638" t="str">
        <f>IMAGE("http://bit-post.com/wp-content/uploads/2015/02/bitcoin-china.jpg",1)</f>
        <v/>
      </c>
      <c r="F638" s="1" t="s">
        <v>4</v>
      </c>
      <c r="G638" s="2" t="s">
        <v>2687</v>
      </c>
    </row>
    <row r="639">
      <c r="A639" s="1" t="s">
        <v>2684</v>
      </c>
      <c r="B639" s="1" t="s">
        <v>2688</v>
      </c>
      <c r="C639" s="1" t="s">
        <v>2689</v>
      </c>
      <c r="D639" s="2" t="s">
        <v>2690</v>
      </c>
      <c r="E639" t="str">
        <f>IMAGE("http://i.imgur.com/pO7MZSn.png?1?fb",1)</f>
        <v/>
      </c>
      <c r="F639" s="1" t="s">
        <v>4</v>
      </c>
      <c r="G639" s="2" t="s">
        <v>2691</v>
      </c>
    </row>
    <row r="640">
      <c r="A640" s="1" t="s">
        <v>2692</v>
      </c>
      <c r="B640" s="1" t="s">
        <v>336</v>
      </c>
      <c r="C640" s="1" t="s">
        <v>2693</v>
      </c>
      <c r="D640" s="1" t="s">
        <v>2694</v>
      </c>
      <c r="E640" t="str">
        <f>IMAGE("http://ifttt.com/images/no_image_card.png",1)</f>
        <v/>
      </c>
      <c r="F640" s="1" t="s">
        <v>4</v>
      </c>
      <c r="G640" s="2" t="s">
        <v>2695</v>
      </c>
    </row>
    <row r="641">
      <c r="A641" s="1" t="s">
        <v>2696</v>
      </c>
      <c r="B641" s="1" t="s">
        <v>2152</v>
      </c>
      <c r="C641" s="1" t="s">
        <v>2697</v>
      </c>
      <c r="D641" s="2" t="s">
        <v>2154</v>
      </c>
      <c r="E641" t="str">
        <f>IMAGE("https://bnktothefuture.com/pitches/2081/photo/original",1)</f>
        <v/>
      </c>
      <c r="F641" s="1" t="s">
        <v>4</v>
      </c>
      <c r="G641" s="2" t="s">
        <v>2698</v>
      </c>
    </row>
    <row r="642">
      <c r="A642" s="1" t="s">
        <v>2699</v>
      </c>
      <c r="B642" s="1" t="s">
        <v>2210</v>
      </c>
      <c r="C642" s="1" t="s">
        <v>2700</v>
      </c>
      <c r="D642" s="1" t="s">
        <v>2701</v>
      </c>
      <c r="E642" t="str">
        <f t="shared" ref="E642:E643" si="79">IMAGE("http://ifttt.com/images/no_image_card.png",1)</f>
        <v/>
      </c>
      <c r="F642" s="1" t="s">
        <v>4</v>
      </c>
      <c r="G642" s="2" t="s">
        <v>2702</v>
      </c>
    </row>
    <row r="643">
      <c r="A643" s="1" t="s">
        <v>2703</v>
      </c>
      <c r="B643" s="1" t="s">
        <v>1578</v>
      </c>
      <c r="C643" s="1" t="s">
        <v>2704</v>
      </c>
      <c r="D643" s="1" t="s">
        <v>2705</v>
      </c>
      <c r="E643" t="str">
        <f t="shared" si="79"/>
        <v/>
      </c>
      <c r="F643" s="1" t="s">
        <v>4</v>
      </c>
      <c r="G643" s="2" t="s">
        <v>2706</v>
      </c>
    </row>
    <row r="644">
      <c r="A644" s="1" t="s">
        <v>2707</v>
      </c>
      <c r="B644" s="1" t="s">
        <v>2518</v>
      </c>
      <c r="C644" s="1" t="s">
        <v>2708</v>
      </c>
      <c r="D644" s="2" t="s">
        <v>2709</v>
      </c>
      <c r="E644" t="str">
        <f>IMAGE("https://diademjewellery.co.uk/wp-content/uploads/2015/04/rightfooter2.jpg",1)</f>
        <v/>
      </c>
      <c r="F644" s="1" t="s">
        <v>4</v>
      </c>
      <c r="G644" s="2" t="s">
        <v>2710</v>
      </c>
    </row>
    <row r="645">
      <c r="A645" s="1" t="s">
        <v>2711</v>
      </c>
      <c r="B645" s="1" t="s">
        <v>2097</v>
      </c>
      <c r="C645" s="1" t="s">
        <v>2712</v>
      </c>
      <c r="D645" s="2" t="s">
        <v>2713</v>
      </c>
      <c r="E645" t="str">
        <f>IMAGE("https://bitcoinnewsmagazine.com/wp-content/uploads/2015/04/hashing.png",1)</f>
        <v/>
      </c>
      <c r="F645" s="1" t="s">
        <v>4</v>
      </c>
      <c r="G645" s="2" t="s">
        <v>2714</v>
      </c>
    </row>
    <row r="646">
      <c r="A646" s="1" t="s">
        <v>2715</v>
      </c>
      <c r="B646" s="1" t="s">
        <v>2716</v>
      </c>
      <c r="C646" s="1" t="s">
        <v>2717</v>
      </c>
      <c r="D646" s="1" t="s">
        <v>177</v>
      </c>
      <c r="E646" t="str">
        <f t="shared" ref="E646:E651" si="80">IMAGE("http://ifttt.com/images/no_image_card.png",1)</f>
        <v/>
      </c>
      <c r="F646" s="1" t="s">
        <v>4</v>
      </c>
      <c r="G646" s="2" t="s">
        <v>2718</v>
      </c>
    </row>
    <row r="647">
      <c r="A647" s="1" t="s">
        <v>2719</v>
      </c>
      <c r="B647" s="1" t="s">
        <v>2720</v>
      </c>
      <c r="C647" s="1" t="s">
        <v>2721</v>
      </c>
      <c r="D647" s="1" t="s">
        <v>177</v>
      </c>
      <c r="E647" t="str">
        <f t="shared" si="80"/>
        <v/>
      </c>
      <c r="F647" s="1" t="s">
        <v>4</v>
      </c>
      <c r="G647" s="2" t="s">
        <v>2722</v>
      </c>
    </row>
    <row r="648">
      <c r="A648" s="1" t="s">
        <v>2723</v>
      </c>
      <c r="B648" s="1" t="s">
        <v>2724</v>
      </c>
      <c r="C648" s="1" t="s">
        <v>2725</v>
      </c>
      <c r="D648" s="1" t="s">
        <v>2726</v>
      </c>
      <c r="E648" t="str">
        <f t="shared" si="80"/>
        <v/>
      </c>
      <c r="F648" s="1" t="s">
        <v>4</v>
      </c>
      <c r="G648" s="2" t="s">
        <v>2727</v>
      </c>
    </row>
    <row r="649">
      <c r="A649" s="1" t="s">
        <v>2728</v>
      </c>
      <c r="B649" s="1" t="s">
        <v>745</v>
      </c>
      <c r="C649" s="1" t="s">
        <v>2729</v>
      </c>
      <c r="D649" s="1" t="s">
        <v>177</v>
      </c>
      <c r="E649" t="str">
        <f t="shared" si="80"/>
        <v/>
      </c>
      <c r="F649" s="1" t="s">
        <v>4</v>
      </c>
      <c r="G649" s="2" t="s">
        <v>2730</v>
      </c>
    </row>
    <row r="650">
      <c r="A650" s="1" t="s">
        <v>2731</v>
      </c>
      <c r="B650" s="1" t="s">
        <v>2732</v>
      </c>
      <c r="C650" s="1" t="s">
        <v>2733</v>
      </c>
      <c r="D650" s="1" t="s">
        <v>2734</v>
      </c>
      <c r="E650" t="str">
        <f t="shared" si="80"/>
        <v/>
      </c>
      <c r="F650" s="1" t="s">
        <v>4</v>
      </c>
      <c r="G650" s="2" t="s">
        <v>2735</v>
      </c>
    </row>
    <row r="651">
      <c r="A651" s="1" t="s">
        <v>2736</v>
      </c>
      <c r="B651" s="1" t="s">
        <v>2737</v>
      </c>
      <c r="C651" s="1" t="s">
        <v>2738</v>
      </c>
      <c r="D651" s="1" t="s">
        <v>2739</v>
      </c>
      <c r="E651" t="str">
        <f t="shared" si="80"/>
        <v/>
      </c>
      <c r="F651" s="1" t="s">
        <v>4</v>
      </c>
      <c r="G651" s="2" t="s">
        <v>2740</v>
      </c>
    </row>
    <row r="652">
      <c r="A652" s="1" t="s">
        <v>2741</v>
      </c>
      <c r="B652" s="1" t="s">
        <v>848</v>
      </c>
      <c r="C652" s="1" t="s">
        <v>2742</v>
      </c>
      <c r="D652" s="2" t="s">
        <v>2743</v>
      </c>
      <c r="E652" t="str">
        <f>IMAGE("http://i.imgur.com/tojARwy.jpg",1)</f>
        <v/>
      </c>
      <c r="F652" s="1" t="s">
        <v>4</v>
      </c>
      <c r="G652" s="2" t="s">
        <v>2744</v>
      </c>
    </row>
    <row r="653">
      <c r="A653" s="1" t="s">
        <v>2745</v>
      </c>
      <c r="B653" s="1" t="s">
        <v>2720</v>
      </c>
      <c r="C653" s="1" t="s">
        <v>2746</v>
      </c>
      <c r="D653" s="1" t="s">
        <v>177</v>
      </c>
      <c r="E653" t="str">
        <f>IMAGE("http://ifttt.com/images/no_image_card.png",1)</f>
        <v/>
      </c>
      <c r="F653" s="1" t="s">
        <v>4</v>
      </c>
      <c r="G653" s="2" t="s">
        <v>2747</v>
      </c>
    </row>
    <row r="654">
      <c r="A654" s="1" t="s">
        <v>2748</v>
      </c>
      <c r="B654" s="1" t="s">
        <v>471</v>
      </c>
      <c r="C654" s="1" t="s">
        <v>2749</v>
      </c>
      <c r="D654" s="2" t="s">
        <v>2750</v>
      </c>
      <c r="E654" t="str">
        <f>IMAGE("http://bit-post.com/wp-content/uploads/2015/04/IB28.jpg",1)</f>
        <v/>
      </c>
      <c r="F654" s="1" t="s">
        <v>4</v>
      </c>
      <c r="G654" s="2" t="s">
        <v>2751</v>
      </c>
    </row>
    <row r="655">
      <c r="A655" s="1" t="s">
        <v>2752</v>
      </c>
      <c r="B655" s="1" t="s">
        <v>2753</v>
      </c>
      <c r="C655" s="1" t="s">
        <v>2754</v>
      </c>
      <c r="D655" s="2" t="s">
        <v>2755</v>
      </c>
      <c r="E655" t="str">
        <f>IMAGE("http://ifttt.com/images/no_image_card.png",1)</f>
        <v/>
      </c>
      <c r="F655" s="1" t="s">
        <v>4</v>
      </c>
      <c r="G655" s="2" t="s">
        <v>2756</v>
      </c>
    </row>
    <row r="656">
      <c r="A656" s="1" t="s">
        <v>2757</v>
      </c>
      <c r="B656" s="1" t="s">
        <v>435</v>
      </c>
      <c r="C656" s="1" t="s">
        <v>2758</v>
      </c>
      <c r="D656" s="2" t="s">
        <v>2759</v>
      </c>
      <c r="E656" t="str">
        <f>IMAGE("https://i1.sndcdn.com/artworks-000113833442-5sp1ca-t500x500.jpg",1)</f>
        <v/>
      </c>
      <c r="F656" s="1" t="s">
        <v>4</v>
      </c>
      <c r="G656" s="2" t="s">
        <v>2760</v>
      </c>
    </row>
    <row r="657">
      <c r="A657" s="1" t="s">
        <v>2761</v>
      </c>
      <c r="B657" s="1" t="s">
        <v>2762</v>
      </c>
      <c r="C657" s="1" t="s">
        <v>2763</v>
      </c>
      <c r="D657" s="1" t="s">
        <v>2764</v>
      </c>
      <c r="E657" t="str">
        <f t="shared" ref="E657:E658" si="81">IMAGE("http://ifttt.com/images/no_image_card.png",1)</f>
        <v/>
      </c>
      <c r="F657" s="1" t="s">
        <v>4</v>
      </c>
      <c r="G657" s="2" t="s">
        <v>2765</v>
      </c>
    </row>
    <row r="658">
      <c r="A658" s="1" t="s">
        <v>2766</v>
      </c>
      <c r="B658" s="1" t="s">
        <v>2767</v>
      </c>
      <c r="C658" s="1" t="s">
        <v>2768</v>
      </c>
      <c r="D658" s="2" t="s">
        <v>2769</v>
      </c>
      <c r="E658" t="str">
        <f t="shared" si="81"/>
        <v/>
      </c>
      <c r="F658" s="1" t="s">
        <v>4</v>
      </c>
      <c r="G658" s="2" t="s">
        <v>2770</v>
      </c>
    </row>
    <row r="659">
      <c r="A659" s="1" t="s">
        <v>2771</v>
      </c>
      <c r="B659" s="1" t="s">
        <v>848</v>
      </c>
      <c r="C659" s="1" t="s">
        <v>2772</v>
      </c>
      <c r="D659" s="2" t="s">
        <v>2773</v>
      </c>
      <c r="E659" t="str">
        <f>IMAGE("http://i.imgur.com/cILBJ1x.jpg",1)</f>
        <v/>
      </c>
      <c r="F659" s="1" t="s">
        <v>4</v>
      </c>
      <c r="G659" s="2" t="s">
        <v>2774</v>
      </c>
    </row>
    <row r="660">
      <c r="A660" s="1" t="s">
        <v>2775</v>
      </c>
      <c r="B660" s="1" t="s">
        <v>2776</v>
      </c>
      <c r="C660" s="1" t="s">
        <v>2777</v>
      </c>
      <c r="D660" s="1" t="s">
        <v>2778</v>
      </c>
      <c r="E660" t="str">
        <f t="shared" ref="E660:E666" si="82">IMAGE("http://ifttt.com/images/no_image_card.png",1)</f>
        <v/>
      </c>
      <c r="F660" s="1" t="s">
        <v>4</v>
      </c>
      <c r="G660" s="2" t="s">
        <v>2779</v>
      </c>
    </row>
    <row r="661">
      <c r="A661" s="1" t="s">
        <v>2780</v>
      </c>
      <c r="B661" s="1" t="s">
        <v>2781</v>
      </c>
      <c r="C661" s="1" t="s">
        <v>2782</v>
      </c>
      <c r="D661" s="1" t="s">
        <v>2783</v>
      </c>
      <c r="E661" t="str">
        <f t="shared" si="82"/>
        <v/>
      </c>
      <c r="F661" s="1" t="s">
        <v>4</v>
      </c>
      <c r="G661" s="2" t="s">
        <v>2784</v>
      </c>
    </row>
    <row r="662">
      <c r="A662" s="1" t="s">
        <v>2785</v>
      </c>
      <c r="B662" s="1" t="s">
        <v>2786</v>
      </c>
      <c r="C662" s="1" t="s">
        <v>2787</v>
      </c>
      <c r="D662" s="1" t="s">
        <v>2788</v>
      </c>
      <c r="E662" t="str">
        <f t="shared" si="82"/>
        <v/>
      </c>
      <c r="F662" s="1" t="s">
        <v>4</v>
      </c>
      <c r="G662" s="2" t="s">
        <v>2789</v>
      </c>
    </row>
    <row r="663">
      <c r="A663" s="1" t="s">
        <v>2790</v>
      </c>
      <c r="B663" s="1" t="s">
        <v>237</v>
      </c>
      <c r="C663" s="1" t="s">
        <v>2791</v>
      </c>
      <c r="D663" s="1" t="s">
        <v>2792</v>
      </c>
      <c r="E663" t="str">
        <f t="shared" si="82"/>
        <v/>
      </c>
      <c r="F663" s="1" t="s">
        <v>4</v>
      </c>
      <c r="G663" s="2" t="s">
        <v>2793</v>
      </c>
    </row>
    <row r="664">
      <c r="A664" s="1" t="s">
        <v>2794</v>
      </c>
      <c r="B664" s="1" t="s">
        <v>2795</v>
      </c>
      <c r="C664" s="1" t="s">
        <v>2796</v>
      </c>
      <c r="D664" s="1" t="s">
        <v>2797</v>
      </c>
      <c r="E664" t="str">
        <f t="shared" si="82"/>
        <v/>
      </c>
      <c r="F664" s="1" t="s">
        <v>4</v>
      </c>
      <c r="G664" s="2" t="s">
        <v>2798</v>
      </c>
    </row>
    <row r="665">
      <c r="A665" s="1" t="s">
        <v>2799</v>
      </c>
      <c r="B665" s="1" t="s">
        <v>2800</v>
      </c>
      <c r="C665" s="2" t="s">
        <v>2801</v>
      </c>
      <c r="D665" s="1" t="s">
        <v>2802</v>
      </c>
      <c r="E665" t="str">
        <f t="shared" si="82"/>
        <v/>
      </c>
      <c r="F665" s="1" t="s">
        <v>4</v>
      </c>
      <c r="G665" s="2" t="s">
        <v>2803</v>
      </c>
    </row>
    <row r="666">
      <c r="A666" s="1" t="s">
        <v>2804</v>
      </c>
      <c r="B666" s="1" t="s">
        <v>2805</v>
      </c>
      <c r="C666" s="1" t="s">
        <v>2806</v>
      </c>
      <c r="D666" s="1" t="s">
        <v>2807</v>
      </c>
      <c r="E666" t="str">
        <f t="shared" si="82"/>
        <v/>
      </c>
      <c r="F666" s="1" t="s">
        <v>4</v>
      </c>
      <c r="G666" s="2" t="s">
        <v>2808</v>
      </c>
    </row>
    <row r="667">
      <c r="A667" s="1" t="s">
        <v>2809</v>
      </c>
      <c r="B667" s="1" t="s">
        <v>1295</v>
      </c>
      <c r="C667" s="1" t="s">
        <v>2810</v>
      </c>
      <c r="D667" s="2" t="s">
        <v>2811</v>
      </c>
      <c r="E667" t="str">
        <f>IMAGE("https://www.redditstatic.com/icon.png",1)</f>
        <v/>
      </c>
      <c r="F667" s="1" t="s">
        <v>4</v>
      </c>
      <c r="G667" s="2" t="s">
        <v>2812</v>
      </c>
    </row>
    <row r="668">
      <c r="A668" s="1" t="s">
        <v>2813</v>
      </c>
      <c r="B668" s="1" t="s">
        <v>2814</v>
      </c>
      <c r="C668" s="1" t="s">
        <v>2815</v>
      </c>
      <c r="D668" s="2" t="s">
        <v>2816</v>
      </c>
      <c r="E668" t="str">
        <f>IMAGE("http://ifttt.com/images/no_image_card.png",1)</f>
        <v/>
      </c>
      <c r="F668" s="1" t="s">
        <v>4</v>
      </c>
      <c r="G668" s="2" t="s">
        <v>2817</v>
      </c>
    </row>
    <row r="669">
      <c r="A669" s="1" t="s">
        <v>2818</v>
      </c>
      <c r="B669" s="1" t="s">
        <v>2819</v>
      </c>
      <c r="C669" s="1" t="s">
        <v>2820</v>
      </c>
      <c r="D669" s="2" t="s">
        <v>2821</v>
      </c>
      <c r="E669" t="str">
        <f>IMAGE("https://secure.gravatar.com/avatar/b75784790ebd7cab0f4f076674a8124d?s=48&amp;d=monsterid&amp;r=g",1)</f>
        <v/>
      </c>
      <c r="F669" s="1" t="s">
        <v>4</v>
      </c>
      <c r="G669" s="2" t="s">
        <v>2822</v>
      </c>
    </row>
    <row r="670">
      <c r="A670" s="1" t="s">
        <v>2823</v>
      </c>
      <c r="B670" s="1" t="s">
        <v>2824</v>
      </c>
      <c r="C670" s="1" t="s">
        <v>2825</v>
      </c>
      <c r="D670" s="1" t="s">
        <v>2826</v>
      </c>
      <c r="E670" t="str">
        <f t="shared" ref="E670:E674" si="83">IMAGE("http://ifttt.com/images/no_image_card.png",1)</f>
        <v/>
      </c>
      <c r="F670" s="1" t="s">
        <v>4</v>
      </c>
      <c r="G670" s="2" t="s">
        <v>2827</v>
      </c>
    </row>
    <row r="671">
      <c r="A671" s="1" t="s">
        <v>2828</v>
      </c>
      <c r="B671" s="1" t="s">
        <v>2829</v>
      </c>
      <c r="C671" s="1" t="s">
        <v>2830</v>
      </c>
      <c r="D671" s="1" t="s">
        <v>2831</v>
      </c>
      <c r="E671" t="str">
        <f t="shared" si="83"/>
        <v/>
      </c>
      <c r="F671" s="1" t="s">
        <v>4</v>
      </c>
      <c r="G671" s="2" t="s">
        <v>2832</v>
      </c>
    </row>
    <row r="672">
      <c r="A672" s="1" t="s">
        <v>2833</v>
      </c>
      <c r="B672" s="1" t="s">
        <v>2834</v>
      </c>
      <c r="C672" s="1" t="s">
        <v>2835</v>
      </c>
      <c r="D672" s="1" t="s">
        <v>177</v>
      </c>
      <c r="E672" t="str">
        <f t="shared" si="83"/>
        <v/>
      </c>
      <c r="F672" s="1" t="s">
        <v>4</v>
      </c>
      <c r="G672" s="2" t="s">
        <v>2836</v>
      </c>
    </row>
    <row r="673">
      <c r="A673" s="1" t="s">
        <v>2837</v>
      </c>
      <c r="B673" s="1" t="s">
        <v>2838</v>
      </c>
      <c r="C673" s="1" t="s">
        <v>2839</v>
      </c>
      <c r="D673" s="1" t="s">
        <v>177</v>
      </c>
      <c r="E673" t="str">
        <f t="shared" si="83"/>
        <v/>
      </c>
      <c r="F673" s="1" t="s">
        <v>4</v>
      </c>
      <c r="G673" s="2" t="s">
        <v>2840</v>
      </c>
    </row>
    <row r="674">
      <c r="A674" s="1" t="s">
        <v>2841</v>
      </c>
      <c r="B674" s="1" t="s">
        <v>2842</v>
      </c>
      <c r="C674" s="1" t="s">
        <v>2843</v>
      </c>
      <c r="D674" s="1" t="s">
        <v>2844</v>
      </c>
      <c r="E674" t="str">
        <f t="shared" si="83"/>
        <v/>
      </c>
      <c r="F674" s="1" t="s">
        <v>4</v>
      </c>
      <c r="G674" s="2" t="s">
        <v>2845</v>
      </c>
    </row>
    <row r="675">
      <c r="A675" s="1" t="s">
        <v>2846</v>
      </c>
      <c r="B675" s="1" t="s">
        <v>2847</v>
      </c>
      <c r="C675" s="1" t="s">
        <v>2848</v>
      </c>
      <c r="D675" s="2" t="s">
        <v>2849</v>
      </c>
      <c r="E675" t="str">
        <f>IMAGE("https://i.imgur.com/MjApJx7.jpg",1)</f>
        <v/>
      </c>
      <c r="F675" s="1" t="s">
        <v>4</v>
      </c>
      <c r="G675" s="2" t="s">
        <v>2850</v>
      </c>
    </row>
    <row r="676">
      <c r="A676" s="1" t="s">
        <v>2851</v>
      </c>
      <c r="B676" s="1" t="s">
        <v>2852</v>
      </c>
      <c r="C676" s="1" t="s">
        <v>2853</v>
      </c>
      <c r="D676" s="2" t="s">
        <v>2854</v>
      </c>
      <c r="E676" t="str">
        <f>IMAGE("http://copay.io/img/og.png",1)</f>
        <v/>
      </c>
      <c r="F676" s="1" t="s">
        <v>4</v>
      </c>
      <c r="G676" s="2" t="s">
        <v>2855</v>
      </c>
    </row>
    <row r="677">
      <c r="A677" s="1" t="s">
        <v>2856</v>
      </c>
      <c r="B677" s="1" t="s">
        <v>2857</v>
      </c>
      <c r="C677" s="1" t="s">
        <v>2858</v>
      </c>
      <c r="D677" s="1" t="s">
        <v>2859</v>
      </c>
      <c r="E677" t="str">
        <f t="shared" ref="E677:E681" si="84">IMAGE("http://ifttt.com/images/no_image_card.png",1)</f>
        <v/>
      </c>
      <c r="F677" s="1" t="s">
        <v>4</v>
      </c>
      <c r="G677" s="2" t="s">
        <v>2860</v>
      </c>
    </row>
    <row r="678">
      <c r="A678" s="1" t="s">
        <v>2861</v>
      </c>
      <c r="B678" s="1" t="s">
        <v>2862</v>
      </c>
      <c r="C678" s="1" t="s">
        <v>2863</v>
      </c>
      <c r="D678" s="2" t="s">
        <v>2864</v>
      </c>
      <c r="E678" t="str">
        <f t="shared" si="84"/>
        <v/>
      </c>
      <c r="F678" s="1" t="s">
        <v>4</v>
      </c>
      <c r="G678" s="2" t="s">
        <v>2865</v>
      </c>
    </row>
    <row r="679">
      <c r="A679" s="1" t="s">
        <v>2866</v>
      </c>
      <c r="B679" s="1" t="s">
        <v>2867</v>
      </c>
      <c r="C679" s="1" t="s">
        <v>2868</v>
      </c>
      <c r="D679" s="1" t="s">
        <v>2869</v>
      </c>
      <c r="E679" t="str">
        <f t="shared" si="84"/>
        <v/>
      </c>
      <c r="F679" s="1" t="s">
        <v>4</v>
      </c>
      <c r="G679" s="2" t="s">
        <v>2870</v>
      </c>
    </row>
    <row r="680">
      <c r="A680" s="1" t="s">
        <v>2871</v>
      </c>
      <c r="B680" s="1" t="s">
        <v>2872</v>
      </c>
      <c r="C680" s="1" t="s">
        <v>2873</v>
      </c>
      <c r="D680" s="1" t="s">
        <v>177</v>
      </c>
      <c r="E680" t="str">
        <f t="shared" si="84"/>
        <v/>
      </c>
      <c r="F680" s="1" t="s">
        <v>4</v>
      </c>
      <c r="G680" s="2" t="s">
        <v>2874</v>
      </c>
    </row>
    <row r="681">
      <c r="A681" s="1" t="s">
        <v>2875</v>
      </c>
      <c r="B681" s="1" t="s">
        <v>2720</v>
      </c>
      <c r="C681" s="1" t="s">
        <v>2876</v>
      </c>
      <c r="D681" s="1" t="s">
        <v>177</v>
      </c>
      <c r="E681" t="str">
        <f t="shared" si="84"/>
        <v/>
      </c>
      <c r="F681" s="1" t="s">
        <v>4</v>
      </c>
      <c r="G681" s="2" t="s">
        <v>2877</v>
      </c>
    </row>
    <row r="682">
      <c r="A682" s="1" t="s">
        <v>2878</v>
      </c>
      <c r="B682" s="1" t="s">
        <v>353</v>
      </c>
      <c r="C682" s="1" t="s">
        <v>2879</v>
      </c>
      <c r="D682" s="2" t="s">
        <v>2880</v>
      </c>
      <c r="E682" t="str">
        <f>IMAGE("http://media.coindesk.com/2015/04/shutterstock_201109085.jpg",1)</f>
        <v/>
      </c>
      <c r="F682" s="1" t="s">
        <v>4</v>
      </c>
      <c r="G682" s="2" t="s">
        <v>2881</v>
      </c>
    </row>
    <row r="683">
      <c r="A683" s="1" t="s">
        <v>2882</v>
      </c>
      <c r="B683" s="1" t="s">
        <v>2883</v>
      </c>
      <c r="C683" s="1" t="s">
        <v>2884</v>
      </c>
      <c r="D683" s="2" t="s">
        <v>2885</v>
      </c>
      <c r="E683" t="str">
        <f t="shared" ref="E683:E706" si="85">IMAGE("http://ifttt.com/images/no_image_card.png",1)</f>
        <v/>
      </c>
      <c r="F683" s="1" t="s">
        <v>4</v>
      </c>
      <c r="G683" s="2" t="s">
        <v>2886</v>
      </c>
    </row>
    <row r="684">
      <c r="A684" s="1" t="s">
        <v>2887</v>
      </c>
      <c r="B684" s="1" t="s">
        <v>2888</v>
      </c>
      <c r="C684" s="1" t="s">
        <v>2889</v>
      </c>
      <c r="D684" s="1" t="s">
        <v>2890</v>
      </c>
      <c r="E684" t="str">
        <f t="shared" si="85"/>
        <v/>
      </c>
      <c r="F684" s="1" t="s">
        <v>4</v>
      </c>
      <c r="G684" s="2" t="s">
        <v>2891</v>
      </c>
    </row>
    <row r="685">
      <c r="A685" s="1" t="s">
        <v>2892</v>
      </c>
      <c r="B685" s="1" t="s">
        <v>208</v>
      </c>
      <c r="C685" s="1" t="s">
        <v>2893</v>
      </c>
      <c r="D685" s="1" t="s">
        <v>2894</v>
      </c>
      <c r="E685" t="str">
        <f t="shared" si="85"/>
        <v/>
      </c>
      <c r="F685" s="1" t="s">
        <v>4</v>
      </c>
      <c r="G685" s="2" t="s">
        <v>2895</v>
      </c>
    </row>
    <row r="686">
      <c r="A686" s="1" t="s">
        <v>2896</v>
      </c>
      <c r="B686" s="1" t="s">
        <v>2883</v>
      </c>
      <c r="C686" s="1" t="s">
        <v>2897</v>
      </c>
      <c r="D686" s="1" t="s">
        <v>2898</v>
      </c>
      <c r="E686" t="str">
        <f t="shared" si="85"/>
        <v/>
      </c>
      <c r="F686" s="1" t="s">
        <v>4</v>
      </c>
      <c r="G686" s="2" t="s">
        <v>2899</v>
      </c>
    </row>
    <row r="687">
      <c r="A687" s="1" t="s">
        <v>2900</v>
      </c>
      <c r="B687" s="1" t="s">
        <v>2901</v>
      </c>
      <c r="C687" s="1" t="s">
        <v>2902</v>
      </c>
      <c r="D687" s="1" t="s">
        <v>2903</v>
      </c>
      <c r="E687" t="str">
        <f t="shared" si="85"/>
        <v/>
      </c>
      <c r="F687" s="1" t="s">
        <v>4</v>
      </c>
      <c r="G687" s="2" t="s">
        <v>2904</v>
      </c>
    </row>
    <row r="688">
      <c r="A688" s="1" t="s">
        <v>2900</v>
      </c>
      <c r="B688" s="1" t="s">
        <v>2905</v>
      </c>
      <c r="C688" s="1" t="s">
        <v>2906</v>
      </c>
      <c r="D688" s="1" t="s">
        <v>2907</v>
      </c>
      <c r="E688" t="str">
        <f t="shared" si="85"/>
        <v/>
      </c>
      <c r="F688" s="1" t="s">
        <v>4</v>
      </c>
      <c r="G688" s="2" t="s">
        <v>2908</v>
      </c>
    </row>
    <row r="689">
      <c r="A689" s="1" t="s">
        <v>2909</v>
      </c>
      <c r="B689" s="1" t="s">
        <v>2910</v>
      </c>
      <c r="C689" s="1" t="s">
        <v>2911</v>
      </c>
      <c r="D689" s="1" t="s">
        <v>177</v>
      </c>
      <c r="E689" t="str">
        <f t="shared" si="85"/>
        <v/>
      </c>
      <c r="F689" s="1" t="s">
        <v>4</v>
      </c>
      <c r="G689" s="2" t="s">
        <v>2912</v>
      </c>
    </row>
    <row r="690">
      <c r="A690" s="1" t="s">
        <v>2913</v>
      </c>
      <c r="B690" s="1" t="s">
        <v>2914</v>
      </c>
      <c r="C690" s="1" t="s">
        <v>2915</v>
      </c>
      <c r="D690" s="2" t="s">
        <v>2916</v>
      </c>
      <c r="E690" t="str">
        <f t="shared" si="85"/>
        <v/>
      </c>
      <c r="F690" s="1" t="s">
        <v>4</v>
      </c>
      <c r="G690" s="2" t="s">
        <v>2917</v>
      </c>
    </row>
    <row r="691">
      <c r="A691" s="1" t="s">
        <v>2918</v>
      </c>
      <c r="B691" s="1" t="s">
        <v>2919</v>
      </c>
      <c r="C691" s="1" t="s">
        <v>2920</v>
      </c>
      <c r="D691" s="1" t="s">
        <v>2921</v>
      </c>
      <c r="E691" t="str">
        <f t="shared" si="85"/>
        <v/>
      </c>
      <c r="F691" s="1" t="s">
        <v>4</v>
      </c>
      <c r="G691" s="2" t="s">
        <v>2922</v>
      </c>
    </row>
    <row r="692">
      <c r="A692" s="1" t="s">
        <v>2923</v>
      </c>
      <c r="B692" s="1" t="s">
        <v>2924</v>
      </c>
      <c r="C692" s="1" t="s">
        <v>2925</v>
      </c>
      <c r="D692" s="1" t="s">
        <v>2926</v>
      </c>
      <c r="E692" t="str">
        <f t="shared" si="85"/>
        <v/>
      </c>
      <c r="F692" s="1" t="s">
        <v>4</v>
      </c>
      <c r="G692" s="2" t="s">
        <v>2927</v>
      </c>
    </row>
    <row r="693">
      <c r="A693" s="1" t="s">
        <v>2928</v>
      </c>
      <c r="B693" s="1" t="s">
        <v>1199</v>
      </c>
      <c r="C693" s="1" t="s">
        <v>2929</v>
      </c>
      <c r="D693" s="1" t="s">
        <v>177</v>
      </c>
      <c r="E693" t="str">
        <f t="shared" si="85"/>
        <v/>
      </c>
      <c r="F693" s="1" t="s">
        <v>4</v>
      </c>
      <c r="G693" s="2" t="s">
        <v>2930</v>
      </c>
    </row>
    <row r="694">
      <c r="A694" s="1" t="s">
        <v>2931</v>
      </c>
      <c r="B694" s="1" t="s">
        <v>156</v>
      </c>
      <c r="C694" s="1" t="s">
        <v>2932</v>
      </c>
      <c r="D694" s="1" t="s">
        <v>2933</v>
      </c>
      <c r="E694" t="str">
        <f t="shared" si="85"/>
        <v/>
      </c>
      <c r="F694" s="1" t="s">
        <v>4</v>
      </c>
      <c r="G694" s="2" t="s">
        <v>2934</v>
      </c>
    </row>
    <row r="695">
      <c r="A695" s="1" t="s">
        <v>2935</v>
      </c>
      <c r="B695" s="1" t="s">
        <v>2936</v>
      </c>
      <c r="C695" s="1" t="s">
        <v>2937</v>
      </c>
      <c r="D695" s="1" t="s">
        <v>177</v>
      </c>
      <c r="E695" t="str">
        <f t="shared" si="85"/>
        <v/>
      </c>
      <c r="F695" s="1" t="s">
        <v>4</v>
      </c>
      <c r="G695" s="2" t="s">
        <v>2938</v>
      </c>
    </row>
    <row r="696">
      <c r="A696" s="1" t="s">
        <v>2939</v>
      </c>
      <c r="B696" s="1" t="s">
        <v>1199</v>
      </c>
      <c r="C696" s="1" t="s">
        <v>2940</v>
      </c>
      <c r="D696" s="1" t="s">
        <v>177</v>
      </c>
      <c r="E696" t="str">
        <f t="shared" si="85"/>
        <v/>
      </c>
      <c r="F696" s="1" t="s">
        <v>4</v>
      </c>
      <c r="G696" s="2" t="s">
        <v>2941</v>
      </c>
    </row>
    <row r="697">
      <c r="A697" s="1" t="s">
        <v>2942</v>
      </c>
      <c r="B697" s="1" t="s">
        <v>1199</v>
      </c>
      <c r="C697" s="1" t="s">
        <v>2943</v>
      </c>
      <c r="D697" s="1" t="s">
        <v>177</v>
      </c>
      <c r="E697" t="str">
        <f t="shared" si="85"/>
        <v/>
      </c>
      <c r="F697" s="1" t="s">
        <v>4</v>
      </c>
      <c r="G697" s="2" t="s">
        <v>2944</v>
      </c>
    </row>
    <row r="698">
      <c r="A698" s="1" t="s">
        <v>2945</v>
      </c>
      <c r="B698" s="1" t="s">
        <v>1199</v>
      </c>
      <c r="C698" s="1" t="s">
        <v>2946</v>
      </c>
      <c r="D698" s="1" t="s">
        <v>177</v>
      </c>
      <c r="E698" t="str">
        <f t="shared" si="85"/>
        <v/>
      </c>
      <c r="F698" s="1" t="s">
        <v>4</v>
      </c>
      <c r="G698" s="2" t="s">
        <v>2947</v>
      </c>
    </row>
    <row r="699">
      <c r="A699" s="1" t="s">
        <v>2948</v>
      </c>
      <c r="B699" s="1" t="s">
        <v>1199</v>
      </c>
      <c r="C699" s="1" t="s">
        <v>2949</v>
      </c>
      <c r="D699" s="1" t="s">
        <v>177</v>
      </c>
      <c r="E699" t="str">
        <f t="shared" si="85"/>
        <v/>
      </c>
      <c r="F699" s="1" t="s">
        <v>4</v>
      </c>
      <c r="G699" s="2" t="s">
        <v>2950</v>
      </c>
    </row>
    <row r="700">
      <c r="A700" s="1" t="s">
        <v>2951</v>
      </c>
      <c r="B700" s="1" t="s">
        <v>2952</v>
      </c>
      <c r="C700" s="1" t="s">
        <v>2953</v>
      </c>
      <c r="D700" s="1" t="s">
        <v>2954</v>
      </c>
      <c r="E700" t="str">
        <f t="shared" si="85"/>
        <v/>
      </c>
      <c r="F700" s="1" t="s">
        <v>4</v>
      </c>
      <c r="G700" s="2" t="s">
        <v>2955</v>
      </c>
    </row>
    <row r="701">
      <c r="A701" s="1" t="s">
        <v>2956</v>
      </c>
      <c r="B701" s="1" t="s">
        <v>2936</v>
      </c>
      <c r="C701" s="1" t="s">
        <v>2957</v>
      </c>
      <c r="D701" s="1" t="s">
        <v>2958</v>
      </c>
      <c r="E701" t="str">
        <f t="shared" si="85"/>
        <v/>
      </c>
      <c r="F701" s="1" t="s">
        <v>4</v>
      </c>
      <c r="G701" s="2" t="s">
        <v>2959</v>
      </c>
    </row>
    <row r="702">
      <c r="A702" s="1" t="s">
        <v>2960</v>
      </c>
      <c r="B702" s="1" t="s">
        <v>2961</v>
      </c>
      <c r="C702" s="1" t="s">
        <v>2962</v>
      </c>
      <c r="D702" s="1" t="s">
        <v>2963</v>
      </c>
      <c r="E702" t="str">
        <f t="shared" si="85"/>
        <v/>
      </c>
      <c r="F702" s="1" t="s">
        <v>4</v>
      </c>
      <c r="G702" s="2" t="s">
        <v>2964</v>
      </c>
    </row>
    <row r="703">
      <c r="A703" s="1" t="s">
        <v>2965</v>
      </c>
      <c r="B703" s="1" t="s">
        <v>1199</v>
      </c>
      <c r="C703" s="1" t="s">
        <v>2966</v>
      </c>
      <c r="D703" s="1" t="s">
        <v>177</v>
      </c>
      <c r="E703" t="str">
        <f t="shared" si="85"/>
        <v/>
      </c>
      <c r="F703" s="1" t="s">
        <v>4</v>
      </c>
      <c r="G703" s="2" t="s">
        <v>2967</v>
      </c>
    </row>
    <row r="704">
      <c r="A704" s="1" t="s">
        <v>2968</v>
      </c>
      <c r="B704" s="1" t="s">
        <v>2969</v>
      </c>
      <c r="C704" s="1" t="s">
        <v>2970</v>
      </c>
      <c r="D704" s="1" t="s">
        <v>2971</v>
      </c>
      <c r="E704" t="str">
        <f t="shared" si="85"/>
        <v/>
      </c>
      <c r="F704" s="1" t="s">
        <v>4</v>
      </c>
      <c r="G704" s="2" t="s">
        <v>2972</v>
      </c>
    </row>
    <row r="705">
      <c r="A705" s="1" t="s">
        <v>2973</v>
      </c>
      <c r="B705" s="1" t="s">
        <v>2974</v>
      </c>
      <c r="C705" s="1" t="s">
        <v>2975</v>
      </c>
      <c r="D705" s="1" t="s">
        <v>2976</v>
      </c>
      <c r="E705" t="str">
        <f t="shared" si="85"/>
        <v/>
      </c>
      <c r="F705" s="1" t="s">
        <v>4</v>
      </c>
      <c r="G705" s="2" t="s">
        <v>2977</v>
      </c>
    </row>
    <row r="706">
      <c r="A706" s="1" t="s">
        <v>2978</v>
      </c>
      <c r="B706" s="1" t="s">
        <v>2979</v>
      </c>
      <c r="C706" s="1" t="s">
        <v>2980</v>
      </c>
      <c r="D706" s="1" t="s">
        <v>2981</v>
      </c>
      <c r="E706" t="str">
        <f t="shared" si="85"/>
        <v/>
      </c>
      <c r="F706" s="1" t="s">
        <v>4</v>
      </c>
      <c r="G706" s="2" t="s">
        <v>2982</v>
      </c>
    </row>
    <row r="707">
      <c r="A707" s="1" t="s">
        <v>2983</v>
      </c>
      <c r="B707" s="1" t="s">
        <v>2984</v>
      </c>
      <c r="C707" s="1" t="s">
        <v>2985</v>
      </c>
      <c r="D707" s="2" t="s">
        <v>2986</v>
      </c>
      <c r="E707" t="str">
        <f>IMAGE("https://occupyintel.files.wordpress.com/2015/04/screenshot-481.png",1)</f>
        <v/>
      </c>
      <c r="F707" s="1" t="s">
        <v>4</v>
      </c>
      <c r="G707" s="2" t="s">
        <v>2987</v>
      </c>
    </row>
    <row r="708">
      <c r="A708" s="1" t="s">
        <v>2988</v>
      </c>
      <c r="B708" s="1" t="s">
        <v>2989</v>
      </c>
      <c r="C708" s="1" t="s">
        <v>2990</v>
      </c>
      <c r="D708" s="1" t="s">
        <v>2991</v>
      </c>
      <c r="E708" t="str">
        <f>IMAGE("http://ifttt.com/images/no_image_card.png",1)</f>
        <v/>
      </c>
      <c r="F708" s="1" t="s">
        <v>4</v>
      </c>
      <c r="G708" s="2" t="s">
        <v>2992</v>
      </c>
    </row>
    <row r="709">
      <c r="A709" s="1" t="s">
        <v>2993</v>
      </c>
      <c r="B709" s="1" t="s">
        <v>2994</v>
      </c>
      <c r="C709" s="1" t="s">
        <v>2995</v>
      </c>
      <c r="D709" s="2" t="s">
        <v>2996</v>
      </c>
      <c r="E709" t="str">
        <f>IMAGE("http://im.ft-static.com/m/img/social/og-ft-logo-large.png",1)</f>
        <v/>
      </c>
      <c r="F709" s="1" t="s">
        <v>4</v>
      </c>
      <c r="G709" s="2" t="s">
        <v>2997</v>
      </c>
    </row>
    <row r="710">
      <c r="A710" s="1" t="s">
        <v>2998</v>
      </c>
      <c r="B710" s="1" t="s">
        <v>2999</v>
      </c>
      <c r="C710" s="1" t="s">
        <v>3000</v>
      </c>
      <c r="D710" s="2" t="s">
        <v>3001</v>
      </c>
      <c r="E710" t="str">
        <f>IMAGE("http://1.bp.blogspot.com/-WlXD48n_OFk/VTFt9tCUVxI/AAAAAAAAC4w/pKRhjVoYgwU/s1600/theft_pattern.png",1)</f>
        <v/>
      </c>
      <c r="F710" s="1" t="s">
        <v>4</v>
      </c>
      <c r="G710" s="2" t="s">
        <v>3002</v>
      </c>
    </row>
    <row r="711">
      <c r="A711" s="1" t="s">
        <v>3003</v>
      </c>
      <c r="B711" s="1" t="s">
        <v>3004</v>
      </c>
      <c r="C711" s="1" t="s">
        <v>3005</v>
      </c>
      <c r="D711" s="1" t="s">
        <v>3006</v>
      </c>
      <c r="E711" t="str">
        <f t="shared" ref="E711:E713" si="86">IMAGE("http://ifttt.com/images/no_image_card.png",1)</f>
        <v/>
      </c>
      <c r="F711" s="1" t="s">
        <v>4</v>
      </c>
      <c r="G711" s="2" t="s">
        <v>3007</v>
      </c>
    </row>
    <row r="712">
      <c r="A712" s="1" t="s">
        <v>3008</v>
      </c>
      <c r="B712" s="1" t="s">
        <v>3009</v>
      </c>
      <c r="C712" s="1" t="s">
        <v>3010</v>
      </c>
      <c r="D712" s="1" t="s">
        <v>177</v>
      </c>
      <c r="E712" t="str">
        <f t="shared" si="86"/>
        <v/>
      </c>
      <c r="F712" s="1" t="s">
        <v>4</v>
      </c>
      <c r="G712" s="2" t="s">
        <v>3011</v>
      </c>
    </row>
    <row r="713">
      <c r="A713" s="1" t="s">
        <v>3012</v>
      </c>
      <c r="B713" s="1" t="s">
        <v>3013</v>
      </c>
      <c r="C713" s="1" t="s">
        <v>3014</v>
      </c>
      <c r="D713" s="1" t="s">
        <v>3015</v>
      </c>
      <c r="E713" t="str">
        <f t="shared" si="86"/>
        <v/>
      </c>
      <c r="F713" s="1" t="s">
        <v>4</v>
      </c>
      <c r="G713" s="2" t="s">
        <v>3016</v>
      </c>
    </row>
    <row r="714">
      <c r="A714" s="1" t="s">
        <v>3017</v>
      </c>
      <c r="B714" s="1" t="s">
        <v>3018</v>
      </c>
      <c r="C714" s="1" t="s">
        <v>3019</v>
      </c>
      <c r="D714" s="2" t="s">
        <v>3020</v>
      </c>
      <c r="E714" t="str">
        <f>IMAGE("https://i.ytimg.com/vi/RIafZXRDH7w/maxresdefault.jpg",1)</f>
        <v/>
      </c>
      <c r="F714" s="1" t="s">
        <v>4</v>
      </c>
      <c r="G714" s="2" t="s">
        <v>3021</v>
      </c>
    </row>
    <row r="715">
      <c r="A715" s="1" t="s">
        <v>3022</v>
      </c>
      <c r="B715" s="1" t="s">
        <v>2883</v>
      </c>
      <c r="C715" s="1" t="s">
        <v>3023</v>
      </c>
      <c r="D715" s="1" t="s">
        <v>3024</v>
      </c>
      <c r="E715" t="str">
        <f t="shared" ref="E715:E719" si="87">IMAGE("http://ifttt.com/images/no_image_card.png",1)</f>
        <v/>
      </c>
      <c r="F715" s="1" t="s">
        <v>4</v>
      </c>
      <c r="G715" s="2" t="s">
        <v>3025</v>
      </c>
    </row>
    <row r="716">
      <c r="A716" s="1" t="s">
        <v>3026</v>
      </c>
      <c r="B716" s="1" t="s">
        <v>3027</v>
      </c>
      <c r="C716" s="1" t="s">
        <v>3028</v>
      </c>
      <c r="D716" s="1" t="s">
        <v>3029</v>
      </c>
      <c r="E716" t="str">
        <f t="shared" si="87"/>
        <v/>
      </c>
      <c r="F716" s="1" t="s">
        <v>4</v>
      </c>
      <c r="G716" s="2" t="s">
        <v>3030</v>
      </c>
    </row>
    <row r="717">
      <c r="A717" s="1" t="s">
        <v>3031</v>
      </c>
      <c r="B717" s="1" t="s">
        <v>3032</v>
      </c>
      <c r="C717" s="1" t="s">
        <v>3033</v>
      </c>
      <c r="D717" s="1" t="s">
        <v>3034</v>
      </c>
      <c r="E717" t="str">
        <f t="shared" si="87"/>
        <v/>
      </c>
      <c r="F717" s="1" t="s">
        <v>4</v>
      </c>
      <c r="G717" s="2" t="s">
        <v>3035</v>
      </c>
    </row>
    <row r="718">
      <c r="A718" s="1" t="s">
        <v>3036</v>
      </c>
      <c r="B718" s="1" t="s">
        <v>2220</v>
      </c>
      <c r="C718" s="1" t="s">
        <v>3037</v>
      </c>
      <c r="D718" s="2" t="s">
        <v>3038</v>
      </c>
      <c r="E718" t="str">
        <f t="shared" si="87"/>
        <v/>
      </c>
      <c r="F718" s="1" t="s">
        <v>4</v>
      </c>
      <c r="G718" s="2" t="s">
        <v>3039</v>
      </c>
    </row>
    <row r="719">
      <c r="A719" s="1" t="s">
        <v>3040</v>
      </c>
      <c r="B719" s="1" t="s">
        <v>3041</v>
      </c>
      <c r="C719" s="1" t="s">
        <v>3042</v>
      </c>
      <c r="D719" s="1" t="s">
        <v>3043</v>
      </c>
      <c r="E719" t="str">
        <f t="shared" si="87"/>
        <v/>
      </c>
      <c r="F719" s="1" t="s">
        <v>4</v>
      </c>
      <c r="G719" s="2" t="s">
        <v>3044</v>
      </c>
    </row>
    <row r="720">
      <c r="A720" s="1" t="s">
        <v>3045</v>
      </c>
      <c r="B720" s="1" t="s">
        <v>3046</v>
      </c>
      <c r="C720" s="1" t="s">
        <v>3047</v>
      </c>
      <c r="D720" s="2" t="s">
        <v>3048</v>
      </c>
      <c r="E720" t="str">
        <f>IMAGE("http://cointelegraph.com/images/725_aHR0cDovL2NvaW50ZWxlZ3JhcGguY29tL3N0b3JhZ2UvdXBsb2Fkcy92aWV3L2JiYjcyZDUzZDc3YWFkMTMxYWNlODA5YjMzM2JiNWU3LnBuZw==.jpg",1)</f>
        <v/>
      </c>
      <c r="F720" s="1" t="s">
        <v>4</v>
      </c>
      <c r="G720" s="2" t="s">
        <v>3049</v>
      </c>
    </row>
    <row r="721">
      <c r="A721" s="1" t="s">
        <v>3050</v>
      </c>
      <c r="B721" s="1" t="s">
        <v>3051</v>
      </c>
      <c r="C721" s="1" t="s">
        <v>3052</v>
      </c>
      <c r="D721" s="2" t="s">
        <v>3053</v>
      </c>
      <c r="E721" t="str">
        <f>IMAGE("http://i.imgur.com/hPgquIV.jpg?fb",1)</f>
        <v/>
      </c>
      <c r="F721" s="1" t="s">
        <v>4</v>
      </c>
      <c r="G721" s="2" t="s">
        <v>3054</v>
      </c>
    </row>
    <row r="722">
      <c r="A722" s="1" t="s">
        <v>3055</v>
      </c>
      <c r="B722" s="1" t="s">
        <v>3056</v>
      </c>
      <c r="C722" s="1" t="s">
        <v>3057</v>
      </c>
      <c r="D722" s="1" t="s">
        <v>3058</v>
      </c>
      <c r="E722" t="str">
        <f>IMAGE("http://ifttt.com/images/no_image_card.png",1)</f>
        <v/>
      </c>
      <c r="F722" s="1" t="s">
        <v>4</v>
      </c>
      <c r="G722" s="2" t="s">
        <v>3059</v>
      </c>
    </row>
    <row r="723">
      <c r="A723" s="1" t="s">
        <v>3060</v>
      </c>
      <c r="B723" s="1" t="s">
        <v>3061</v>
      </c>
      <c r="C723" s="1" t="s">
        <v>3062</v>
      </c>
      <c r="D723" s="2" t="s">
        <v>3063</v>
      </c>
      <c r="E723" t="str">
        <f>IMAGE("http://fm.cnbc.com/applications/cnbc.com/resources/img/editorial/2014/10/08/102070813-bitcoin-bearwhale.1910x1000.jpg",1)</f>
        <v/>
      </c>
      <c r="F723" s="1" t="s">
        <v>4</v>
      </c>
      <c r="G723" s="2" t="s">
        <v>3064</v>
      </c>
    </row>
    <row r="724">
      <c r="A724" s="1" t="s">
        <v>3065</v>
      </c>
      <c r="B724" s="1" t="s">
        <v>3066</v>
      </c>
      <c r="C724" s="1" t="s">
        <v>3067</v>
      </c>
      <c r="D724" s="2" t="s">
        <v>3068</v>
      </c>
      <c r="E724" t="str">
        <f>IMAGE("http://thegreatbitcointreasurehunt.com/assets/img/ASCIITitle.png",1)</f>
        <v/>
      </c>
      <c r="F724" s="1" t="s">
        <v>4</v>
      </c>
      <c r="G724" s="2" t="s">
        <v>3069</v>
      </c>
    </row>
    <row r="725">
      <c r="A725" s="1" t="s">
        <v>3070</v>
      </c>
      <c r="B725" s="1" t="s">
        <v>3071</v>
      </c>
      <c r="C725" s="1" t="s">
        <v>3072</v>
      </c>
      <c r="D725" s="1" t="s">
        <v>3073</v>
      </c>
      <c r="E725" t="str">
        <f t="shared" ref="E725:E726" si="88">IMAGE("http://ifttt.com/images/no_image_card.png",1)</f>
        <v/>
      </c>
      <c r="F725" s="1" t="s">
        <v>4</v>
      </c>
      <c r="G725" s="2" t="s">
        <v>3074</v>
      </c>
    </row>
    <row r="726">
      <c r="A726" s="1" t="s">
        <v>3055</v>
      </c>
      <c r="B726" s="1" t="s">
        <v>3056</v>
      </c>
      <c r="C726" s="1" t="s">
        <v>3057</v>
      </c>
      <c r="D726" s="1" t="s">
        <v>3058</v>
      </c>
      <c r="E726" t="str">
        <f t="shared" si="88"/>
        <v/>
      </c>
      <c r="F726" s="1" t="s">
        <v>4</v>
      </c>
      <c r="G726" s="2" t="s">
        <v>3059</v>
      </c>
    </row>
    <row r="727">
      <c r="A727" s="1" t="s">
        <v>3060</v>
      </c>
      <c r="B727" s="1" t="s">
        <v>3061</v>
      </c>
      <c r="C727" s="1" t="s">
        <v>3062</v>
      </c>
      <c r="D727" s="2" t="s">
        <v>3063</v>
      </c>
      <c r="E727" t="str">
        <f>IMAGE("http://fm.cnbc.com/applications/cnbc.com/resources/img/editorial/2014/10/08/102070813-bitcoin-bearwhale.1910x1000.jpg",1)</f>
        <v/>
      </c>
      <c r="F727" s="1" t="s">
        <v>4</v>
      </c>
      <c r="G727" s="2" t="s">
        <v>3064</v>
      </c>
    </row>
    <row r="728">
      <c r="A728" s="1" t="s">
        <v>3075</v>
      </c>
      <c r="B728" s="1" t="s">
        <v>353</v>
      </c>
      <c r="C728" s="1" t="s">
        <v>3076</v>
      </c>
      <c r="D728" s="2" t="s">
        <v>3077</v>
      </c>
      <c r="E728" t="str">
        <f>IMAGE("http://www.independent.ie/opinion/article31153395.ece/ALTERNATES/w300square/2015-04-19_opi_8673756_I1.JPG",1)</f>
        <v/>
      </c>
      <c r="F728" s="1" t="s">
        <v>4</v>
      </c>
      <c r="G728" s="2" t="s">
        <v>3078</v>
      </c>
    </row>
    <row r="729">
      <c r="A729" s="1" t="s">
        <v>3079</v>
      </c>
      <c r="B729" s="1" t="s">
        <v>353</v>
      </c>
      <c r="C729" s="1" t="s">
        <v>3080</v>
      </c>
      <c r="D729" s="2" t="s">
        <v>3081</v>
      </c>
      <c r="E729" t="str">
        <f>IMAGE("http://www.newsbtc.com/wp-content/uploads/2015/04/Meet-the-Team-Unocoin.png",1)</f>
        <v/>
      </c>
      <c r="F729" s="1" t="s">
        <v>4</v>
      </c>
      <c r="G729" s="2" t="s">
        <v>3082</v>
      </c>
    </row>
    <row r="730">
      <c r="A730" s="1" t="s">
        <v>3083</v>
      </c>
      <c r="B730" s="1" t="s">
        <v>353</v>
      </c>
      <c r="C730" s="1" t="s">
        <v>3084</v>
      </c>
      <c r="D730" s="2" t="s">
        <v>3085</v>
      </c>
      <c r="E730" t="str">
        <f>IMAGE("http://freekeene.com/wordpress/wp-content/uploads/2015/04/Bitcoin_Bus-300x181.png",1)</f>
        <v/>
      </c>
      <c r="F730" s="1" t="s">
        <v>4</v>
      </c>
      <c r="G730" s="2" t="s">
        <v>3086</v>
      </c>
    </row>
    <row r="731">
      <c r="A731" s="1" t="s">
        <v>3087</v>
      </c>
      <c r="B731" s="1" t="s">
        <v>353</v>
      </c>
      <c r="C731" s="1" t="s">
        <v>3088</v>
      </c>
      <c r="D731" s="2" t="s">
        <v>3089</v>
      </c>
      <c r="E731" t="str">
        <f>IMAGE("http://www.newsbtc.com/wp-content/uploads/2015/03/rakuten-bitnet-bitcoin-payment-newbstc.png",1)</f>
        <v/>
      </c>
      <c r="F731" s="1" t="s">
        <v>4</v>
      </c>
      <c r="G731" s="2" t="s">
        <v>3090</v>
      </c>
    </row>
    <row r="732">
      <c r="A732" s="1" t="s">
        <v>3087</v>
      </c>
      <c r="B732" s="1" t="s">
        <v>353</v>
      </c>
      <c r="C732" s="1" t="s">
        <v>3091</v>
      </c>
      <c r="D732" s="2" t="s">
        <v>3092</v>
      </c>
      <c r="E732" t="str">
        <f>IMAGE("http://www.newsbtc.com/wp-content/uploads/2015/04/bitcoin-price-crash-illustration-ramreva-newsbtc.png",1)</f>
        <v/>
      </c>
      <c r="F732" s="1" t="s">
        <v>4</v>
      </c>
      <c r="G732" s="2" t="s">
        <v>3093</v>
      </c>
    </row>
    <row r="733">
      <c r="A733" s="1" t="s">
        <v>3094</v>
      </c>
      <c r="B733" s="1" t="s">
        <v>353</v>
      </c>
      <c r="C733" s="1" t="s">
        <v>3095</v>
      </c>
      <c r="D733" s="2" t="s">
        <v>3096</v>
      </c>
      <c r="E733" t="str">
        <f>IMAGE("http://www.newsbtc.com/wp-content/uploads/2015/04/bitcoin-education-illustration-newsbtc.png",1)</f>
        <v/>
      </c>
      <c r="F733" s="1" t="s">
        <v>4</v>
      </c>
      <c r="G733" s="2" t="s">
        <v>3097</v>
      </c>
    </row>
    <row r="734">
      <c r="A734" s="1" t="s">
        <v>3098</v>
      </c>
      <c r="B734" s="1" t="s">
        <v>449</v>
      </c>
      <c r="C734" s="1" t="s">
        <v>3099</v>
      </c>
      <c r="D734" s="1" t="s">
        <v>3100</v>
      </c>
      <c r="E734" t="str">
        <f>IMAGE("http://ifttt.com/images/no_image_card.png",1)</f>
        <v/>
      </c>
      <c r="F734" s="1" t="s">
        <v>4</v>
      </c>
      <c r="G734" s="2" t="s">
        <v>3101</v>
      </c>
    </row>
    <row r="735">
      <c r="A735" s="1" t="s">
        <v>3102</v>
      </c>
      <c r="B735" s="1" t="s">
        <v>420</v>
      </c>
      <c r="C735" s="1" t="s">
        <v>3103</v>
      </c>
      <c r="D735" s="2" t="s">
        <v>3104</v>
      </c>
      <c r="E735" t="str">
        <f>IMAGE("http://btcvestor.com/wp-content/uploads/sites/17/2015/04/Screen-Shot-2015-04-19-at-7.21.20-AM.png",1)</f>
        <v/>
      </c>
      <c r="F735" s="1" t="s">
        <v>4</v>
      </c>
      <c r="G735" s="2" t="s">
        <v>3105</v>
      </c>
    </row>
    <row r="736">
      <c r="A736" s="1" t="s">
        <v>3106</v>
      </c>
      <c r="B736" s="1" t="s">
        <v>3107</v>
      </c>
      <c r="C736" s="1" t="s">
        <v>3108</v>
      </c>
      <c r="D736" s="1" t="s">
        <v>3109</v>
      </c>
      <c r="E736" t="str">
        <f>IMAGE("http://ifttt.com/images/no_image_card.png",1)</f>
        <v/>
      </c>
      <c r="F736" s="1" t="s">
        <v>4</v>
      </c>
      <c r="G736" s="2" t="s">
        <v>3110</v>
      </c>
    </row>
    <row r="737">
      <c r="A737" s="1" t="s">
        <v>3111</v>
      </c>
      <c r="B737" s="1" t="s">
        <v>3112</v>
      </c>
      <c r="C737" s="1" t="s">
        <v>3113</v>
      </c>
      <c r="D737" s="2" t="s">
        <v>3114</v>
      </c>
      <c r="E737" t="str">
        <f>IMAGE("http://99bitcoins.com/wp-content/uploads/2015/04/BitcoinSponsor.png",1)</f>
        <v/>
      </c>
      <c r="F737" s="1" t="s">
        <v>4</v>
      </c>
      <c r="G737" s="2" t="s">
        <v>3115</v>
      </c>
    </row>
    <row r="738">
      <c r="A738" s="1" t="s">
        <v>3116</v>
      </c>
      <c r="B738" s="1" t="s">
        <v>3117</v>
      </c>
      <c r="C738" s="1" t="s">
        <v>3118</v>
      </c>
      <c r="D738" s="2" t="s">
        <v>3119</v>
      </c>
      <c r="E738" t="str">
        <f>IMAGE("https://www.coinimal.com/news/wp-content/uploads/2015/04/welcome_banner_neteller-01.png",1)</f>
        <v/>
      </c>
      <c r="F738" s="1" t="s">
        <v>4</v>
      </c>
      <c r="G738" s="2" t="s">
        <v>3120</v>
      </c>
    </row>
    <row r="739">
      <c r="A739" s="1" t="s">
        <v>3121</v>
      </c>
      <c r="B739" s="1" t="s">
        <v>3122</v>
      </c>
      <c r="C739" s="1" t="s">
        <v>3123</v>
      </c>
      <c r="D739" s="1" t="s">
        <v>3124</v>
      </c>
      <c r="E739" t="str">
        <f>IMAGE("http://ifttt.com/images/no_image_card.png",1)</f>
        <v/>
      </c>
      <c r="F739" s="1" t="s">
        <v>4</v>
      </c>
      <c r="G739" s="2" t="s">
        <v>3125</v>
      </c>
    </row>
    <row r="740">
      <c r="A740" s="1" t="s">
        <v>3126</v>
      </c>
      <c r="B740" s="1" t="s">
        <v>3127</v>
      </c>
      <c r="C740" s="1" t="s">
        <v>3128</v>
      </c>
      <c r="D740" s="2" t="s">
        <v>3129</v>
      </c>
      <c r="E740" t="str">
        <f>IMAGE("http://i.imgur.com/1mn0Iah.jpg",1)</f>
        <v/>
      </c>
      <c r="F740" s="1" t="s">
        <v>4</v>
      </c>
      <c r="G740" s="2" t="s">
        <v>3130</v>
      </c>
    </row>
    <row r="741">
      <c r="A741" s="1" t="s">
        <v>3131</v>
      </c>
      <c r="B741" s="1" t="s">
        <v>3132</v>
      </c>
      <c r="C741" s="1" t="s">
        <v>3133</v>
      </c>
      <c r="D741" s="1" t="s">
        <v>3134</v>
      </c>
      <c r="E741" t="str">
        <f t="shared" ref="E741:E743" si="89">IMAGE("http://ifttt.com/images/no_image_card.png",1)</f>
        <v/>
      </c>
      <c r="F741" s="1" t="s">
        <v>4</v>
      </c>
      <c r="G741" s="2" t="s">
        <v>3135</v>
      </c>
    </row>
    <row r="742">
      <c r="A742" s="1" t="s">
        <v>3136</v>
      </c>
      <c r="B742" s="1" t="s">
        <v>3137</v>
      </c>
      <c r="C742" s="1" t="s">
        <v>3138</v>
      </c>
      <c r="D742" s="1" t="s">
        <v>3139</v>
      </c>
      <c r="E742" t="str">
        <f t="shared" si="89"/>
        <v/>
      </c>
      <c r="F742" s="1" t="s">
        <v>4</v>
      </c>
      <c r="G742" s="2" t="s">
        <v>3140</v>
      </c>
    </row>
    <row r="743">
      <c r="A743" s="1" t="s">
        <v>3141</v>
      </c>
      <c r="B743" s="1" t="s">
        <v>2559</v>
      </c>
      <c r="C743" s="1" t="s">
        <v>3142</v>
      </c>
      <c r="D743" s="1" t="s">
        <v>3143</v>
      </c>
      <c r="E743" t="str">
        <f t="shared" si="89"/>
        <v/>
      </c>
      <c r="F743" s="1" t="s">
        <v>4</v>
      </c>
      <c r="G743" s="2" t="s">
        <v>3144</v>
      </c>
    </row>
    <row r="744">
      <c r="A744" s="1" t="s">
        <v>3145</v>
      </c>
      <c r="B744" s="1" t="s">
        <v>3146</v>
      </c>
      <c r="C744" s="1" t="s">
        <v>3147</v>
      </c>
      <c r="D744" s="2" t="s">
        <v>3148</v>
      </c>
      <c r="E744" t="str">
        <f>IMAGE("http://media.gotraffic.net/images/iH9DnenXG5vc/v204/-1x-1.jpg",1)</f>
        <v/>
      </c>
      <c r="F744" s="1" t="s">
        <v>4</v>
      </c>
      <c r="G744" s="2" t="s">
        <v>3149</v>
      </c>
    </row>
    <row r="745">
      <c r="A745" s="1" t="s">
        <v>3150</v>
      </c>
      <c r="B745" s="1" t="s">
        <v>3151</v>
      </c>
      <c r="C745" s="3" t="s">
        <v>2483</v>
      </c>
      <c r="D745" s="1" t="s">
        <v>3152</v>
      </c>
      <c r="E745" t="str">
        <f>IMAGE("http://i.telegraph.co.uk/multimedia/archive/03269/Charles-Bartlett_3269708k.jpg",1)</f>
        <v/>
      </c>
      <c r="F745" s="1" t="s">
        <v>4</v>
      </c>
      <c r="G745" s="2" t="s">
        <v>3153</v>
      </c>
    </row>
    <row r="746">
      <c r="A746" s="1" t="s">
        <v>3154</v>
      </c>
      <c r="B746" s="1" t="s">
        <v>3155</v>
      </c>
      <c r="C746" s="1" t="s">
        <v>3156</v>
      </c>
      <c r="D746" s="1" t="s">
        <v>3157</v>
      </c>
      <c r="E746" t="str">
        <f>IMAGE("http://ifttt.com/images/no_image_card.png",1)</f>
        <v/>
      </c>
      <c r="F746" s="1" t="s">
        <v>4</v>
      </c>
      <c r="G746" s="2" t="s">
        <v>3158</v>
      </c>
    </row>
    <row r="747">
      <c r="A747" s="1" t="s">
        <v>3159</v>
      </c>
      <c r="B747" s="1" t="s">
        <v>1166</v>
      </c>
      <c r="C747" s="1" t="s">
        <v>3160</v>
      </c>
      <c r="D747" s="2" t="s">
        <v>3161</v>
      </c>
      <c r="E747" t="str">
        <f>IMAGE("http://cointelegraph.com/images/725_aHR0cDovL2NvaW50ZWxlZ3JhcGguY29tL3N0b3JhZ2UvdXBsb2Fkcy92aWV3L2FjYTk3NmU5Yjc4NWQ1NTBjY2M4NjY5YTU3ZDQ2NTdkLnBuZw==.jpg",1)</f>
        <v/>
      </c>
      <c r="F747" s="1" t="s">
        <v>4</v>
      </c>
      <c r="G747" s="2" t="s">
        <v>3162</v>
      </c>
    </row>
    <row r="748">
      <c r="A748" s="1" t="s">
        <v>3163</v>
      </c>
      <c r="B748" s="1" t="s">
        <v>3164</v>
      </c>
      <c r="C748" s="1" t="s">
        <v>3165</v>
      </c>
      <c r="D748" s="1" t="s">
        <v>3166</v>
      </c>
      <c r="E748" t="str">
        <f>IMAGE("http://ifttt.com/images/no_image_card.png",1)</f>
        <v/>
      </c>
      <c r="F748" s="1" t="s">
        <v>4</v>
      </c>
      <c r="G748" s="2" t="s">
        <v>3167</v>
      </c>
    </row>
    <row r="749">
      <c r="A749" s="1" t="s">
        <v>3168</v>
      </c>
      <c r="B749" s="1" t="s">
        <v>11</v>
      </c>
      <c r="C749" s="1" t="s">
        <v>3169</v>
      </c>
      <c r="D749" s="2" t="s">
        <v>3170</v>
      </c>
      <c r="E749" t="str">
        <f>IMAGE("http://media.coindesk.com/2015/04/IMG_6407.jpg",1)</f>
        <v/>
      </c>
      <c r="F749" s="1" t="s">
        <v>4</v>
      </c>
      <c r="G749" s="2" t="s">
        <v>3171</v>
      </c>
    </row>
    <row r="750">
      <c r="A750" s="1" t="s">
        <v>3172</v>
      </c>
      <c r="B750" s="1" t="s">
        <v>3173</v>
      </c>
      <c r="C750" s="1" t="s">
        <v>3174</v>
      </c>
      <c r="D750" s="2" t="s">
        <v>3175</v>
      </c>
      <c r="E750" t="str">
        <f>IMAGE("http://bitcoinist.net/wp-content/uploads/2015/04/interpol1.jpg",1)</f>
        <v/>
      </c>
      <c r="F750" s="1" t="s">
        <v>4</v>
      </c>
      <c r="G750" s="2" t="s">
        <v>3176</v>
      </c>
    </row>
    <row r="751">
      <c r="A751" s="1" t="s">
        <v>3177</v>
      </c>
      <c r="B751" s="1" t="s">
        <v>1315</v>
      </c>
      <c r="C751" s="1" t="s">
        <v>3178</v>
      </c>
      <c r="D751" s="2" t="s">
        <v>3179</v>
      </c>
      <c r="E751" t="str">
        <f>IMAGE("http://9p5z91rxsag1usgoc1ctvupb.wpengine.netdna-cdn.com/wp-content/uploads/2015/04/ed5aa72f892c48b3eb99df24ce423d9b.jpg",1)</f>
        <v/>
      </c>
      <c r="F751" s="1" t="s">
        <v>4</v>
      </c>
      <c r="G751" s="2" t="s">
        <v>3180</v>
      </c>
    </row>
    <row r="752">
      <c r="A752" s="1" t="s">
        <v>3181</v>
      </c>
      <c r="B752" s="1" t="s">
        <v>3182</v>
      </c>
      <c r="C752" s="1" t="s">
        <v>3183</v>
      </c>
      <c r="D752" s="1" t="s">
        <v>3184</v>
      </c>
      <c r="E752" t="str">
        <f>IMAGE("http://ifttt.com/images/no_image_card.png",1)</f>
        <v/>
      </c>
      <c r="F752" s="1" t="s">
        <v>4</v>
      </c>
      <c r="G752" s="2" t="s">
        <v>3185</v>
      </c>
    </row>
    <row r="753">
      <c r="A753" s="1" t="s">
        <v>3186</v>
      </c>
      <c r="B753" s="1" t="s">
        <v>3187</v>
      </c>
      <c r="C753" s="1" t="s">
        <v>3188</v>
      </c>
      <c r="D753" s="2" t="s">
        <v>3189</v>
      </c>
      <c r="E753" t="str">
        <f>IMAGE("http://www.newsbtc.com/wp-content/uploads/2015/03/wallet.jpg",1)</f>
        <v/>
      </c>
      <c r="F753" s="1" t="s">
        <v>4</v>
      </c>
      <c r="G753" s="2" t="s">
        <v>3190</v>
      </c>
    </row>
    <row r="754">
      <c r="A754" s="1" t="s">
        <v>3191</v>
      </c>
      <c r="B754" s="1" t="s">
        <v>3192</v>
      </c>
      <c r="C754" s="1" t="s">
        <v>3193</v>
      </c>
      <c r="D754" s="1" t="s">
        <v>3194</v>
      </c>
      <c r="E754" t="str">
        <f t="shared" ref="E754:E755" si="90">IMAGE("http://ifttt.com/images/no_image_card.png",1)</f>
        <v/>
      </c>
      <c r="F754" s="1" t="s">
        <v>4</v>
      </c>
      <c r="G754" s="2" t="s">
        <v>3195</v>
      </c>
    </row>
    <row r="755">
      <c r="A755" s="1" t="s">
        <v>3196</v>
      </c>
      <c r="B755" s="1" t="s">
        <v>237</v>
      </c>
      <c r="C755" s="1" t="s">
        <v>3197</v>
      </c>
      <c r="D755" s="1" t="s">
        <v>3198</v>
      </c>
      <c r="E755" t="str">
        <f t="shared" si="90"/>
        <v/>
      </c>
      <c r="F755" s="1" t="s">
        <v>4</v>
      </c>
      <c r="G755" s="2" t="s">
        <v>3199</v>
      </c>
    </row>
    <row r="756">
      <c r="A756" s="1" t="s">
        <v>3200</v>
      </c>
      <c r="B756" s="1" t="s">
        <v>1315</v>
      </c>
      <c r="C756" s="1" t="s">
        <v>3201</v>
      </c>
      <c r="D756" s="2" t="s">
        <v>3202</v>
      </c>
      <c r="E756" t="str">
        <f>IMAGE("https://ifttt.com/images/og_ifttt_logo.png",1)</f>
        <v/>
      </c>
      <c r="F756" s="1" t="s">
        <v>4</v>
      </c>
      <c r="G756" s="2" t="s">
        <v>3203</v>
      </c>
    </row>
    <row r="757">
      <c r="A757" s="1" t="s">
        <v>3204</v>
      </c>
      <c r="B757" s="1" t="s">
        <v>3187</v>
      </c>
      <c r="C757" s="1" t="s">
        <v>3205</v>
      </c>
      <c r="D757" s="2" t="s">
        <v>3206</v>
      </c>
      <c r="E757" t="str">
        <f>IMAGE("http://insidebitcoins.com/wp-content/uploads/2015/04/Coinify-Bitcoin-640x480-150x150.png",1)</f>
        <v/>
      </c>
      <c r="F757" s="1" t="s">
        <v>4</v>
      </c>
      <c r="G757" s="2" t="s">
        <v>3207</v>
      </c>
    </row>
    <row r="758">
      <c r="A758" s="1" t="s">
        <v>3208</v>
      </c>
      <c r="B758" s="1" t="s">
        <v>3209</v>
      </c>
      <c r="C758" s="1" t="s">
        <v>3210</v>
      </c>
      <c r="D758" s="2" t="s">
        <v>3211</v>
      </c>
      <c r="E758" t="str">
        <f>IMAGE("https://bitcoinembassy.nl/wp-content/uploads/bitkassa001.jpg",1)</f>
        <v/>
      </c>
      <c r="F758" s="1" t="s">
        <v>4</v>
      </c>
      <c r="G758" s="2" t="s">
        <v>3212</v>
      </c>
    </row>
    <row r="759">
      <c r="A759" s="1" t="s">
        <v>3213</v>
      </c>
      <c r="B759" s="1" t="s">
        <v>3214</v>
      </c>
      <c r="C759" s="1" t="s">
        <v>3215</v>
      </c>
      <c r="D759" s="1" t="s">
        <v>3216</v>
      </c>
      <c r="E759" t="str">
        <f t="shared" ref="E759:E760" si="91">IMAGE("http://ifttt.com/images/no_image_card.png",1)</f>
        <v/>
      </c>
      <c r="F759" s="1" t="s">
        <v>4</v>
      </c>
      <c r="G759" s="2" t="s">
        <v>3217</v>
      </c>
    </row>
    <row r="760">
      <c r="A760" s="1" t="s">
        <v>3218</v>
      </c>
      <c r="B760" s="1" t="s">
        <v>3219</v>
      </c>
      <c r="C760" s="1" t="s">
        <v>3220</v>
      </c>
      <c r="D760" s="1" t="s">
        <v>3221</v>
      </c>
      <c r="E760" t="str">
        <f t="shared" si="91"/>
        <v/>
      </c>
      <c r="F760" s="1" t="s">
        <v>4</v>
      </c>
      <c r="G760" s="2" t="s">
        <v>3222</v>
      </c>
    </row>
    <row r="761">
      <c r="A761" s="1" t="s">
        <v>3223</v>
      </c>
      <c r="B761" s="1" t="s">
        <v>3224</v>
      </c>
      <c r="C761" s="1" t="s">
        <v>3225</v>
      </c>
      <c r="D761" s="2" t="s">
        <v>3226</v>
      </c>
      <c r="E761" t="str">
        <f>IMAGE("http://i.imgur.com/ONQmqZT.jpg?fb",1)</f>
        <v/>
      </c>
      <c r="F761" s="1" t="s">
        <v>4</v>
      </c>
      <c r="G761" s="2" t="s">
        <v>3227</v>
      </c>
    </row>
    <row r="762">
      <c r="A762" s="1" t="s">
        <v>3228</v>
      </c>
      <c r="B762" s="1" t="s">
        <v>3229</v>
      </c>
      <c r="C762" s="1" t="s">
        <v>3230</v>
      </c>
      <c r="D762" s="2" t="s">
        <v>3231</v>
      </c>
      <c r="E762" t="str">
        <f>IMAGE("https://lifeboat.com/images/lifeboat.bitcoins.jpg",1)</f>
        <v/>
      </c>
      <c r="F762" s="1" t="s">
        <v>4</v>
      </c>
      <c r="G762" s="2" t="s">
        <v>3232</v>
      </c>
    </row>
    <row r="763">
      <c r="A763" s="1" t="s">
        <v>3233</v>
      </c>
      <c r="B763" s="1" t="s">
        <v>3234</v>
      </c>
      <c r="C763" s="1" t="s">
        <v>3235</v>
      </c>
      <c r="D763" s="1" t="s">
        <v>3236</v>
      </c>
      <c r="E763" t="str">
        <f>IMAGE("http://ifttt.com/images/no_image_card.png",1)</f>
        <v/>
      </c>
      <c r="F763" s="1" t="s">
        <v>4</v>
      </c>
      <c r="G763" s="2" t="s">
        <v>3237</v>
      </c>
    </row>
    <row r="764">
      <c r="A764" s="1" t="s">
        <v>3238</v>
      </c>
      <c r="B764" s="1" t="s">
        <v>3239</v>
      </c>
      <c r="C764" s="1" t="s">
        <v>3240</v>
      </c>
      <c r="D764" s="2" t="s">
        <v>3241</v>
      </c>
      <c r="E764" t="str">
        <f>IMAGE("http://www.ybrikman.com/assets/img/blog/bitcoin/bitcoin-logo.png",1)</f>
        <v/>
      </c>
      <c r="F764" s="1" t="s">
        <v>4</v>
      </c>
      <c r="G764" s="2" t="s">
        <v>3242</v>
      </c>
    </row>
    <row r="765">
      <c r="A765" s="1" t="s">
        <v>3243</v>
      </c>
      <c r="B765" s="1" t="s">
        <v>2342</v>
      </c>
      <c r="C765" s="1" t="s">
        <v>3244</v>
      </c>
      <c r="D765" s="2" t="s">
        <v>3245</v>
      </c>
      <c r="E765" t="str">
        <f>IMAGE("https://i.ytimg.com/vi/H81S3wTWchA/maxresdefault.jpg",1)</f>
        <v/>
      </c>
      <c r="F765" s="1" t="s">
        <v>4</v>
      </c>
      <c r="G765" s="2" t="s">
        <v>3246</v>
      </c>
    </row>
    <row r="766">
      <c r="A766" s="1" t="s">
        <v>3247</v>
      </c>
      <c r="B766" s="1" t="s">
        <v>3248</v>
      </c>
      <c r="C766" s="1" t="s">
        <v>3249</v>
      </c>
      <c r="D766" s="2" t="s">
        <v>3250</v>
      </c>
      <c r="E766" t="str">
        <f>IMAGE("https://donate.fightforthefuture.org/images/donation/cat_signal.jpg",1)</f>
        <v/>
      </c>
      <c r="F766" s="1" t="s">
        <v>4</v>
      </c>
      <c r="G766" s="2" t="s">
        <v>3251</v>
      </c>
    </row>
    <row r="767">
      <c r="A767" s="1" t="s">
        <v>3252</v>
      </c>
      <c r="B767" s="1" t="s">
        <v>2342</v>
      </c>
      <c r="C767" s="1" t="s">
        <v>3253</v>
      </c>
      <c r="D767" s="2" t="s">
        <v>3254</v>
      </c>
      <c r="E767" t="str">
        <f>IMAGE("http://img.new.livestream.com/events/00000000003cbfef/48b39d1f-3ec2-4f91-801c-66514b59223c_600461.jpg",1)</f>
        <v/>
      </c>
      <c r="F767" s="1" t="s">
        <v>4</v>
      </c>
      <c r="G767" s="2" t="s">
        <v>3255</v>
      </c>
    </row>
    <row r="768">
      <c r="A768" s="1" t="s">
        <v>3256</v>
      </c>
      <c r="B768" s="1" t="s">
        <v>3257</v>
      </c>
      <c r="C768" s="1" t="s">
        <v>3258</v>
      </c>
      <c r="D768" s="1" t="s">
        <v>3259</v>
      </c>
      <c r="E768" t="str">
        <f>IMAGE("http://ifttt.com/images/no_image_card.png",1)</f>
        <v/>
      </c>
      <c r="F768" s="1" t="s">
        <v>4</v>
      </c>
      <c r="G768" s="2" t="s">
        <v>3260</v>
      </c>
    </row>
    <row r="769">
      <c r="A769" s="1" t="s">
        <v>3238</v>
      </c>
      <c r="B769" s="1" t="s">
        <v>3239</v>
      </c>
      <c r="C769" s="1" t="s">
        <v>3240</v>
      </c>
      <c r="D769" s="2" t="s">
        <v>3241</v>
      </c>
      <c r="E769" t="str">
        <f>IMAGE("http://www.ybrikman.com/assets/img/blog/bitcoin/bitcoin-logo.png",1)</f>
        <v/>
      </c>
      <c r="F769" s="1" t="s">
        <v>4</v>
      </c>
      <c r="G769" s="2" t="s">
        <v>3242</v>
      </c>
    </row>
    <row r="770">
      <c r="A770" s="1" t="s">
        <v>3261</v>
      </c>
      <c r="B770" s="1" t="s">
        <v>3262</v>
      </c>
      <c r="C770" s="1" t="s">
        <v>3263</v>
      </c>
      <c r="D770" s="1" t="s">
        <v>3264</v>
      </c>
      <c r="E770" t="str">
        <f t="shared" ref="E770:E773" si="92">IMAGE("http://ifttt.com/images/no_image_card.png",1)</f>
        <v/>
      </c>
      <c r="F770" s="1" t="s">
        <v>4</v>
      </c>
      <c r="G770" s="2" t="s">
        <v>3265</v>
      </c>
    </row>
    <row r="771">
      <c r="A771" s="1" t="s">
        <v>3266</v>
      </c>
      <c r="B771" s="1" t="s">
        <v>336</v>
      </c>
      <c r="C771" s="1" t="s">
        <v>3267</v>
      </c>
      <c r="D771" s="1" t="s">
        <v>177</v>
      </c>
      <c r="E771" t="str">
        <f t="shared" si="92"/>
        <v/>
      </c>
      <c r="F771" s="1" t="s">
        <v>4</v>
      </c>
      <c r="G771" s="2" t="s">
        <v>3268</v>
      </c>
    </row>
    <row r="772">
      <c r="A772" s="1" t="s">
        <v>3269</v>
      </c>
      <c r="B772" s="1" t="s">
        <v>3270</v>
      </c>
      <c r="C772" s="1" t="s">
        <v>3271</v>
      </c>
      <c r="D772" s="1" t="s">
        <v>3272</v>
      </c>
      <c r="E772" t="str">
        <f t="shared" si="92"/>
        <v/>
      </c>
      <c r="F772" s="1" t="s">
        <v>4</v>
      </c>
      <c r="G772" s="2" t="s">
        <v>3273</v>
      </c>
    </row>
    <row r="773">
      <c r="A773" s="1" t="s">
        <v>3274</v>
      </c>
      <c r="B773" s="1" t="s">
        <v>3275</v>
      </c>
      <c r="C773" s="1" t="s">
        <v>3276</v>
      </c>
      <c r="D773" s="1" t="s">
        <v>3277</v>
      </c>
      <c r="E773" t="str">
        <f t="shared" si="92"/>
        <v/>
      </c>
      <c r="F773" s="1" t="s">
        <v>4</v>
      </c>
      <c r="G773" s="2" t="s">
        <v>3278</v>
      </c>
    </row>
    <row r="774">
      <c r="A774" s="1" t="s">
        <v>3279</v>
      </c>
      <c r="B774" s="1" t="s">
        <v>485</v>
      </c>
      <c r="C774" s="1" t="s">
        <v>3280</v>
      </c>
      <c r="D774" s="2" t="s">
        <v>3281</v>
      </c>
      <c r="E774" t="str">
        <f>IMAGE("https://d262ilb51hltx0.cloudfront.net/max/800/1*q-qSgKxq39yxez7j6jWY1w.jpeg",1)</f>
        <v/>
      </c>
      <c r="F774" s="1" t="s">
        <v>4</v>
      </c>
      <c r="G774" s="2" t="s">
        <v>3282</v>
      </c>
    </row>
    <row r="775">
      <c r="A775" s="1" t="s">
        <v>3283</v>
      </c>
      <c r="B775" s="1" t="s">
        <v>336</v>
      </c>
      <c r="C775" s="1" t="s">
        <v>3284</v>
      </c>
      <c r="D775" s="1" t="s">
        <v>177</v>
      </c>
      <c r="E775" t="str">
        <f t="shared" ref="E775:E776" si="93">IMAGE("http://ifttt.com/images/no_image_card.png",1)</f>
        <v/>
      </c>
      <c r="F775" s="1" t="s">
        <v>4</v>
      </c>
      <c r="G775" s="2" t="s">
        <v>3285</v>
      </c>
    </row>
    <row r="776">
      <c r="A776" s="1" t="s">
        <v>3269</v>
      </c>
      <c r="B776" s="1" t="s">
        <v>3270</v>
      </c>
      <c r="C776" s="1" t="s">
        <v>3271</v>
      </c>
      <c r="D776" s="1" t="s">
        <v>3272</v>
      </c>
      <c r="E776" t="str">
        <f t="shared" si="93"/>
        <v/>
      </c>
      <c r="F776" s="1" t="s">
        <v>4</v>
      </c>
      <c r="G776" s="2" t="s">
        <v>3273</v>
      </c>
    </row>
    <row r="777">
      <c r="A777" s="1" t="s">
        <v>3286</v>
      </c>
      <c r="B777" s="1" t="s">
        <v>1166</v>
      </c>
      <c r="C777" s="1" t="s">
        <v>3287</v>
      </c>
      <c r="D777" s="2" t="s">
        <v>3288</v>
      </c>
      <c r="E777" t="str">
        <f>IMAGE("http://cointelegraph.com/images/725_aHR0cDovL2NvaW50ZWxlZ3JhcGguY29tL3N0b3JhZ2UvdXBsb2Fkcy92aWV3LzVjYjFmYzQzOWQyNzdiMDA2Yjc0MDk2MWE4YjhiMjlkLnBuZw==.jpg",1)</f>
        <v/>
      </c>
      <c r="F777" s="1" t="s">
        <v>4</v>
      </c>
      <c r="G777" s="2" t="s">
        <v>3289</v>
      </c>
    </row>
    <row r="778">
      <c r="A778" s="1" t="s">
        <v>3290</v>
      </c>
      <c r="B778" s="1" t="s">
        <v>1166</v>
      </c>
      <c r="C778" s="1" t="s">
        <v>3188</v>
      </c>
      <c r="D778" s="2" t="s">
        <v>3189</v>
      </c>
      <c r="E778" t="str">
        <f>IMAGE("http://www.newsbtc.com/wp-content/uploads/2015/04/bitcoin-multisig-wallet-illustration.png",1)</f>
        <v/>
      </c>
      <c r="F778" s="1" t="s">
        <v>4</v>
      </c>
      <c r="G778" s="2" t="s">
        <v>3291</v>
      </c>
    </row>
    <row r="779">
      <c r="A779" s="1" t="s">
        <v>3292</v>
      </c>
      <c r="B779" s="1" t="s">
        <v>3293</v>
      </c>
      <c r="C779" s="1" t="s">
        <v>3294</v>
      </c>
      <c r="D779" s="2" t="s">
        <v>3295</v>
      </c>
      <c r="E779" t="str">
        <f>IMAGE("https://i.ytimg.com/vi/VXCH9T5Nnaw/maxresdefault.jpg",1)</f>
        <v/>
      </c>
      <c r="F779" s="1" t="s">
        <v>4</v>
      </c>
      <c r="G779" s="2" t="s">
        <v>3296</v>
      </c>
    </row>
    <row r="780">
      <c r="A780" s="1" t="s">
        <v>3297</v>
      </c>
      <c r="B780" s="1" t="s">
        <v>1166</v>
      </c>
      <c r="C780" s="1" t="s">
        <v>3287</v>
      </c>
      <c r="D780" s="2" t="s">
        <v>3288</v>
      </c>
      <c r="E780" t="str">
        <f>IMAGE("http://cointelegraph.com/images/725_aHR0cDovL2NvaW50ZWxlZ3JhcGguY29tL3N0b3JhZ2UvdXBsb2Fkcy92aWV3LzVjYjFmYzQzOWQyNzdiMDA2Yjc0MDk2MWE4YjhiMjlkLnBuZw==.jpg",1)</f>
        <v/>
      </c>
      <c r="F780" s="1" t="s">
        <v>4</v>
      </c>
      <c r="G780" s="2" t="s">
        <v>3298</v>
      </c>
    </row>
    <row r="781">
      <c r="A781" s="1" t="s">
        <v>3299</v>
      </c>
      <c r="B781" s="1" t="s">
        <v>873</v>
      </c>
      <c r="C781" s="1" t="s">
        <v>3300</v>
      </c>
      <c r="D781" s="1" t="s">
        <v>3301</v>
      </c>
      <c r="E781" t="str">
        <f t="shared" ref="E781:E782" si="94">IMAGE("http://ifttt.com/images/no_image_card.png",1)</f>
        <v/>
      </c>
      <c r="F781" s="1" t="s">
        <v>4</v>
      </c>
      <c r="G781" s="2" t="s">
        <v>3302</v>
      </c>
    </row>
    <row r="782">
      <c r="A782" s="1" t="s">
        <v>3303</v>
      </c>
      <c r="B782" s="1" t="s">
        <v>3304</v>
      </c>
      <c r="C782" s="1" t="s">
        <v>3305</v>
      </c>
      <c r="D782" s="1" t="s">
        <v>3306</v>
      </c>
      <c r="E782" t="str">
        <f t="shared" si="94"/>
        <v/>
      </c>
      <c r="F782" s="1" t="s">
        <v>4</v>
      </c>
      <c r="G782" s="2" t="s">
        <v>3307</v>
      </c>
    </row>
    <row r="783">
      <c r="A783" s="1" t="s">
        <v>3308</v>
      </c>
      <c r="B783" s="1" t="s">
        <v>3309</v>
      </c>
      <c r="C783" s="1" t="s">
        <v>3310</v>
      </c>
      <c r="D783" s="2" t="s">
        <v>3311</v>
      </c>
      <c r="E783" t="str">
        <f>IMAGE("https://36.media.tumblr.com/1be89d10595270540e0c754dbc777101/tumblr_inline_nn2ekxLzF91tp1sgd_540.jpg",1)</f>
        <v/>
      </c>
      <c r="F783" s="1" t="s">
        <v>4</v>
      </c>
      <c r="G783" s="2" t="s">
        <v>3312</v>
      </c>
    </row>
    <row r="784">
      <c r="A784" s="1" t="s">
        <v>3313</v>
      </c>
      <c r="B784" s="1" t="s">
        <v>3314</v>
      </c>
      <c r="C784" s="1" t="s">
        <v>3315</v>
      </c>
      <c r="D784" s="1" t="s">
        <v>3316</v>
      </c>
      <c r="E784" t="str">
        <f t="shared" ref="E784:E787" si="95">IMAGE("http://ifttt.com/images/no_image_card.png",1)</f>
        <v/>
      </c>
      <c r="F784" s="1" t="s">
        <v>4</v>
      </c>
      <c r="G784" s="2" t="s">
        <v>3317</v>
      </c>
    </row>
    <row r="785">
      <c r="A785" s="1" t="s">
        <v>3318</v>
      </c>
      <c r="B785" s="1" t="s">
        <v>3319</v>
      </c>
      <c r="C785" s="1" t="s">
        <v>3320</v>
      </c>
      <c r="D785" s="2" t="s">
        <v>3321</v>
      </c>
      <c r="E785" t="str">
        <f t="shared" si="95"/>
        <v/>
      </c>
      <c r="F785" s="1" t="s">
        <v>4</v>
      </c>
      <c r="G785" s="2" t="s">
        <v>3322</v>
      </c>
    </row>
    <row r="786">
      <c r="A786" s="1" t="s">
        <v>3323</v>
      </c>
      <c r="B786" s="1" t="s">
        <v>3324</v>
      </c>
      <c r="C786" s="1" t="s">
        <v>3325</v>
      </c>
      <c r="D786" s="1" t="s">
        <v>3326</v>
      </c>
      <c r="E786" t="str">
        <f t="shared" si="95"/>
        <v/>
      </c>
      <c r="F786" s="1" t="s">
        <v>4</v>
      </c>
      <c r="G786" s="2" t="s">
        <v>3327</v>
      </c>
    </row>
    <row r="787">
      <c r="A787" s="1" t="s">
        <v>3323</v>
      </c>
      <c r="B787" s="1" t="s">
        <v>3328</v>
      </c>
      <c r="C787" s="1" t="s">
        <v>3329</v>
      </c>
      <c r="D787" s="1" t="s">
        <v>3330</v>
      </c>
      <c r="E787" t="str">
        <f t="shared" si="95"/>
        <v/>
      </c>
      <c r="F787" s="1" t="s">
        <v>4</v>
      </c>
      <c r="G787" s="2" t="s">
        <v>3331</v>
      </c>
    </row>
    <row r="788">
      <c r="A788" s="1" t="s">
        <v>3332</v>
      </c>
      <c r="B788" s="1" t="s">
        <v>3333</v>
      </c>
      <c r="C788" s="1" t="s">
        <v>3334</v>
      </c>
      <c r="D788" s="2" t="s">
        <v>3335</v>
      </c>
      <c r="E788" t="str">
        <f>IMAGE("http://media.coindesk.com/2015/04/magnifying-glass-investigation.jpg",1)</f>
        <v/>
      </c>
      <c r="F788" s="1" t="s">
        <v>4</v>
      </c>
      <c r="G788" s="2" t="s">
        <v>3336</v>
      </c>
    </row>
    <row r="789">
      <c r="A789" s="1" t="s">
        <v>3337</v>
      </c>
      <c r="B789" s="1" t="s">
        <v>2936</v>
      </c>
      <c r="C789" s="1" t="s">
        <v>3338</v>
      </c>
      <c r="D789" s="1" t="s">
        <v>3339</v>
      </c>
      <c r="E789" t="str">
        <f t="shared" ref="E789:E792" si="96">IMAGE("http://ifttt.com/images/no_image_card.png",1)</f>
        <v/>
      </c>
      <c r="F789" s="1" t="s">
        <v>4</v>
      </c>
      <c r="G789" s="2" t="s">
        <v>3340</v>
      </c>
    </row>
    <row r="790">
      <c r="A790" s="1" t="s">
        <v>3341</v>
      </c>
      <c r="B790" s="1" t="s">
        <v>2824</v>
      </c>
      <c r="C790" s="1" t="s">
        <v>3342</v>
      </c>
      <c r="D790" s="1" t="s">
        <v>3343</v>
      </c>
      <c r="E790" t="str">
        <f t="shared" si="96"/>
        <v/>
      </c>
      <c r="F790" s="1" t="s">
        <v>4</v>
      </c>
      <c r="G790" s="2" t="s">
        <v>3344</v>
      </c>
    </row>
    <row r="791">
      <c r="A791" s="1" t="s">
        <v>3345</v>
      </c>
      <c r="B791" s="1" t="s">
        <v>3346</v>
      </c>
      <c r="C791" s="1" t="s">
        <v>3347</v>
      </c>
      <c r="D791" s="1" t="s">
        <v>3348</v>
      </c>
      <c r="E791" t="str">
        <f t="shared" si="96"/>
        <v/>
      </c>
      <c r="F791" s="1" t="s">
        <v>4</v>
      </c>
      <c r="G791" s="2" t="s">
        <v>3349</v>
      </c>
    </row>
    <row r="792">
      <c r="A792" s="1" t="s">
        <v>3350</v>
      </c>
      <c r="B792" s="1" t="s">
        <v>3351</v>
      </c>
      <c r="C792" s="1" t="s">
        <v>3352</v>
      </c>
      <c r="D792" s="1" t="s">
        <v>3353</v>
      </c>
      <c r="E792" t="str">
        <f t="shared" si="96"/>
        <v/>
      </c>
      <c r="F792" s="1" t="s">
        <v>4</v>
      </c>
      <c r="G792" s="2" t="s">
        <v>3354</v>
      </c>
    </row>
    <row r="793">
      <c r="A793" s="1" t="s">
        <v>3355</v>
      </c>
      <c r="B793" s="1" t="s">
        <v>3356</v>
      </c>
      <c r="C793" s="1" t="s">
        <v>3357</v>
      </c>
      <c r="D793" s="2" t="s">
        <v>3358</v>
      </c>
      <c r="E793" t="str">
        <f>IMAGE("https://d262ilb51hltx0.cloudfront.net/max/800/1*A64cC6SOxF8_gi1FIN4DJw.jpeg",1)</f>
        <v/>
      </c>
      <c r="F793" s="1" t="s">
        <v>4</v>
      </c>
      <c r="G793" s="2" t="s">
        <v>3359</v>
      </c>
    </row>
    <row r="794">
      <c r="A794" s="1" t="s">
        <v>3360</v>
      </c>
      <c r="B794" s="1" t="s">
        <v>3361</v>
      </c>
      <c r="C794" s="1" t="s">
        <v>3362</v>
      </c>
      <c r="D794" s="2" t="s">
        <v>3363</v>
      </c>
      <c r="E794" t="str">
        <f>IMAGE("http://i.imgur.com/pODBAgp.jpg",1)</f>
        <v/>
      </c>
      <c r="F794" s="1" t="s">
        <v>4</v>
      </c>
      <c r="G794" s="2" t="s">
        <v>3364</v>
      </c>
    </row>
    <row r="795">
      <c r="A795" s="1" t="s">
        <v>3360</v>
      </c>
      <c r="B795" s="1" t="s">
        <v>3061</v>
      </c>
      <c r="C795" s="1" t="s">
        <v>3365</v>
      </c>
      <c r="D795" s="1" t="s">
        <v>3366</v>
      </c>
      <c r="E795" t="str">
        <f>IMAGE("http://ifttt.com/images/no_image_card.png",1)</f>
        <v/>
      </c>
      <c r="F795" s="1" t="s">
        <v>4</v>
      </c>
      <c r="G795" s="2" t="s">
        <v>3367</v>
      </c>
    </row>
    <row r="796">
      <c r="A796" s="1" t="s">
        <v>3368</v>
      </c>
      <c r="B796" s="1" t="s">
        <v>3117</v>
      </c>
      <c r="C796" s="1" t="s">
        <v>3369</v>
      </c>
      <c r="D796" s="2" t="s">
        <v>3370</v>
      </c>
      <c r="E796" t="str">
        <f>IMAGE("https://i.ytimg.com/vi/MNTObCr4gnM/hqdefault.jpg",1)</f>
        <v/>
      </c>
      <c r="F796" s="1" t="s">
        <v>4</v>
      </c>
      <c r="G796" s="2" t="s">
        <v>3371</v>
      </c>
    </row>
    <row r="797">
      <c r="A797" s="1" t="s">
        <v>3372</v>
      </c>
      <c r="B797" s="1" t="s">
        <v>3373</v>
      </c>
      <c r="C797" s="1" t="s">
        <v>3374</v>
      </c>
      <c r="D797" s="2" t="s">
        <v>3375</v>
      </c>
      <c r="E797" t="str">
        <f>IMAGE("http://coinfire.io/wp-content/uploads/2015/02/coinfiretwittercover1.jpg",1)</f>
        <v/>
      </c>
      <c r="F797" s="1" t="s">
        <v>4</v>
      </c>
      <c r="G797" s="2" t="s">
        <v>3376</v>
      </c>
    </row>
    <row r="798">
      <c r="A798" s="1" t="s">
        <v>3377</v>
      </c>
      <c r="B798" s="1" t="s">
        <v>3378</v>
      </c>
      <c r="C798" s="1" t="s">
        <v>3379</v>
      </c>
      <c r="D798" s="1" t="s">
        <v>3380</v>
      </c>
      <c r="E798" t="str">
        <f>IMAGE("http://ifttt.com/images/no_image_card.png",1)</f>
        <v/>
      </c>
      <c r="F798" s="1" t="s">
        <v>4</v>
      </c>
      <c r="G798" s="2" t="s">
        <v>3381</v>
      </c>
    </row>
    <row r="799">
      <c r="A799" s="1" t="s">
        <v>3360</v>
      </c>
      <c r="B799" s="1" t="s">
        <v>3361</v>
      </c>
      <c r="C799" s="1" t="s">
        <v>3362</v>
      </c>
      <c r="D799" s="2" t="s">
        <v>3363</v>
      </c>
      <c r="E799" t="str">
        <f>IMAGE("http://i.imgur.com/pODBAgp.jpg",1)</f>
        <v/>
      </c>
      <c r="F799" s="1" t="s">
        <v>4</v>
      </c>
      <c r="G799" s="2" t="s">
        <v>3364</v>
      </c>
    </row>
    <row r="800">
      <c r="A800" s="1" t="s">
        <v>3382</v>
      </c>
      <c r="B800" s="1" t="s">
        <v>118</v>
      </c>
      <c r="C800" s="1" t="s">
        <v>3383</v>
      </c>
      <c r="D800" s="2" t="s">
        <v>3384</v>
      </c>
      <c r="E800" t="str">
        <f>IMAGE("https://avatars0.githubusercontent.com/u/12008998?v=3&amp;amp;s=400",1)</f>
        <v/>
      </c>
      <c r="F800" s="1" t="s">
        <v>4</v>
      </c>
      <c r="G800" s="2" t="s">
        <v>3385</v>
      </c>
    </row>
    <row r="801">
      <c r="A801" s="1" t="s">
        <v>3372</v>
      </c>
      <c r="B801" s="1" t="s">
        <v>3373</v>
      </c>
      <c r="C801" s="1" t="s">
        <v>3374</v>
      </c>
      <c r="D801" s="2" t="s">
        <v>3375</v>
      </c>
      <c r="E801" t="str">
        <f>IMAGE("http://coinfire.io/wp-content/uploads/2015/02/coinfiretwittercover1.jpg",1)</f>
        <v/>
      </c>
      <c r="F801" s="1" t="s">
        <v>4</v>
      </c>
      <c r="G801" s="2" t="s">
        <v>3376</v>
      </c>
    </row>
    <row r="802">
      <c r="A802" s="1" t="s">
        <v>3377</v>
      </c>
      <c r="B802" s="1" t="s">
        <v>3378</v>
      </c>
      <c r="C802" s="1" t="s">
        <v>3379</v>
      </c>
      <c r="D802" s="1" t="s">
        <v>3380</v>
      </c>
      <c r="E802" t="str">
        <f t="shared" ref="E802:E804" si="97">IMAGE("http://ifttt.com/images/no_image_card.png",1)</f>
        <v/>
      </c>
      <c r="F802" s="1" t="s">
        <v>4</v>
      </c>
      <c r="G802" s="2" t="s">
        <v>3381</v>
      </c>
    </row>
    <row r="803">
      <c r="A803" s="1" t="s">
        <v>3386</v>
      </c>
      <c r="B803" s="1" t="s">
        <v>3387</v>
      </c>
      <c r="C803" s="1" t="s">
        <v>3388</v>
      </c>
      <c r="D803" s="1" t="s">
        <v>3389</v>
      </c>
      <c r="E803" t="str">
        <f t="shared" si="97"/>
        <v/>
      </c>
      <c r="F803" s="1" t="s">
        <v>4</v>
      </c>
      <c r="G803" s="2" t="s">
        <v>3390</v>
      </c>
    </row>
    <row r="804">
      <c r="A804" s="1" t="s">
        <v>3391</v>
      </c>
      <c r="B804" s="1" t="s">
        <v>3392</v>
      </c>
      <c r="C804" s="1" t="s">
        <v>3393</v>
      </c>
      <c r="D804" s="1" t="s">
        <v>3394</v>
      </c>
      <c r="E804" t="str">
        <f t="shared" si="97"/>
        <v/>
      </c>
      <c r="F804" s="1" t="s">
        <v>4</v>
      </c>
      <c r="G804" s="2" t="s">
        <v>3395</v>
      </c>
    </row>
    <row r="805">
      <c r="A805" s="1" t="s">
        <v>3396</v>
      </c>
      <c r="B805" s="1" t="s">
        <v>3397</v>
      </c>
      <c r="C805" s="1" t="s">
        <v>3398</v>
      </c>
      <c r="D805" s="2" t="s">
        <v>3399</v>
      </c>
      <c r="E805" t="str">
        <f>IMAGE("http://toolsgiveaway.com/images/logo.png",1)</f>
        <v/>
      </c>
      <c r="F805" s="1" t="s">
        <v>4</v>
      </c>
      <c r="G805" s="2" t="s">
        <v>3400</v>
      </c>
    </row>
    <row r="806">
      <c r="A806" s="1" t="s">
        <v>3401</v>
      </c>
      <c r="B806" s="1" t="s">
        <v>3402</v>
      </c>
      <c r="C806" s="1" t="s">
        <v>3403</v>
      </c>
      <c r="D806" s="2" t="s">
        <v>3404</v>
      </c>
      <c r="E806" t="str">
        <f>IMAGE("http://www.coinsetter.com/bitcoin-news/wp-content/uploads/2015/04/Rand-Paul-Union-League-New-York.jpg",1)</f>
        <v/>
      </c>
      <c r="F806" s="1" t="s">
        <v>4</v>
      </c>
      <c r="G806" s="2" t="s">
        <v>3405</v>
      </c>
    </row>
    <row r="807">
      <c r="A807" s="1" t="s">
        <v>3406</v>
      </c>
      <c r="B807" s="1" t="s">
        <v>3407</v>
      </c>
      <c r="C807" s="1" t="s">
        <v>3408</v>
      </c>
      <c r="D807" s="1" t="s">
        <v>3409</v>
      </c>
      <c r="E807" t="str">
        <f>IMAGE("http://ifttt.com/images/no_image_card.png",1)</f>
        <v/>
      </c>
      <c r="F807" s="1" t="s">
        <v>4</v>
      </c>
      <c r="G807" s="2" t="s">
        <v>3410</v>
      </c>
    </row>
    <row r="808">
      <c r="A808" s="1" t="s">
        <v>3411</v>
      </c>
      <c r="B808" s="1" t="s">
        <v>3412</v>
      </c>
      <c r="C808" s="1" t="s">
        <v>3413</v>
      </c>
      <c r="D808" s="2" t="s">
        <v>3414</v>
      </c>
      <c r="E808" t="str">
        <f>IMAGE("http://i.imgur.com/fmpL6oA.png?fb",1)</f>
        <v/>
      </c>
      <c r="F808" s="1" t="s">
        <v>4</v>
      </c>
      <c r="G808" s="2" t="s">
        <v>3415</v>
      </c>
    </row>
    <row r="809">
      <c r="A809" s="1" t="s">
        <v>3416</v>
      </c>
      <c r="B809" s="1" t="s">
        <v>3417</v>
      </c>
      <c r="C809" s="1" t="s">
        <v>3418</v>
      </c>
      <c r="D809" s="1" t="s">
        <v>3419</v>
      </c>
      <c r="E809" t="str">
        <f>IMAGE("http://ifttt.com/images/no_image_card.png",1)</f>
        <v/>
      </c>
      <c r="F809" s="1" t="s">
        <v>4</v>
      </c>
      <c r="G809" s="2" t="s">
        <v>3420</v>
      </c>
    </row>
    <row r="810">
      <c r="A810" s="1" t="s">
        <v>3421</v>
      </c>
      <c r="B810" s="1" t="s">
        <v>3422</v>
      </c>
      <c r="C810" s="1" t="s">
        <v>3423</v>
      </c>
      <c r="D810" s="2" t="s">
        <v>3424</v>
      </c>
      <c r="E810" t="str">
        <f>IMAGE("https://www.redditstatic.com/icon.png",1)</f>
        <v/>
      </c>
      <c r="F810" s="1" t="s">
        <v>4</v>
      </c>
      <c r="G810" s="2" t="s">
        <v>3425</v>
      </c>
    </row>
    <row r="811">
      <c r="A811" s="1" t="s">
        <v>3411</v>
      </c>
      <c r="B811" s="1" t="s">
        <v>3412</v>
      </c>
      <c r="C811" s="1" t="s">
        <v>3413</v>
      </c>
      <c r="D811" s="2" t="s">
        <v>3414</v>
      </c>
      <c r="E811" t="str">
        <f>IMAGE("http://i.imgur.com/fmpL6oA.png?fb",1)</f>
        <v/>
      </c>
      <c r="F811" s="1" t="s">
        <v>4</v>
      </c>
      <c r="G811" s="2" t="s">
        <v>3415</v>
      </c>
    </row>
    <row r="812">
      <c r="A812" s="1" t="s">
        <v>3416</v>
      </c>
      <c r="B812" s="1" t="s">
        <v>3417</v>
      </c>
      <c r="C812" s="1" t="s">
        <v>3418</v>
      </c>
      <c r="D812" s="1" t="s">
        <v>3419</v>
      </c>
      <c r="E812" t="str">
        <f t="shared" ref="E812:E815" si="98">IMAGE("http://ifttt.com/images/no_image_card.png",1)</f>
        <v/>
      </c>
      <c r="F812" s="1" t="s">
        <v>4</v>
      </c>
      <c r="G812" s="2" t="s">
        <v>3420</v>
      </c>
    </row>
    <row r="813">
      <c r="A813" s="1" t="s">
        <v>3426</v>
      </c>
      <c r="B813" s="1" t="s">
        <v>3427</v>
      </c>
      <c r="C813" s="1" t="s">
        <v>3428</v>
      </c>
      <c r="D813" s="1" t="s">
        <v>3429</v>
      </c>
      <c r="E813" t="str">
        <f t="shared" si="98"/>
        <v/>
      </c>
      <c r="F813" s="1" t="s">
        <v>4</v>
      </c>
      <c r="G813" s="2" t="s">
        <v>3430</v>
      </c>
    </row>
    <row r="814">
      <c r="A814" s="1" t="s">
        <v>3431</v>
      </c>
      <c r="B814" s="1" t="s">
        <v>3432</v>
      </c>
      <c r="C814" s="1" t="s">
        <v>3433</v>
      </c>
      <c r="D814" s="1" t="s">
        <v>177</v>
      </c>
      <c r="E814" t="str">
        <f t="shared" si="98"/>
        <v/>
      </c>
      <c r="F814" s="1" t="s">
        <v>4</v>
      </c>
      <c r="G814" s="2" t="s">
        <v>3434</v>
      </c>
    </row>
    <row r="815">
      <c r="A815" s="1" t="s">
        <v>3435</v>
      </c>
      <c r="B815" s="1" t="s">
        <v>3436</v>
      </c>
      <c r="C815" s="1" t="s">
        <v>3437</v>
      </c>
      <c r="D815" s="1" t="s">
        <v>3438</v>
      </c>
      <c r="E815" t="str">
        <f t="shared" si="98"/>
        <v/>
      </c>
      <c r="F815" s="1" t="s">
        <v>4</v>
      </c>
      <c r="G815" s="2" t="s">
        <v>3439</v>
      </c>
    </row>
    <row r="816">
      <c r="A816" s="1" t="s">
        <v>3440</v>
      </c>
      <c r="B816" s="1" t="s">
        <v>2614</v>
      </c>
      <c r="C816" s="1" t="s">
        <v>3441</v>
      </c>
      <c r="D816" s="2" t="s">
        <v>3442</v>
      </c>
      <c r="E816" t="str">
        <f>IMAGE("https://i.ytimg.com/vi/gBgrf_Yf5Jw/maxresdefault.jpg",1)</f>
        <v/>
      </c>
      <c r="F816" s="1" t="s">
        <v>4</v>
      </c>
      <c r="G816" s="2" t="s">
        <v>3443</v>
      </c>
    </row>
    <row r="817">
      <c r="A817" s="1" t="s">
        <v>3444</v>
      </c>
      <c r="B817" s="1" t="s">
        <v>3445</v>
      </c>
      <c r="C817" s="1" t="s">
        <v>3446</v>
      </c>
      <c r="D817" s="1" t="s">
        <v>3447</v>
      </c>
      <c r="E817" t="str">
        <f>IMAGE("http://ifttt.com/images/no_image_card.png",1)</f>
        <v/>
      </c>
      <c r="F817" s="1" t="s">
        <v>4</v>
      </c>
      <c r="G817" s="2" t="s">
        <v>3448</v>
      </c>
    </row>
    <row r="818">
      <c r="A818" s="1" t="s">
        <v>3449</v>
      </c>
      <c r="B818" s="1" t="s">
        <v>3450</v>
      </c>
      <c r="C818" s="1" t="s">
        <v>3451</v>
      </c>
      <c r="D818" s="2" t="s">
        <v>3452</v>
      </c>
      <c r="E818" t="str">
        <f>IMAGE("http://res.cloudinary.com/hrscywv4p/image/upload/c_fill,g_faces:center,h_300,q_90,w_300/sapvgb49rarjhya6jcdr.png",1)</f>
        <v/>
      </c>
      <c r="F818" s="1" t="s">
        <v>4</v>
      </c>
      <c r="G818" s="2" t="s">
        <v>3453</v>
      </c>
    </row>
    <row r="819">
      <c r="A819" s="1" t="s">
        <v>3454</v>
      </c>
      <c r="B819" s="1" t="s">
        <v>3455</v>
      </c>
      <c r="C819" s="1" t="s">
        <v>3456</v>
      </c>
      <c r="D819" s="1" t="s">
        <v>3457</v>
      </c>
      <c r="E819" t="str">
        <f t="shared" ref="E819:E825" si="99">IMAGE("http://ifttt.com/images/no_image_card.png",1)</f>
        <v/>
      </c>
      <c r="F819" s="1" t="s">
        <v>4</v>
      </c>
      <c r="G819" s="2" t="s">
        <v>3458</v>
      </c>
    </row>
    <row r="820">
      <c r="A820" s="1" t="s">
        <v>3459</v>
      </c>
      <c r="B820" s="1" t="s">
        <v>3460</v>
      </c>
      <c r="C820" s="1" t="s">
        <v>3461</v>
      </c>
      <c r="D820" s="1" t="s">
        <v>3462</v>
      </c>
      <c r="E820" t="str">
        <f t="shared" si="99"/>
        <v/>
      </c>
      <c r="F820" s="1" t="s">
        <v>4</v>
      </c>
      <c r="G820" s="2" t="s">
        <v>3463</v>
      </c>
    </row>
    <row r="821">
      <c r="A821" s="1" t="s">
        <v>3464</v>
      </c>
      <c r="B821" s="1" t="s">
        <v>3465</v>
      </c>
      <c r="C821" s="1" t="s">
        <v>3466</v>
      </c>
      <c r="D821" s="2" t="s">
        <v>3467</v>
      </c>
      <c r="E821" t="str">
        <f t="shared" si="99"/>
        <v/>
      </c>
      <c r="F821" s="1" t="s">
        <v>4</v>
      </c>
      <c r="G821" s="2" t="s">
        <v>3468</v>
      </c>
    </row>
    <row r="822">
      <c r="A822" s="1" t="s">
        <v>3469</v>
      </c>
      <c r="B822" s="1" t="s">
        <v>30</v>
      </c>
      <c r="C822" s="1" t="s">
        <v>3470</v>
      </c>
      <c r="D822" s="1" t="s">
        <v>3471</v>
      </c>
      <c r="E822" t="str">
        <f t="shared" si="99"/>
        <v/>
      </c>
      <c r="F822" s="1" t="s">
        <v>4</v>
      </c>
      <c r="G822" s="2" t="s">
        <v>3472</v>
      </c>
    </row>
    <row r="823">
      <c r="A823" s="1" t="s">
        <v>3473</v>
      </c>
      <c r="B823" s="1" t="s">
        <v>3304</v>
      </c>
      <c r="C823" s="1" t="s">
        <v>3474</v>
      </c>
      <c r="D823" s="2" t="s">
        <v>3475</v>
      </c>
      <c r="E823" t="str">
        <f t="shared" si="99"/>
        <v/>
      </c>
      <c r="F823" s="1" t="s">
        <v>4</v>
      </c>
      <c r="G823" s="2" t="s">
        <v>3476</v>
      </c>
    </row>
    <row r="824">
      <c r="A824" s="1" t="s">
        <v>3477</v>
      </c>
      <c r="B824" s="1" t="s">
        <v>3478</v>
      </c>
      <c r="C824" s="1" t="s">
        <v>3479</v>
      </c>
      <c r="D824" s="1" t="s">
        <v>3480</v>
      </c>
      <c r="E824" t="str">
        <f t="shared" si="99"/>
        <v/>
      </c>
      <c r="F824" s="1" t="s">
        <v>4</v>
      </c>
      <c r="G824" s="2" t="s">
        <v>3481</v>
      </c>
    </row>
    <row r="825">
      <c r="A825" s="1" t="s">
        <v>3482</v>
      </c>
      <c r="B825" s="1" t="s">
        <v>3483</v>
      </c>
      <c r="C825" s="1" t="s">
        <v>3484</v>
      </c>
      <c r="D825" s="1" t="s">
        <v>3485</v>
      </c>
      <c r="E825" t="str">
        <f t="shared" si="99"/>
        <v/>
      </c>
      <c r="F825" s="1" t="s">
        <v>4</v>
      </c>
      <c r="G825" s="2" t="s">
        <v>3486</v>
      </c>
    </row>
    <row r="826">
      <c r="A826" s="1" t="s">
        <v>3487</v>
      </c>
      <c r="B826" s="1" t="s">
        <v>895</v>
      </c>
      <c r="C826" s="1" t="s">
        <v>3488</v>
      </c>
      <c r="D826" s="2" t="s">
        <v>3489</v>
      </c>
      <c r="E826" t="str">
        <f>IMAGE("http://truucoin.com/wp-content/uploads/2015/04/ponzi-scheme.jpg",1)</f>
        <v/>
      </c>
      <c r="F826" s="1" t="s">
        <v>4</v>
      </c>
      <c r="G826" s="2" t="s">
        <v>3490</v>
      </c>
    </row>
    <row r="827">
      <c r="A827" s="1" t="s">
        <v>3491</v>
      </c>
      <c r="B827" s="1" t="s">
        <v>3492</v>
      </c>
      <c r="C827" s="1" t="s">
        <v>3493</v>
      </c>
      <c r="D827" s="2" t="s">
        <v>3494</v>
      </c>
      <c r="E827" t="str">
        <f>IMAGE("http://www.gridcoin.us/images/gclatin.png",1)</f>
        <v/>
      </c>
      <c r="F827" s="1" t="s">
        <v>4</v>
      </c>
      <c r="G827" s="2" t="s">
        <v>3495</v>
      </c>
    </row>
    <row r="828">
      <c r="A828" s="1" t="s">
        <v>3496</v>
      </c>
      <c r="B828" s="1" t="s">
        <v>3492</v>
      </c>
      <c r="C828" s="1" t="s">
        <v>3497</v>
      </c>
      <c r="D828" s="2" t="s">
        <v>3498</v>
      </c>
      <c r="E828" t="str">
        <f>IMAGE("http://i.imgur.com/IxiilbU.jpg",1)</f>
        <v/>
      </c>
      <c r="F828" s="1" t="s">
        <v>4</v>
      </c>
      <c r="G828" s="2" t="s">
        <v>3499</v>
      </c>
    </row>
    <row r="829">
      <c r="A829" s="1" t="s">
        <v>3500</v>
      </c>
      <c r="B829" s="1" t="s">
        <v>3501</v>
      </c>
      <c r="C829" s="1" t="s">
        <v>3502</v>
      </c>
      <c r="D829" s="1" t="s">
        <v>3503</v>
      </c>
      <c r="E829" t="str">
        <f>IMAGE("http://ifttt.com/images/no_image_card.png",1)</f>
        <v/>
      </c>
      <c r="F829" s="1" t="s">
        <v>4</v>
      </c>
      <c r="G829" s="2" t="s">
        <v>3504</v>
      </c>
    </row>
    <row r="830">
      <c r="A830" s="1" t="s">
        <v>3505</v>
      </c>
      <c r="B830" s="1" t="s">
        <v>567</v>
      </c>
      <c r="C830" s="1" t="s">
        <v>3506</v>
      </c>
      <c r="D830" s="2" t="s">
        <v>3507</v>
      </c>
      <c r="E830" t="str">
        <f>IMAGE("http://i.imgur.com/lJz5Ho0.jpg",1)</f>
        <v/>
      </c>
      <c r="F830" s="1" t="s">
        <v>4</v>
      </c>
      <c r="G830" s="2" t="s">
        <v>3508</v>
      </c>
    </row>
    <row r="831">
      <c r="A831" s="1" t="s">
        <v>3509</v>
      </c>
      <c r="B831" s="1" t="s">
        <v>3510</v>
      </c>
      <c r="C831" s="1" t="s">
        <v>3511</v>
      </c>
      <c r="D831" s="1" t="s">
        <v>3512</v>
      </c>
      <c r="E831" t="str">
        <f t="shared" ref="E831:E832" si="100">IMAGE("http://ifttt.com/images/no_image_card.png",1)</f>
        <v/>
      </c>
      <c r="F831" s="1" t="s">
        <v>4</v>
      </c>
      <c r="G831" s="2" t="s">
        <v>3513</v>
      </c>
    </row>
    <row r="832">
      <c r="A832" s="1" t="s">
        <v>3514</v>
      </c>
      <c r="B832" s="1" t="s">
        <v>2299</v>
      </c>
      <c r="C832" s="1" t="s">
        <v>3515</v>
      </c>
      <c r="D832" s="1" t="s">
        <v>3516</v>
      </c>
      <c r="E832" t="str">
        <f t="shared" si="100"/>
        <v/>
      </c>
      <c r="F832" s="1" t="s">
        <v>4</v>
      </c>
      <c r="G832" s="2" t="s">
        <v>3517</v>
      </c>
    </row>
    <row r="833">
      <c r="A833" s="1" t="s">
        <v>3518</v>
      </c>
      <c r="B833" s="1" t="s">
        <v>180</v>
      </c>
      <c r="C833" s="1" t="s">
        <v>3519</v>
      </c>
      <c r="D833" s="2" t="s">
        <v>3520</v>
      </c>
      <c r="E833" t="str">
        <f>IMAGE("http://bravenewcoin.com/assets/Uploads/_resampled/CroppedImage400400-Selection-081.png",1)</f>
        <v/>
      </c>
      <c r="F833" s="1" t="s">
        <v>4</v>
      </c>
      <c r="G833" s="2" t="s">
        <v>3521</v>
      </c>
    </row>
    <row r="834">
      <c r="A834" s="1" t="s">
        <v>3522</v>
      </c>
      <c r="B834" s="1" t="s">
        <v>3523</v>
      </c>
      <c r="C834" s="1" t="s">
        <v>3524</v>
      </c>
      <c r="D834" s="1" t="s">
        <v>3525</v>
      </c>
      <c r="E834" t="str">
        <f>IMAGE("http://ifttt.com/images/no_image_card.png",1)</f>
        <v/>
      </c>
      <c r="F834" s="1" t="s">
        <v>4</v>
      </c>
      <c r="G834" s="2" t="s">
        <v>3526</v>
      </c>
    </row>
    <row r="835">
      <c r="A835" s="1" t="s">
        <v>3527</v>
      </c>
      <c r="B835" s="1" t="s">
        <v>3528</v>
      </c>
      <c r="C835" s="1" t="s">
        <v>3529</v>
      </c>
      <c r="D835" s="2" t="s">
        <v>3530</v>
      </c>
      <c r="E835" t="str">
        <f>IMAGE("https://s0.wp.com/i/blank.jpg",1)</f>
        <v/>
      </c>
      <c r="F835" s="1" t="s">
        <v>4</v>
      </c>
      <c r="G835" s="2" t="s">
        <v>3531</v>
      </c>
    </row>
    <row r="836">
      <c r="A836" s="1" t="s">
        <v>3532</v>
      </c>
      <c r="B836" s="1" t="s">
        <v>3533</v>
      </c>
      <c r="C836" s="1" t="s">
        <v>3534</v>
      </c>
      <c r="D836" s="1" t="s">
        <v>177</v>
      </c>
      <c r="E836" t="str">
        <f t="shared" ref="E836:E839" si="101">IMAGE("http://ifttt.com/images/no_image_card.png",1)</f>
        <v/>
      </c>
      <c r="F836" s="1" t="s">
        <v>4</v>
      </c>
      <c r="G836" s="2" t="s">
        <v>3535</v>
      </c>
    </row>
    <row r="837">
      <c r="A837" s="1" t="s">
        <v>3532</v>
      </c>
      <c r="B837" s="1" t="s">
        <v>3536</v>
      </c>
      <c r="C837" s="1" t="s">
        <v>3537</v>
      </c>
      <c r="D837" s="1" t="s">
        <v>3538</v>
      </c>
      <c r="E837" t="str">
        <f t="shared" si="101"/>
        <v/>
      </c>
      <c r="F837" s="1" t="s">
        <v>4</v>
      </c>
      <c r="G837" s="2" t="s">
        <v>3539</v>
      </c>
    </row>
    <row r="838">
      <c r="A838" s="1" t="s">
        <v>3514</v>
      </c>
      <c r="B838" s="1" t="s">
        <v>2299</v>
      </c>
      <c r="C838" s="1" t="s">
        <v>3515</v>
      </c>
      <c r="D838" s="1" t="s">
        <v>3516</v>
      </c>
      <c r="E838" t="str">
        <f t="shared" si="101"/>
        <v/>
      </c>
      <c r="F838" s="1" t="s">
        <v>4</v>
      </c>
      <c r="G838" s="2" t="s">
        <v>3517</v>
      </c>
    </row>
    <row r="839">
      <c r="A839" s="1" t="s">
        <v>3540</v>
      </c>
      <c r="B839" s="1" t="s">
        <v>391</v>
      </c>
      <c r="C839" s="1" t="s">
        <v>3541</v>
      </c>
      <c r="D839" s="1" t="s">
        <v>3542</v>
      </c>
      <c r="E839" t="str">
        <f t="shared" si="101"/>
        <v/>
      </c>
      <c r="F839" s="1" t="s">
        <v>4</v>
      </c>
      <c r="G839" s="2" t="s">
        <v>3543</v>
      </c>
    </row>
    <row r="840">
      <c r="A840" s="1" t="s">
        <v>3544</v>
      </c>
      <c r="B840" s="1" t="s">
        <v>3046</v>
      </c>
      <c r="C840" s="1" t="s">
        <v>3545</v>
      </c>
      <c r="D840" s="2" t="s">
        <v>3546</v>
      </c>
      <c r="E840" t="str">
        <f>IMAGE("http://bravenewcoin.com/assets/Uploads/_resampled/CroppedImage400400-microfinance.jpg",1)</f>
        <v/>
      </c>
      <c r="F840" s="1" t="s">
        <v>4</v>
      </c>
      <c r="G840" s="2" t="s">
        <v>3547</v>
      </c>
    </row>
    <row r="841">
      <c r="A841" s="1" t="s">
        <v>3548</v>
      </c>
      <c r="B841" s="1" t="s">
        <v>180</v>
      </c>
      <c r="C841" s="1" t="s">
        <v>3549</v>
      </c>
      <c r="D841" s="2" t="s">
        <v>3550</v>
      </c>
      <c r="E841" t="str">
        <f>IMAGE("http://bravenewcoin.com/assets/Uploads/_resampled/CroppedImage400400-Selection-085.png",1)</f>
        <v/>
      </c>
      <c r="F841" s="1" t="s">
        <v>4</v>
      </c>
      <c r="G841" s="2" t="s">
        <v>3551</v>
      </c>
    </row>
    <row r="842">
      <c r="A842" s="1" t="s">
        <v>3552</v>
      </c>
      <c r="B842" s="1" t="s">
        <v>3553</v>
      </c>
      <c r="C842" s="1" t="s">
        <v>3554</v>
      </c>
      <c r="D842" s="1" t="s">
        <v>3555</v>
      </c>
      <c r="E842" t="str">
        <f t="shared" ref="E842:E846" si="102">IMAGE("http://ifttt.com/images/no_image_card.png",1)</f>
        <v/>
      </c>
      <c r="F842" s="1" t="s">
        <v>4</v>
      </c>
      <c r="G842" s="2" t="s">
        <v>3556</v>
      </c>
    </row>
    <row r="843">
      <c r="A843" s="1" t="s">
        <v>3557</v>
      </c>
      <c r="B843" s="1" t="s">
        <v>3187</v>
      </c>
      <c r="C843" s="1" t="s">
        <v>3558</v>
      </c>
      <c r="D843" s="1" t="s">
        <v>3559</v>
      </c>
      <c r="E843" t="str">
        <f t="shared" si="102"/>
        <v/>
      </c>
      <c r="F843" s="1" t="s">
        <v>4</v>
      </c>
      <c r="G843" s="2" t="s">
        <v>3560</v>
      </c>
    </row>
    <row r="844">
      <c r="A844" s="1" t="s">
        <v>3561</v>
      </c>
      <c r="B844" s="1" t="s">
        <v>3562</v>
      </c>
      <c r="C844" s="1" t="s">
        <v>3563</v>
      </c>
      <c r="D844" s="1" t="s">
        <v>3564</v>
      </c>
      <c r="E844" t="str">
        <f t="shared" si="102"/>
        <v/>
      </c>
      <c r="F844" s="1" t="s">
        <v>4</v>
      </c>
      <c r="G844" s="2" t="s">
        <v>3565</v>
      </c>
    </row>
    <row r="845">
      <c r="A845" s="1" t="s">
        <v>3566</v>
      </c>
      <c r="B845" s="1" t="s">
        <v>3567</v>
      </c>
      <c r="C845" s="1" t="s">
        <v>3568</v>
      </c>
      <c r="D845" s="1" t="s">
        <v>3569</v>
      </c>
      <c r="E845" t="str">
        <f t="shared" si="102"/>
        <v/>
      </c>
      <c r="F845" s="1" t="s">
        <v>4</v>
      </c>
      <c r="G845" s="2" t="s">
        <v>3570</v>
      </c>
    </row>
    <row r="846">
      <c r="A846" s="1" t="s">
        <v>3571</v>
      </c>
      <c r="B846" s="1" t="s">
        <v>3572</v>
      </c>
      <c r="C846" s="1" t="s">
        <v>3573</v>
      </c>
      <c r="D846" s="1" t="s">
        <v>3574</v>
      </c>
      <c r="E846" t="str">
        <f t="shared" si="102"/>
        <v/>
      </c>
      <c r="F846" s="1" t="s">
        <v>4</v>
      </c>
      <c r="G846" s="2" t="s">
        <v>3575</v>
      </c>
    </row>
    <row r="847">
      <c r="A847" s="1" t="s">
        <v>3576</v>
      </c>
      <c r="B847" s="1" t="s">
        <v>3577</v>
      </c>
      <c r="C847" s="1" t="s">
        <v>3578</v>
      </c>
      <c r="D847" s="2" t="s">
        <v>3579</v>
      </c>
      <c r="E847" t="str">
        <f>IMAGE("http://coinwelt.de/wp-content/uploads/2015/04/Unbenannt.png",1)</f>
        <v/>
      </c>
      <c r="F847" s="1" t="s">
        <v>4</v>
      </c>
      <c r="G847" s="2" t="s">
        <v>3580</v>
      </c>
    </row>
    <row r="848">
      <c r="A848" s="1" t="s">
        <v>3581</v>
      </c>
      <c r="B848" s="1" t="s">
        <v>1537</v>
      </c>
      <c r="C848" s="1" t="s">
        <v>3582</v>
      </c>
      <c r="D848" s="1" t="s">
        <v>3583</v>
      </c>
      <c r="E848" t="str">
        <f t="shared" ref="E848:E849" si="103">IMAGE("http://ifttt.com/images/no_image_card.png",1)</f>
        <v/>
      </c>
      <c r="F848" s="1" t="s">
        <v>4</v>
      </c>
      <c r="G848" s="2" t="s">
        <v>3584</v>
      </c>
    </row>
    <row r="849">
      <c r="A849" s="1" t="s">
        <v>3585</v>
      </c>
      <c r="B849" s="1" t="s">
        <v>868</v>
      </c>
      <c r="C849" s="1" t="s">
        <v>3586</v>
      </c>
      <c r="D849" s="1" t="s">
        <v>3587</v>
      </c>
      <c r="E849" t="str">
        <f t="shared" si="103"/>
        <v/>
      </c>
      <c r="F849" s="1" t="s">
        <v>4</v>
      </c>
      <c r="G849" s="2" t="s">
        <v>3588</v>
      </c>
    </row>
    <row r="850">
      <c r="A850" s="1" t="s">
        <v>3589</v>
      </c>
      <c r="B850" s="1" t="s">
        <v>471</v>
      </c>
      <c r="C850" s="1" t="s">
        <v>3590</v>
      </c>
      <c r="D850" s="2" t="s">
        <v>3591</v>
      </c>
      <c r="E850" t="str">
        <f>IMAGE("http://bit-post.com/wp-content/uploads/2015/04/IB28.jpg",1)</f>
        <v/>
      </c>
      <c r="F850" s="1" t="s">
        <v>4</v>
      </c>
      <c r="G850" s="2" t="s">
        <v>3592</v>
      </c>
    </row>
    <row r="851">
      <c r="A851" s="1" t="s">
        <v>3593</v>
      </c>
      <c r="B851" s="1" t="s">
        <v>3594</v>
      </c>
      <c r="C851" s="1" t="s">
        <v>3595</v>
      </c>
      <c r="D851" s="1" t="s">
        <v>3596</v>
      </c>
      <c r="E851" t="str">
        <f>IMAGE("http://ifttt.com/images/no_image_card.png",1)</f>
        <v/>
      </c>
      <c r="F851" s="1" t="s">
        <v>4</v>
      </c>
      <c r="G851" s="2" t="s">
        <v>3597</v>
      </c>
    </row>
    <row r="852">
      <c r="A852" s="1" t="s">
        <v>3598</v>
      </c>
      <c r="B852" s="1" t="s">
        <v>415</v>
      </c>
      <c r="C852" s="1" t="s">
        <v>3599</v>
      </c>
      <c r="D852" s="2" t="s">
        <v>3600</v>
      </c>
      <c r="E852" t="str">
        <f>IMAGE("http://s2.cdn.memeburn.com/wp-content/uploads/2015/04/Vinny-150x150.jpg",1)</f>
        <v/>
      </c>
      <c r="F852" s="1" t="s">
        <v>4</v>
      </c>
      <c r="G852" s="2" t="s">
        <v>3601</v>
      </c>
    </row>
    <row r="853">
      <c r="A853" s="1" t="s">
        <v>3602</v>
      </c>
      <c r="B853" s="1" t="s">
        <v>654</v>
      </c>
      <c r="C853" s="1" t="s">
        <v>3603</v>
      </c>
      <c r="D853" s="1" t="s">
        <v>177</v>
      </c>
      <c r="E853" t="str">
        <f>IMAGE("http://ifttt.com/images/no_image_card.png",1)</f>
        <v/>
      </c>
      <c r="F853" s="1" t="s">
        <v>4</v>
      </c>
      <c r="G853" s="2" t="s">
        <v>3604</v>
      </c>
    </row>
    <row r="854">
      <c r="A854" s="1" t="s">
        <v>3605</v>
      </c>
      <c r="B854" s="1" t="s">
        <v>3606</v>
      </c>
      <c r="C854" s="1" t="s">
        <v>3607</v>
      </c>
      <c r="D854" s="2" t="s">
        <v>3608</v>
      </c>
      <c r="E854" t="str">
        <f>IMAGE("http://i.imgur.com/IxiilbU.png?fb",1)</f>
        <v/>
      </c>
      <c r="F854" s="1" t="s">
        <v>4</v>
      </c>
      <c r="G854" s="2" t="s">
        <v>3609</v>
      </c>
    </row>
    <row r="855">
      <c r="A855" s="1" t="s">
        <v>3610</v>
      </c>
      <c r="B855" s="1" t="s">
        <v>3611</v>
      </c>
      <c r="C855" s="1" t="s">
        <v>3612</v>
      </c>
      <c r="D855" s="2" t="s">
        <v>3613</v>
      </c>
      <c r="E855" t="str">
        <f>IMAGE("https://www.redditstatic.com/icon.png",1)</f>
        <v/>
      </c>
      <c r="F855" s="1" t="s">
        <v>4</v>
      </c>
      <c r="G855" s="2" t="s">
        <v>3614</v>
      </c>
    </row>
    <row r="856">
      <c r="A856" s="1" t="s">
        <v>3615</v>
      </c>
      <c r="B856" s="1" t="s">
        <v>3616</v>
      </c>
      <c r="C856" s="1" t="s">
        <v>3617</v>
      </c>
      <c r="D856" s="1" t="s">
        <v>3618</v>
      </c>
      <c r="E856" t="str">
        <f t="shared" ref="E856:E857" si="104">IMAGE("http://ifttt.com/images/no_image_card.png",1)</f>
        <v/>
      </c>
      <c r="F856" s="1" t="s">
        <v>4</v>
      </c>
      <c r="G856" s="2" t="s">
        <v>3619</v>
      </c>
    </row>
    <row r="857">
      <c r="A857" s="1" t="s">
        <v>3620</v>
      </c>
      <c r="B857" s="1" t="s">
        <v>3621</v>
      </c>
      <c r="C857" s="1" t="s">
        <v>3622</v>
      </c>
      <c r="D857" s="1" t="s">
        <v>3623</v>
      </c>
      <c r="E857" t="str">
        <f t="shared" si="104"/>
        <v/>
      </c>
      <c r="F857" s="1" t="s">
        <v>4</v>
      </c>
      <c r="G857" s="2" t="s">
        <v>3624</v>
      </c>
    </row>
    <row r="858">
      <c r="A858" s="1" t="s">
        <v>3625</v>
      </c>
      <c r="B858" s="1" t="s">
        <v>3626</v>
      </c>
      <c r="C858" s="1" t="s">
        <v>3627</v>
      </c>
      <c r="D858" s="2" t="s">
        <v>3628</v>
      </c>
      <c r="E858" t="str">
        <f>IMAGE("https:/codeswap.io/images/logo-with-text.png",1)</f>
        <v/>
      </c>
      <c r="F858" s="1" t="s">
        <v>4</v>
      </c>
      <c r="G858" s="2" t="s">
        <v>3629</v>
      </c>
    </row>
    <row r="859">
      <c r="A859" s="1" t="s">
        <v>3630</v>
      </c>
      <c r="B859" s="1" t="s">
        <v>3626</v>
      </c>
      <c r="C859" s="1" t="s">
        <v>3631</v>
      </c>
      <c r="D859" s="2" t="s">
        <v>3632</v>
      </c>
      <c r="E859" t="str">
        <f>IMAGE("https://qr-edit.com/images/qrcodesample.png",1)</f>
        <v/>
      </c>
      <c r="F859" s="1" t="s">
        <v>4</v>
      </c>
      <c r="G859" s="2" t="s">
        <v>3633</v>
      </c>
    </row>
    <row r="860">
      <c r="A860" s="1" t="s">
        <v>3634</v>
      </c>
      <c r="B860" s="1" t="s">
        <v>1315</v>
      </c>
      <c r="C860" s="1" t="s">
        <v>3635</v>
      </c>
      <c r="D860" s="2" t="s">
        <v>3636</v>
      </c>
      <c r="E860" t="str">
        <f>IMAGE("http://www.whatsapp.com/img/v2/bg-top.jpg",1)</f>
        <v/>
      </c>
      <c r="F860" s="1" t="s">
        <v>4</v>
      </c>
      <c r="G860" s="2" t="s">
        <v>3637</v>
      </c>
    </row>
    <row r="861">
      <c r="A861" s="1" t="s">
        <v>3638</v>
      </c>
      <c r="B861" s="1" t="s">
        <v>3639</v>
      </c>
      <c r="C861" s="1" t="s">
        <v>3640</v>
      </c>
      <c r="D861" s="1" t="s">
        <v>3641</v>
      </c>
      <c r="E861" t="str">
        <f>IMAGE("http://ifttt.com/images/no_image_card.png",1)</f>
        <v/>
      </c>
      <c r="F861" s="1" t="s">
        <v>4</v>
      </c>
      <c r="G861" s="2" t="s">
        <v>3642</v>
      </c>
    </row>
    <row r="862">
      <c r="A862" s="1" t="s">
        <v>3643</v>
      </c>
      <c r="B862" s="1" t="s">
        <v>3644</v>
      </c>
      <c r="C862" s="1" t="s">
        <v>3645</v>
      </c>
      <c r="D862" s="2" t="s">
        <v>3646</v>
      </c>
      <c r="E862" t="str">
        <f>IMAGE("http://i.imgur.com/J7Ymfa3.jpg?fb",1)</f>
        <v/>
      </c>
      <c r="F862" s="1" t="s">
        <v>4</v>
      </c>
      <c r="G862" s="2" t="s">
        <v>3647</v>
      </c>
    </row>
    <row r="863">
      <c r="A863" s="1" t="s">
        <v>3648</v>
      </c>
      <c r="B863" s="1" t="s">
        <v>1767</v>
      </c>
      <c r="C863" s="1" t="s">
        <v>3649</v>
      </c>
      <c r="D863" s="2" t="s">
        <v>3650</v>
      </c>
      <c r="E863" t="str">
        <f>IMAGE("http://www.tech4bitcoins.com/wp-content/uploads/2015/04/BF-Hardline-Key-Art-EA-600x600.jpg",1)</f>
        <v/>
      </c>
      <c r="F863" s="1" t="s">
        <v>4</v>
      </c>
      <c r="G863" s="2" t="s">
        <v>3651</v>
      </c>
    </row>
    <row r="864">
      <c r="A864" s="1" t="s">
        <v>3652</v>
      </c>
      <c r="B864" s="1" t="s">
        <v>180</v>
      </c>
      <c r="C864" s="1" t="s">
        <v>3653</v>
      </c>
      <c r="D864" s="2" t="s">
        <v>3654</v>
      </c>
      <c r="E864" t="str">
        <f>IMAGE("http://bravenewcoin.com/assets/Uploads/_resampled/CroppedImage400400-Selection-088.png",1)</f>
        <v/>
      </c>
      <c r="F864" s="1" t="s">
        <v>4</v>
      </c>
      <c r="G864" s="2" t="s">
        <v>3655</v>
      </c>
    </row>
    <row r="865">
      <c r="A865" s="1" t="s">
        <v>3656</v>
      </c>
      <c r="B865" s="1" t="s">
        <v>2121</v>
      </c>
      <c r="C865" s="1" t="s">
        <v>3657</v>
      </c>
      <c r="D865" s="1" t="s">
        <v>3658</v>
      </c>
      <c r="E865" t="str">
        <f>IMAGE("http://ifttt.com/images/no_image_card.png",1)</f>
        <v/>
      </c>
      <c r="F865" s="1" t="s">
        <v>4</v>
      </c>
      <c r="G865" s="2" t="s">
        <v>3659</v>
      </c>
    </row>
    <row r="866">
      <c r="A866" s="1" t="s">
        <v>3660</v>
      </c>
      <c r="B866" s="1" t="s">
        <v>1114</v>
      </c>
      <c r="C866" s="1" t="s">
        <v>3661</v>
      </c>
      <c r="D866" s="2" t="s">
        <v>3662</v>
      </c>
      <c r="E866" t="str">
        <f>IMAGE("http://www.newsbtc.com/wp-content/uploads/2015/04/145844648.jpg",1)</f>
        <v/>
      </c>
      <c r="F866" s="1" t="s">
        <v>4</v>
      </c>
      <c r="G866" s="2" t="s">
        <v>3663</v>
      </c>
    </row>
    <row r="867">
      <c r="A867" s="1" t="s">
        <v>3664</v>
      </c>
      <c r="B867" s="1" t="s">
        <v>3066</v>
      </c>
      <c r="C867" s="1" t="s">
        <v>3665</v>
      </c>
      <c r="D867" s="2" t="s">
        <v>3666</v>
      </c>
      <c r="E867" t="str">
        <f>IMAGE("http://b.thumbs.redditmedia.com/AQ_v-X1KfeTrdFK3UrZ2XIvJjeaLpf12QOrpjTWgRIE.jpg",1)</f>
        <v/>
      </c>
      <c r="F867" s="1" t="s">
        <v>4</v>
      </c>
      <c r="G867" s="2" t="s">
        <v>3667</v>
      </c>
    </row>
    <row r="868">
      <c r="A868" s="1" t="s">
        <v>3668</v>
      </c>
      <c r="B868" s="1" t="s">
        <v>3669</v>
      </c>
      <c r="C868" s="1" t="s">
        <v>3670</v>
      </c>
      <c r="D868" s="2" t="s">
        <v>3671</v>
      </c>
      <c r="E868" t="str">
        <f>IMAGE("http://lawandbitcoin.com/wp-content/uploads/2015/04/Bitcoin-exento-de-iva-en-espa%C3%B1a1.png",1)</f>
        <v/>
      </c>
      <c r="F868" s="1" t="s">
        <v>4</v>
      </c>
      <c r="G868" s="2" t="s">
        <v>3672</v>
      </c>
    </row>
    <row r="869">
      <c r="A869" s="1" t="s">
        <v>3673</v>
      </c>
      <c r="B869" s="1" t="s">
        <v>3674</v>
      </c>
      <c r="C869" s="1" t="s">
        <v>3675</v>
      </c>
      <c r="D869" s="1" t="s">
        <v>3676</v>
      </c>
      <c r="E869" t="str">
        <f>IMAGE("http://ifttt.com/images/no_image_card.png",1)</f>
        <v/>
      </c>
      <c r="F869" s="1" t="s">
        <v>4</v>
      </c>
      <c r="G869" s="2" t="s">
        <v>3677</v>
      </c>
    </row>
    <row r="870">
      <c r="A870" s="1" t="s">
        <v>3678</v>
      </c>
      <c r="B870" s="1" t="s">
        <v>353</v>
      </c>
      <c r="C870" s="1" t="s">
        <v>3679</v>
      </c>
      <c r="D870" s="2" t="s">
        <v>3680</v>
      </c>
      <c r="E870" t="str">
        <f>IMAGE("http://www.technews.org/wp-content/uploads/2014/08/U.S._to_Bitcoin_Users__You_re_on_Your_Own-336x189.jpg",1)</f>
        <v/>
      </c>
      <c r="F870" s="1" t="s">
        <v>4</v>
      </c>
      <c r="G870" s="2" t="s">
        <v>3681</v>
      </c>
    </row>
    <row r="871">
      <c r="A871" s="1" t="s">
        <v>3682</v>
      </c>
      <c r="B871" s="1" t="s">
        <v>1114</v>
      </c>
      <c r="C871" s="1" t="s">
        <v>3683</v>
      </c>
      <c r="D871" s="2" t="s">
        <v>3684</v>
      </c>
      <c r="E871" t="str">
        <f>IMAGE("https://i.ytimg.com/vi/zVYE7aqJpRc/hqdefault.jpg",1)</f>
        <v/>
      </c>
      <c r="F871" s="1" t="s">
        <v>4</v>
      </c>
      <c r="G871" s="2" t="s">
        <v>3685</v>
      </c>
    </row>
    <row r="872">
      <c r="A872" s="1" t="s">
        <v>3682</v>
      </c>
      <c r="B872" s="1" t="s">
        <v>353</v>
      </c>
      <c r="C872" s="1" t="s">
        <v>3686</v>
      </c>
      <c r="D872" s="2" t="s">
        <v>3687</v>
      </c>
      <c r="E872" t="str">
        <f>IMAGE("https://www.cryptocoinsnews.com/wp-content/uploads/2015/04/easy-way.jpg",1)</f>
        <v/>
      </c>
      <c r="F872" s="1" t="s">
        <v>4</v>
      </c>
      <c r="G872" s="2" t="s">
        <v>3688</v>
      </c>
    </row>
    <row r="873">
      <c r="A873" s="1" t="s">
        <v>3689</v>
      </c>
      <c r="B873" s="1" t="s">
        <v>1114</v>
      </c>
      <c r="C873" s="1" t="s">
        <v>3690</v>
      </c>
      <c r="D873" s="2" t="s">
        <v>3691</v>
      </c>
      <c r="E873" t="str">
        <f>IMAGE("https://i.ytimg.com/vi/cZZbSPY0EhQ/maxresdefault.jpg",1)</f>
        <v/>
      </c>
      <c r="F873" s="1" t="s">
        <v>4</v>
      </c>
      <c r="G873" s="2" t="s">
        <v>3692</v>
      </c>
    </row>
    <row r="874">
      <c r="A874" s="1" t="s">
        <v>3689</v>
      </c>
      <c r="B874" s="1" t="s">
        <v>353</v>
      </c>
      <c r="C874" s="1" t="s">
        <v>3693</v>
      </c>
      <c r="D874" s="2" t="s">
        <v>3694</v>
      </c>
      <c r="E874" t="str">
        <f>IMAGE("http://www.newsbtc.com/wp-content/uploads/2015/04/liberland_article_NewsBTC.png",1)</f>
        <v/>
      </c>
      <c r="F874" s="1" t="s">
        <v>4</v>
      </c>
      <c r="G874" s="2" t="s">
        <v>3695</v>
      </c>
    </row>
    <row r="875">
      <c r="A875" s="1" t="s">
        <v>3696</v>
      </c>
      <c r="B875" s="1" t="s">
        <v>353</v>
      </c>
      <c r="C875" s="1" t="s">
        <v>3188</v>
      </c>
      <c r="D875" s="2" t="s">
        <v>3189</v>
      </c>
      <c r="E875" t="str">
        <f>IMAGE("http://www.newsbtc.com/wp-content/uploads/2015/04/bitcoin-multisig-wallet-illustration.png",1)</f>
        <v/>
      </c>
      <c r="F875" s="1" t="s">
        <v>4</v>
      </c>
      <c r="G875" s="2" t="s">
        <v>3697</v>
      </c>
    </row>
    <row r="876">
      <c r="A876" s="1" t="s">
        <v>3698</v>
      </c>
      <c r="B876" s="1" t="s">
        <v>3699</v>
      </c>
      <c r="C876" s="1" t="s">
        <v>3700</v>
      </c>
      <c r="D876" s="1" t="s">
        <v>3701</v>
      </c>
      <c r="E876" t="str">
        <f>IMAGE("http://ifttt.com/images/no_image_card.png",1)</f>
        <v/>
      </c>
      <c r="F876" s="1" t="s">
        <v>4</v>
      </c>
      <c r="G876" s="2" t="s">
        <v>3702</v>
      </c>
    </row>
    <row r="877">
      <c r="A877" s="1" t="s">
        <v>3703</v>
      </c>
      <c r="B877" s="1" t="s">
        <v>1114</v>
      </c>
      <c r="C877" s="1" t="s">
        <v>3704</v>
      </c>
      <c r="D877" s="2" t="s">
        <v>3705</v>
      </c>
      <c r="E877" t="str">
        <f>IMAGE("https://i.ytimg.com/vi/gcz-TJhD9KY/maxresdefault.jpg",1)</f>
        <v/>
      </c>
      <c r="F877" s="1" t="s">
        <v>4</v>
      </c>
      <c r="G877" s="2" t="s">
        <v>3706</v>
      </c>
    </row>
    <row r="878">
      <c r="A878" s="1" t="s">
        <v>3707</v>
      </c>
      <c r="B878" s="1" t="s">
        <v>3708</v>
      </c>
      <c r="C878" s="1" t="s">
        <v>3709</v>
      </c>
      <c r="D878" s="2" t="s">
        <v>3710</v>
      </c>
      <c r="E878" t="str">
        <f>IMAGE("https://bitcoinmagazine.com/wp-content/uploads/2015/04/paycoin-death.jpg",1)</f>
        <v/>
      </c>
      <c r="F878" s="1" t="s">
        <v>4</v>
      </c>
      <c r="G878" s="2" t="s">
        <v>3711</v>
      </c>
    </row>
    <row r="879">
      <c r="A879" s="1" t="s">
        <v>3712</v>
      </c>
      <c r="B879" s="1" t="s">
        <v>1968</v>
      </c>
      <c r="C879" s="1" t="s">
        <v>3713</v>
      </c>
      <c r="D879" s="1" t="s">
        <v>3714</v>
      </c>
      <c r="E879" t="str">
        <f>IMAGE("http://ifttt.com/images/no_image_card.png",1)</f>
        <v/>
      </c>
      <c r="F879" s="1" t="s">
        <v>4</v>
      </c>
      <c r="G879" s="2" t="s">
        <v>3715</v>
      </c>
    </row>
    <row r="880">
      <c r="A880" s="1" t="s">
        <v>3716</v>
      </c>
      <c r="B880" s="1" t="s">
        <v>3717</v>
      </c>
      <c r="C880" s="1" t="s">
        <v>3718</v>
      </c>
      <c r="D880" s="2" t="s">
        <v>3719</v>
      </c>
      <c r="E880" t="str">
        <f>IMAGE("http://neocashradio.com/wp-content/uploads/2013/04/cropped-TestLogo-Newest11.jpg",1)</f>
        <v/>
      </c>
      <c r="F880" s="1" t="s">
        <v>4</v>
      </c>
      <c r="G880" s="2" t="s">
        <v>3720</v>
      </c>
    </row>
    <row r="881">
      <c r="A881" s="1" t="s">
        <v>3721</v>
      </c>
      <c r="B881" s="1" t="s">
        <v>3722</v>
      </c>
      <c r="C881" s="1" t="s">
        <v>3723</v>
      </c>
      <c r="D881" s="2" t="s">
        <v>3724</v>
      </c>
      <c r="E881" t="str">
        <f>IMAGE("http://mw1.wsj.net/MW5/content/images/logos/mw-social-logo.jpg",1)</f>
        <v/>
      </c>
      <c r="F881" s="1" t="s">
        <v>4</v>
      </c>
      <c r="G881" s="2" t="s">
        <v>3725</v>
      </c>
    </row>
    <row r="882">
      <c r="A882" s="1" t="s">
        <v>3726</v>
      </c>
      <c r="B882" s="1" t="s">
        <v>3727</v>
      </c>
      <c r="C882" s="1" t="s">
        <v>3728</v>
      </c>
      <c r="D882" s="1" t="s">
        <v>3729</v>
      </c>
      <c r="E882" t="str">
        <f t="shared" ref="E882:E883" si="105">IMAGE("http://ifttt.com/images/no_image_card.png",1)</f>
        <v/>
      </c>
      <c r="F882" s="1" t="s">
        <v>4</v>
      </c>
      <c r="G882" s="2" t="s">
        <v>3730</v>
      </c>
    </row>
    <row r="883">
      <c r="A883" s="1" t="s">
        <v>3731</v>
      </c>
      <c r="B883" s="1" t="s">
        <v>3732</v>
      </c>
      <c r="C883" s="1" t="s">
        <v>3733</v>
      </c>
      <c r="D883" s="1" t="s">
        <v>3734</v>
      </c>
      <c r="E883" t="str">
        <f t="shared" si="105"/>
        <v/>
      </c>
      <c r="F883" s="1" t="s">
        <v>4</v>
      </c>
      <c r="G883" s="2" t="s">
        <v>3735</v>
      </c>
    </row>
    <row r="884">
      <c r="A884" s="1" t="s">
        <v>3731</v>
      </c>
      <c r="B884" s="1" t="s">
        <v>3736</v>
      </c>
      <c r="C884" s="1" t="s">
        <v>3737</v>
      </c>
      <c r="D884" s="2" t="s">
        <v>3358</v>
      </c>
      <c r="E884" t="str">
        <f>IMAGE("https://d262ilb51hltx0.cloudfront.net/max/800/1*A64cC6SOxF8_gi1FIN4DJw.jpeg",1)</f>
        <v/>
      </c>
      <c r="F884" s="1" t="s">
        <v>4</v>
      </c>
      <c r="G884" s="2" t="s">
        <v>3738</v>
      </c>
    </row>
    <row r="885">
      <c r="A885" s="1" t="s">
        <v>3739</v>
      </c>
      <c r="B885" s="1" t="s">
        <v>3740</v>
      </c>
      <c r="C885" s="1" t="s">
        <v>3741</v>
      </c>
      <c r="D885" s="1" t="s">
        <v>3742</v>
      </c>
      <c r="E885" t="str">
        <f t="shared" ref="E885:E887" si="106">IMAGE("http://ifttt.com/images/no_image_card.png",1)</f>
        <v/>
      </c>
      <c r="F885" s="1" t="s">
        <v>4</v>
      </c>
      <c r="G885" s="2" t="s">
        <v>3743</v>
      </c>
    </row>
    <row r="886">
      <c r="A886" s="1" t="s">
        <v>3744</v>
      </c>
      <c r="B886" s="1" t="s">
        <v>3745</v>
      </c>
      <c r="C886" s="1" t="s">
        <v>3746</v>
      </c>
      <c r="D886" s="1" t="s">
        <v>3747</v>
      </c>
      <c r="E886" t="str">
        <f t="shared" si="106"/>
        <v/>
      </c>
      <c r="F886" s="1" t="s">
        <v>4</v>
      </c>
      <c r="G886" s="2" t="s">
        <v>3748</v>
      </c>
    </row>
    <row r="887">
      <c r="A887" s="1" t="s">
        <v>3749</v>
      </c>
      <c r="B887" s="1" t="s">
        <v>3061</v>
      </c>
      <c r="C887" s="1" t="s">
        <v>3750</v>
      </c>
      <c r="D887" s="1" t="s">
        <v>3751</v>
      </c>
      <c r="E887" t="str">
        <f t="shared" si="106"/>
        <v/>
      </c>
      <c r="F887" s="1" t="s">
        <v>4</v>
      </c>
      <c r="G887" s="2" t="s">
        <v>3752</v>
      </c>
    </row>
    <row r="888">
      <c r="A888" s="1" t="s">
        <v>3753</v>
      </c>
      <c r="B888" s="1" t="s">
        <v>2097</v>
      </c>
      <c r="C888" s="1" t="s">
        <v>3754</v>
      </c>
      <c r="D888" s="2" t="s">
        <v>3755</v>
      </c>
      <c r="E888" t="str">
        <f>IMAGE("https://bitcoinnewsmagazine.com/wp-content/uploads/2015/03/cloudmining.png",1)</f>
        <v/>
      </c>
      <c r="F888" s="1" t="s">
        <v>4</v>
      </c>
      <c r="G888" s="2" t="s">
        <v>3756</v>
      </c>
    </row>
    <row r="889">
      <c r="A889" s="1" t="s">
        <v>3757</v>
      </c>
      <c r="B889" s="1" t="s">
        <v>3758</v>
      </c>
      <c r="C889" s="1" t="s">
        <v>3759</v>
      </c>
      <c r="D889" s="1" t="s">
        <v>3760</v>
      </c>
      <c r="E889" t="str">
        <f>IMAGE("http://ifttt.com/images/no_image_card.png",1)</f>
        <v/>
      </c>
      <c r="F889" s="1" t="s">
        <v>4</v>
      </c>
      <c r="G889" s="2" t="s">
        <v>3761</v>
      </c>
    </row>
    <row r="890">
      <c r="A890" s="1" t="s">
        <v>3762</v>
      </c>
      <c r="B890" s="1" t="s">
        <v>790</v>
      </c>
      <c r="C890" s="1" t="s">
        <v>3763</v>
      </c>
      <c r="D890" s="2" t="s">
        <v>3764</v>
      </c>
      <c r="E890" t="str">
        <f>IMAGE("http://bitnewsflash.com/wp-content/plugins/all-in-one-seo-pack/images/default-user-image.png",1)</f>
        <v/>
      </c>
      <c r="F890" s="1" t="s">
        <v>4</v>
      </c>
      <c r="G890" s="2" t="s">
        <v>3765</v>
      </c>
    </row>
    <row r="891">
      <c r="A891" s="1" t="s">
        <v>3766</v>
      </c>
      <c r="B891" s="1" t="s">
        <v>3767</v>
      </c>
      <c r="C891" s="1" t="s">
        <v>3768</v>
      </c>
      <c r="D891" s="1" t="s">
        <v>3769</v>
      </c>
      <c r="E891" t="str">
        <f>IMAGE("http://ifttt.com/images/no_image_card.png",1)</f>
        <v/>
      </c>
      <c r="F891" s="1" t="s">
        <v>4</v>
      </c>
      <c r="G891" s="2" t="s">
        <v>3770</v>
      </c>
    </row>
    <row r="892">
      <c r="A892" s="1" t="s">
        <v>3771</v>
      </c>
      <c r="B892" s="1" t="s">
        <v>3772</v>
      </c>
      <c r="C892" s="1" t="s">
        <v>3773</v>
      </c>
      <c r="D892" s="2" t="s">
        <v>3774</v>
      </c>
      <c r="E892" t="str">
        <f>IMAGE("http://cdn3.img.sputniknews.com/images/102112/17/1021121709.jpg",1)</f>
        <v/>
      </c>
      <c r="F892" s="1" t="s">
        <v>4</v>
      </c>
      <c r="G892" s="2" t="s">
        <v>3775</v>
      </c>
    </row>
    <row r="893">
      <c r="A893" s="1" t="s">
        <v>3757</v>
      </c>
      <c r="B893" s="1" t="s">
        <v>3758</v>
      </c>
      <c r="C893" s="1" t="s">
        <v>3759</v>
      </c>
      <c r="D893" s="1" t="s">
        <v>3760</v>
      </c>
      <c r="E893" t="str">
        <f>IMAGE("http://ifttt.com/images/no_image_card.png",1)</f>
        <v/>
      </c>
      <c r="F893" s="1" t="s">
        <v>4</v>
      </c>
      <c r="G893" s="2" t="s">
        <v>3761</v>
      </c>
    </row>
    <row r="894">
      <c r="A894" s="1" t="s">
        <v>3762</v>
      </c>
      <c r="B894" s="1" t="s">
        <v>790</v>
      </c>
      <c r="C894" s="1" t="s">
        <v>3763</v>
      </c>
      <c r="D894" s="2" t="s">
        <v>3764</v>
      </c>
      <c r="E894" t="str">
        <f>IMAGE("http://bitnewsflash.com/wp-content/plugins/all-in-one-seo-pack/images/default-user-image.png",1)</f>
        <v/>
      </c>
      <c r="F894" s="1" t="s">
        <v>4</v>
      </c>
      <c r="G894" s="2" t="s">
        <v>3765</v>
      </c>
    </row>
    <row r="895">
      <c r="A895" s="1" t="s">
        <v>3776</v>
      </c>
      <c r="B895" s="1" t="s">
        <v>3777</v>
      </c>
      <c r="C895" s="1" t="s">
        <v>3778</v>
      </c>
      <c r="D895" s="2" t="s">
        <v>3779</v>
      </c>
      <c r="E895" t="str">
        <f>IMAGE("http://ifttt.com/images/no_image_card.png",1)</f>
        <v/>
      </c>
      <c r="F895" s="1" t="s">
        <v>4</v>
      </c>
      <c r="G895" s="2" t="s">
        <v>3780</v>
      </c>
    </row>
    <row r="896">
      <c r="A896" s="1" t="s">
        <v>3781</v>
      </c>
      <c r="B896" s="1" t="s">
        <v>3782</v>
      </c>
      <c r="C896" s="1" t="s">
        <v>3783</v>
      </c>
      <c r="D896" s="2" t="s">
        <v>3784</v>
      </c>
      <c r="E896" t="str">
        <f>IMAGE("https://i.ytimg.com/vi/l-3kOuF0dts/maxresdefault.jpg",1)</f>
        <v/>
      </c>
      <c r="F896" s="1" t="s">
        <v>4</v>
      </c>
      <c r="G896" s="2" t="s">
        <v>3785</v>
      </c>
    </row>
    <row r="897">
      <c r="A897" s="1" t="s">
        <v>3786</v>
      </c>
      <c r="B897" s="1" t="s">
        <v>762</v>
      </c>
      <c r="C897" s="1" t="s">
        <v>3787</v>
      </c>
      <c r="D897" s="2" t="s">
        <v>3788</v>
      </c>
      <c r="E897" t="str">
        <f>IMAGE("http://media.coindesk.com/2014/07/coindesk-logo.png",1)</f>
        <v/>
      </c>
      <c r="F897" s="1" t="s">
        <v>4</v>
      </c>
      <c r="G897" s="2" t="s">
        <v>3789</v>
      </c>
    </row>
    <row r="898">
      <c r="A898" s="1" t="s">
        <v>3790</v>
      </c>
      <c r="B898" s="1" t="s">
        <v>3791</v>
      </c>
      <c r="C898" s="1" t="s">
        <v>3792</v>
      </c>
      <c r="D898" s="2" t="s">
        <v>3793</v>
      </c>
      <c r="E898" t="str">
        <f>IMAGE("http://m.strategic-culture.org/images/tpl/logo_fsk.svg",1)</f>
        <v/>
      </c>
      <c r="F898" s="1" t="s">
        <v>4</v>
      </c>
      <c r="G898" s="2" t="s">
        <v>3794</v>
      </c>
    </row>
    <row r="899">
      <c r="A899" s="1" t="s">
        <v>3795</v>
      </c>
      <c r="B899" s="1" t="s">
        <v>2716</v>
      </c>
      <c r="C899" s="1" t="s">
        <v>3796</v>
      </c>
      <c r="D899" s="2" t="s">
        <v>3797</v>
      </c>
      <c r="E899" t="str">
        <f>IMAGE("http://www.newsbtc.com/wp-content/uploads/2015/04/bitcoin.jpg",1)</f>
        <v/>
      </c>
      <c r="F899" s="1" t="s">
        <v>4</v>
      </c>
      <c r="G899" s="2" t="s">
        <v>3798</v>
      </c>
    </row>
    <row r="900">
      <c r="A900" s="1" t="s">
        <v>3799</v>
      </c>
      <c r="B900" s="1" t="s">
        <v>3800</v>
      </c>
      <c r="C900" s="1" t="s">
        <v>3801</v>
      </c>
      <c r="D900" s="2" t="s">
        <v>3802</v>
      </c>
      <c r="E900" t="str">
        <f>IMAGE("http://ars.els-cdn.com/content/image/1-s2.0-S1057521914X00062-cov150h.gif",1)</f>
        <v/>
      </c>
      <c r="F900" s="1" t="s">
        <v>4</v>
      </c>
      <c r="G900" s="2" t="s">
        <v>3803</v>
      </c>
    </row>
    <row r="901">
      <c r="A901" s="1" t="s">
        <v>3804</v>
      </c>
      <c r="B901" s="1" t="s">
        <v>425</v>
      </c>
      <c r="C901" s="1" t="s">
        <v>3805</v>
      </c>
      <c r="D901" s="2" t="s">
        <v>3806</v>
      </c>
      <c r="E901" t="str">
        <f>IMAGE("http://forklog.com/wp-content/uploads/btt-300x194.jpg",1)</f>
        <v/>
      </c>
      <c r="F901" s="1" t="s">
        <v>4</v>
      </c>
      <c r="G901" s="2" t="s">
        <v>3807</v>
      </c>
    </row>
    <row r="902">
      <c r="A902" s="1" t="s">
        <v>3808</v>
      </c>
      <c r="B902" s="1" t="s">
        <v>780</v>
      </c>
      <c r="C902" s="1" t="s">
        <v>3809</v>
      </c>
      <c r="D902" s="2" t="s">
        <v>3810</v>
      </c>
      <c r="E902" t="str">
        <f t="shared" ref="E902:E909" si="107">IMAGE("http://ifttt.com/images/no_image_card.png",1)</f>
        <v/>
      </c>
      <c r="F902" s="1" t="s">
        <v>4</v>
      </c>
      <c r="G902" s="2" t="s">
        <v>3811</v>
      </c>
    </row>
    <row r="903">
      <c r="A903" s="1" t="s">
        <v>3812</v>
      </c>
      <c r="B903" s="1" t="s">
        <v>3611</v>
      </c>
      <c r="C903" s="1" t="s">
        <v>3813</v>
      </c>
      <c r="D903" s="2" t="s">
        <v>3814</v>
      </c>
      <c r="E903" t="str">
        <f t="shared" si="107"/>
        <v/>
      </c>
      <c r="F903" s="1" t="s">
        <v>4</v>
      </c>
      <c r="G903" s="2" t="s">
        <v>3815</v>
      </c>
    </row>
    <row r="904">
      <c r="A904" s="1" t="s">
        <v>3816</v>
      </c>
      <c r="B904" s="1" t="s">
        <v>762</v>
      </c>
      <c r="C904" s="1" t="s">
        <v>3817</v>
      </c>
      <c r="D904" s="2" t="s">
        <v>3818</v>
      </c>
      <c r="E904" t="str">
        <f t="shared" si="107"/>
        <v/>
      </c>
      <c r="F904" s="1" t="s">
        <v>4</v>
      </c>
      <c r="G904" s="2" t="s">
        <v>3819</v>
      </c>
    </row>
    <row r="905">
      <c r="A905" s="1" t="s">
        <v>3820</v>
      </c>
      <c r="B905" s="1" t="s">
        <v>3821</v>
      </c>
      <c r="C905" s="1" t="s">
        <v>3822</v>
      </c>
      <c r="D905" s="2" t="s">
        <v>3823</v>
      </c>
      <c r="E905" t="str">
        <f t="shared" si="107"/>
        <v/>
      </c>
      <c r="F905" s="1" t="s">
        <v>4</v>
      </c>
      <c r="G905" s="2" t="s">
        <v>3824</v>
      </c>
    </row>
    <row r="906">
      <c r="A906" s="1" t="s">
        <v>3825</v>
      </c>
      <c r="B906" s="1" t="s">
        <v>3826</v>
      </c>
      <c r="C906" s="1" t="s">
        <v>3827</v>
      </c>
      <c r="D906" s="1" t="s">
        <v>3828</v>
      </c>
      <c r="E906" t="str">
        <f t="shared" si="107"/>
        <v/>
      </c>
      <c r="F906" s="1" t="s">
        <v>4</v>
      </c>
      <c r="G906" s="2" t="s">
        <v>3829</v>
      </c>
    </row>
    <row r="907">
      <c r="A907" s="1" t="s">
        <v>3830</v>
      </c>
      <c r="B907" s="1" t="s">
        <v>3831</v>
      </c>
      <c r="C907" s="1" t="s">
        <v>3832</v>
      </c>
      <c r="D907" s="1" t="s">
        <v>3833</v>
      </c>
      <c r="E907" t="str">
        <f t="shared" si="107"/>
        <v/>
      </c>
      <c r="F907" s="1" t="s">
        <v>4</v>
      </c>
      <c r="G907" s="2" t="s">
        <v>3834</v>
      </c>
    </row>
    <row r="908">
      <c r="A908" s="1" t="s">
        <v>3835</v>
      </c>
      <c r="B908" s="1" t="s">
        <v>3836</v>
      </c>
      <c r="C908" s="1" t="s">
        <v>3837</v>
      </c>
      <c r="D908" s="1" t="s">
        <v>3838</v>
      </c>
      <c r="E908" t="str">
        <f t="shared" si="107"/>
        <v/>
      </c>
      <c r="F908" s="1" t="s">
        <v>4</v>
      </c>
      <c r="G908" s="2" t="s">
        <v>3839</v>
      </c>
    </row>
    <row r="909">
      <c r="A909" s="1" t="s">
        <v>3840</v>
      </c>
      <c r="B909" s="1" t="s">
        <v>3841</v>
      </c>
      <c r="C909" s="1" t="s">
        <v>3842</v>
      </c>
      <c r="D909" s="1" t="s">
        <v>3843</v>
      </c>
      <c r="E909" t="str">
        <f t="shared" si="107"/>
        <v/>
      </c>
      <c r="F909" s="1" t="s">
        <v>4</v>
      </c>
      <c r="G909" s="2" t="s">
        <v>3844</v>
      </c>
    </row>
    <row r="910">
      <c r="A910" s="1" t="s">
        <v>3840</v>
      </c>
      <c r="B910" s="1" t="s">
        <v>858</v>
      </c>
      <c r="C910" s="1" t="s">
        <v>3845</v>
      </c>
      <c r="D910" s="2" t="s">
        <v>3846</v>
      </c>
      <c r="E910" t="str">
        <f>IMAGE("http://zdnet1.cbsistatic.com/hub/i/r/2015/04/20/ba080198-72dc-49a7-bb21-fcb72bf70f6a/thumbnail/770x578/8e8df1121181b4ec022919bdc0f00553/screen-shot-2015-01-12-at-08-06-32.png",1)</f>
        <v/>
      </c>
      <c r="F910" s="1" t="s">
        <v>4</v>
      </c>
      <c r="G910" s="2" t="s">
        <v>3847</v>
      </c>
    </row>
    <row r="911">
      <c r="A911" s="1" t="s">
        <v>3848</v>
      </c>
      <c r="B911" s="1" t="s">
        <v>3849</v>
      </c>
      <c r="C911" s="1" t="s">
        <v>3850</v>
      </c>
      <c r="D911" s="1" t="s">
        <v>3851</v>
      </c>
      <c r="E911" t="str">
        <f t="shared" ref="E911:E916" si="108">IMAGE("http://ifttt.com/images/no_image_card.png",1)</f>
        <v/>
      </c>
      <c r="F911" s="1" t="s">
        <v>4</v>
      </c>
      <c r="G911" s="2" t="s">
        <v>3852</v>
      </c>
    </row>
    <row r="912">
      <c r="A912" s="1" t="s">
        <v>3853</v>
      </c>
      <c r="B912" s="1" t="s">
        <v>3854</v>
      </c>
      <c r="C912" s="1" t="s">
        <v>3855</v>
      </c>
      <c r="D912" s="1" t="s">
        <v>3856</v>
      </c>
      <c r="E912" t="str">
        <f t="shared" si="108"/>
        <v/>
      </c>
      <c r="F912" s="1" t="s">
        <v>4</v>
      </c>
      <c r="G912" s="2" t="s">
        <v>3857</v>
      </c>
    </row>
    <row r="913">
      <c r="A913" s="1" t="s">
        <v>3858</v>
      </c>
      <c r="B913" s="1" t="s">
        <v>3567</v>
      </c>
      <c r="C913" s="1" t="s">
        <v>3859</v>
      </c>
      <c r="D913" s="1" t="s">
        <v>3860</v>
      </c>
      <c r="E913" t="str">
        <f t="shared" si="108"/>
        <v/>
      </c>
      <c r="F913" s="1" t="s">
        <v>4</v>
      </c>
      <c r="G913" s="2" t="s">
        <v>3861</v>
      </c>
    </row>
    <row r="914">
      <c r="A914" s="1" t="s">
        <v>3862</v>
      </c>
      <c r="B914" s="1" t="s">
        <v>3863</v>
      </c>
      <c r="C914" s="1" t="s">
        <v>3864</v>
      </c>
      <c r="D914" s="1" t="s">
        <v>3865</v>
      </c>
      <c r="E914" t="str">
        <f t="shared" si="108"/>
        <v/>
      </c>
      <c r="F914" s="1" t="s">
        <v>4</v>
      </c>
      <c r="G914" s="2" t="s">
        <v>3866</v>
      </c>
    </row>
    <row r="915">
      <c r="A915" s="1" t="s">
        <v>3867</v>
      </c>
      <c r="B915" s="1" t="s">
        <v>3868</v>
      </c>
      <c r="C915" s="1" t="s">
        <v>3869</v>
      </c>
      <c r="D915" s="1" t="s">
        <v>3870</v>
      </c>
      <c r="E915" t="str">
        <f t="shared" si="108"/>
        <v/>
      </c>
      <c r="F915" s="1" t="s">
        <v>4</v>
      </c>
      <c r="G915" s="2" t="s">
        <v>3871</v>
      </c>
    </row>
    <row r="916">
      <c r="A916" s="1" t="s">
        <v>3872</v>
      </c>
      <c r="B916" s="1" t="s">
        <v>1</v>
      </c>
      <c r="C916" s="1" t="s">
        <v>3873</v>
      </c>
      <c r="D916" s="1" t="s">
        <v>3874</v>
      </c>
      <c r="E916" t="str">
        <f t="shared" si="108"/>
        <v/>
      </c>
      <c r="F916" s="1" t="s">
        <v>4</v>
      </c>
      <c r="G916" s="2" t="s">
        <v>3875</v>
      </c>
    </row>
    <row r="917">
      <c r="A917" s="1" t="s">
        <v>3876</v>
      </c>
      <c r="B917" s="1" t="s">
        <v>1426</v>
      </c>
      <c r="C917" s="1" t="s">
        <v>3877</v>
      </c>
      <c r="D917" s="2" t="s">
        <v>3878</v>
      </c>
      <c r="E917" t="str">
        <f>IMAGE("http://www.lowcards.com/wp-content/uploads/2015/04/bigstock-Bit-Coin-BTC-54872363-e1429110589495.jpg",1)</f>
        <v/>
      </c>
      <c r="F917" s="1" t="s">
        <v>4</v>
      </c>
      <c r="G917" s="2" t="s">
        <v>3879</v>
      </c>
    </row>
    <row r="918">
      <c r="A918" s="1" t="s">
        <v>3880</v>
      </c>
      <c r="B918" s="1" t="s">
        <v>1235</v>
      </c>
      <c r="C918" s="1" t="s">
        <v>3881</v>
      </c>
      <c r="D918" s="2" t="s">
        <v>3882</v>
      </c>
      <c r="E918" t="str">
        <f>IMAGE("http://i.investopedia.com/dimages/graphics/thinkstockphotos-468741549.jpg",1)</f>
        <v/>
      </c>
      <c r="F918" s="1" t="s">
        <v>4</v>
      </c>
      <c r="G918" s="2" t="s">
        <v>3883</v>
      </c>
    </row>
    <row r="919">
      <c r="A919" s="1" t="s">
        <v>3884</v>
      </c>
      <c r="B919" s="1" t="s">
        <v>3885</v>
      </c>
      <c r="C919" s="1" t="s">
        <v>3886</v>
      </c>
      <c r="D919" s="2" t="s">
        <v>3887</v>
      </c>
      <c r="E919" t="str">
        <f>IMAGE("https://www.redditstatic.com/icon.png",1)</f>
        <v/>
      </c>
      <c r="F919" s="1" t="s">
        <v>4</v>
      </c>
      <c r="G919" s="2" t="s">
        <v>3888</v>
      </c>
    </row>
    <row r="920">
      <c r="A920" s="1" t="s">
        <v>3884</v>
      </c>
      <c r="B920" s="1" t="s">
        <v>3056</v>
      </c>
      <c r="C920" s="1" t="s">
        <v>3889</v>
      </c>
      <c r="D920" s="1" t="s">
        <v>3890</v>
      </c>
      <c r="E920" t="str">
        <f>IMAGE("http://ifttt.com/images/no_image_card.png",1)</f>
        <v/>
      </c>
      <c r="F920" s="1" t="s">
        <v>4</v>
      </c>
      <c r="G920" s="2" t="s">
        <v>3891</v>
      </c>
    </row>
    <row r="921">
      <c r="A921" s="1" t="s">
        <v>3884</v>
      </c>
      <c r="B921" s="1" t="s">
        <v>425</v>
      </c>
      <c r="C921" s="1" t="s">
        <v>3805</v>
      </c>
      <c r="D921" s="2" t="s">
        <v>3806</v>
      </c>
      <c r="E921" t="str">
        <f>IMAGE("http://forklog.com/wp-content/uploads/btt-300x194.jpg",1)</f>
        <v/>
      </c>
      <c r="F921" s="1" t="s">
        <v>4</v>
      </c>
      <c r="G921" s="2" t="s">
        <v>3892</v>
      </c>
    </row>
    <row r="922">
      <c r="A922" s="1" t="s">
        <v>3893</v>
      </c>
      <c r="B922" s="1" t="s">
        <v>3894</v>
      </c>
      <c r="C922" s="1" t="s">
        <v>3895</v>
      </c>
      <c r="D922" s="1" t="s">
        <v>3896</v>
      </c>
      <c r="E922" t="str">
        <f t="shared" ref="E922:E923" si="109">IMAGE("http://ifttt.com/images/no_image_card.png",1)</f>
        <v/>
      </c>
      <c r="F922" s="1" t="s">
        <v>4</v>
      </c>
      <c r="G922" s="2" t="s">
        <v>3897</v>
      </c>
    </row>
    <row r="923">
      <c r="A923" s="1" t="s">
        <v>3898</v>
      </c>
      <c r="B923" s="1" t="s">
        <v>3899</v>
      </c>
      <c r="C923" s="1" t="s">
        <v>3900</v>
      </c>
      <c r="D923" s="1" t="s">
        <v>3901</v>
      </c>
      <c r="E923" t="str">
        <f t="shared" si="109"/>
        <v/>
      </c>
      <c r="F923" s="1" t="s">
        <v>4</v>
      </c>
      <c r="G923" s="2" t="s">
        <v>3902</v>
      </c>
    </row>
    <row r="924">
      <c r="A924" s="1" t="s">
        <v>3903</v>
      </c>
      <c r="B924" s="1" t="s">
        <v>3904</v>
      </c>
      <c r="C924" s="1" t="s">
        <v>3905</v>
      </c>
      <c r="D924" s="2" t="s">
        <v>3906</v>
      </c>
      <c r="E924" t="str">
        <f>IMAGE("https://bitcoinmagazine.com/wp-content/uploads/2015/04/neucoin.jpg",1)</f>
        <v/>
      </c>
      <c r="F924" s="1" t="s">
        <v>4</v>
      </c>
      <c r="G924" s="2" t="s">
        <v>3907</v>
      </c>
    </row>
    <row r="925">
      <c r="A925" s="1" t="s">
        <v>3908</v>
      </c>
      <c r="B925" s="1" t="s">
        <v>3909</v>
      </c>
      <c r="C925" s="1" t="s">
        <v>3910</v>
      </c>
      <c r="D925" s="2" t="s">
        <v>3911</v>
      </c>
      <c r="E925" t="str">
        <f>IMAGE("https://s3-us-west-1.amazonaws.com/zapchain.com/noah_berger.jpg",1)</f>
        <v/>
      </c>
      <c r="F925" s="1" t="s">
        <v>4</v>
      </c>
      <c r="G925" s="2" t="s">
        <v>3912</v>
      </c>
    </row>
    <row r="926">
      <c r="A926" s="1" t="s">
        <v>3913</v>
      </c>
      <c r="B926" s="1" t="s">
        <v>3914</v>
      </c>
      <c r="C926" s="1" t="s">
        <v>3915</v>
      </c>
      <c r="D926" s="2" t="s">
        <v>3916</v>
      </c>
      <c r="E926" t="str">
        <f>IMAGE("https://i.ytimg.com/vi/jPcwAToJYtY/maxresdefault.jpg",1)</f>
        <v/>
      </c>
      <c r="F926" s="1" t="s">
        <v>4</v>
      </c>
      <c r="G926" s="2" t="s">
        <v>3917</v>
      </c>
    </row>
    <row r="927">
      <c r="A927" s="1" t="s">
        <v>3918</v>
      </c>
      <c r="B927" s="1" t="s">
        <v>3919</v>
      </c>
      <c r="C927" s="1" t="s">
        <v>3920</v>
      </c>
      <c r="D927" s="2" t="s">
        <v>3921</v>
      </c>
      <c r="E927" t="str">
        <f>IMAGE("https://bitcoinmagazine.com/wp-content/uploads/2015/04/garlinghouse.jpg",1)</f>
        <v/>
      </c>
      <c r="F927" s="1" t="s">
        <v>4</v>
      </c>
      <c r="G927" s="2" t="s">
        <v>3922</v>
      </c>
    </row>
    <row r="928">
      <c r="A928" s="1" t="s">
        <v>3918</v>
      </c>
      <c r="B928" s="1" t="s">
        <v>999</v>
      </c>
      <c r="C928" s="1" t="s">
        <v>3923</v>
      </c>
      <c r="D928" s="2" t="s">
        <v>3924</v>
      </c>
      <c r="E928" t="str">
        <f>IMAGE("https://pbs.twimg.com/media/CDDWAmiVIAEbLxj.png:large",1)</f>
        <v/>
      </c>
      <c r="F928" s="1" t="s">
        <v>4</v>
      </c>
      <c r="G928" s="2" t="s">
        <v>3925</v>
      </c>
    </row>
    <row r="929">
      <c r="A929" s="1" t="s">
        <v>3926</v>
      </c>
      <c r="B929" s="1" t="s">
        <v>3927</v>
      </c>
      <c r="C929" s="1" t="s">
        <v>3928</v>
      </c>
      <c r="D929" s="1" t="s">
        <v>3929</v>
      </c>
      <c r="E929" t="str">
        <f>IMAGE("http://ifttt.com/images/no_image_card.png",1)</f>
        <v/>
      </c>
      <c r="F929" s="1" t="s">
        <v>4</v>
      </c>
      <c r="G929" s="2" t="s">
        <v>3930</v>
      </c>
    </row>
    <row r="930">
      <c r="A930" s="1" t="s">
        <v>3931</v>
      </c>
      <c r="B930" s="1" t="s">
        <v>3932</v>
      </c>
      <c r="C930" s="1" t="s">
        <v>3933</v>
      </c>
      <c r="D930" s="2" t="s">
        <v>3934</v>
      </c>
      <c r="E930" t="str">
        <f>IMAGE("http://lh6.googleusercontent.com/-twhy4ioFmQA/AAAAAAAAAAI/AAAAAAAAAIk/8czSp4DFR10/s80-c/photo.jpg",1)</f>
        <v/>
      </c>
      <c r="F930" s="1" t="s">
        <v>4</v>
      </c>
      <c r="G930" s="2" t="s">
        <v>3935</v>
      </c>
    </row>
    <row r="931">
      <c r="A931" s="1" t="s">
        <v>3936</v>
      </c>
      <c r="B931" s="1" t="s">
        <v>3937</v>
      </c>
      <c r="C931" s="1" t="s">
        <v>3938</v>
      </c>
      <c r="D931" s="2" t="s">
        <v>3939</v>
      </c>
      <c r="E931" t="str">
        <f>IMAGE("http://cointelegraph.com/images/725_aHR0cDovL2NvaW50ZWxlZ3JhcGguY29tL3N0b3JhZ2UvdXBsb2Fkcy92aWV3Lzc5MmVmYzI2ZWZlNTUyN2M5YjMxNDBiN2Q2ODVmMzEzLnBuZw==.jpg",1)</f>
        <v/>
      </c>
      <c r="F931" s="1" t="s">
        <v>4</v>
      </c>
      <c r="G931" s="2" t="s">
        <v>3940</v>
      </c>
    </row>
    <row r="932">
      <c r="A932" s="1" t="s">
        <v>3941</v>
      </c>
      <c r="B932" s="1" t="s">
        <v>3942</v>
      </c>
      <c r="C932" s="1" t="s">
        <v>3943</v>
      </c>
      <c r="D932" s="2" t="s">
        <v>3944</v>
      </c>
      <c r="E932" t="str">
        <f>IMAGE("http://media.coindesk.com/2015/04/magnifying-glass-investigation.jpg",1)</f>
        <v/>
      </c>
      <c r="F932" s="1" t="s">
        <v>4</v>
      </c>
      <c r="G932" s="2" t="s">
        <v>3945</v>
      </c>
    </row>
    <row r="933">
      <c r="A933" s="1" t="s">
        <v>3946</v>
      </c>
      <c r="B933" s="1" t="s">
        <v>961</v>
      </c>
      <c r="C933" s="1" t="s">
        <v>3947</v>
      </c>
      <c r="D933" s="1" t="s">
        <v>3948</v>
      </c>
      <c r="E933" t="str">
        <f t="shared" ref="E933:E934" si="110">IMAGE("http://ifttt.com/images/no_image_card.png",1)</f>
        <v/>
      </c>
      <c r="F933" s="1" t="s">
        <v>4</v>
      </c>
      <c r="G933" s="2" t="s">
        <v>3949</v>
      </c>
    </row>
    <row r="934">
      <c r="A934" s="1" t="s">
        <v>3950</v>
      </c>
      <c r="B934" s="1" t="s">
        <v>3951</v>
      </c>
      <c r="C934" s="1" t="s">
        <v>3952</v>
      </c>
      <c r="D934" s="1" t="s">
        <v>3953</v>
      </c>
      <c r="E934" t="str">
        <f t="shared" si="110"/>
        <v/>
      </c>
      <c r="F934" s="1" t="s">
        <v>4</v>
      </c>
      <c r="G934" s="2" t="s">
        <v>3954</v>
      </c>
    </row>
    <row r="935">
      <c r="A935" s="1" t="s">
        <v>3955</v>
      </c>
      <c r="B935" s="1" t="s">
        <v>3956</v>
      </c>
      <c r="C935" s="1" t="s">
        <v>3957</v>
      </c>
      <c r="D935" s="2" t="s">
        <v>3958</v>
      </c>
      <c r="E935" t="str">
        <f>IMAGE("https://i.ytimg.com/vi/tVS6Bgkxzkk/maxresdefault.jpg",1)</f>
        <v/>
      </c>
      <c r="F935" s="1" t="s">
        <v>4</v>
      </c>
      <c r="G935" s="2" t="s">
        <v>3959</v>
      </c>
    </row>
    <row r="936">
      <c r="A936" s="1" t="s">
        <v>3960</v>
      </c>
      <c r="B936" s="1" t="s">
        <v>2652</v>
      </c>
      <c r="C936" s="1" t="s">
        <v>3961</v>
      </c>
      <c r="D936" s="2" t="s">
        <v>3962</v>
      </c>
      <c r="E936" t="str">
        <f>IMAGE("http://veritaseum.com/images/Coins/sample-keylogger.jpg",1)</f>
        <v/>
      </c>
      <c r="F936" s="1" t="s">
        <v>4</v>
      </c>
      <c r="G936" s="2" t="s">
        <v>3963</v>
      </c>
    </row>
    <row r="937">
      <c r="A937" s="1" t="s">
        <v>3964</v>
      </c>
      <c r="B937" s="1" t="s">
        <v>132</v>
      </c>
      <c r="C937" s="1" t="s">
        <v>3965</v>
      </c>
      <c r="D937" s="2" t="s">
        <v>3966</v>
      </c>
      <c r="E937" t="str">
        <f>IMAGE("https://i.ytimg.com/vi/E_EOs8Z7pN8/maxresdefault.jpg",1)</f>
        <v/>
      </c>
      <c r="F937" s="1" t="s">
        <v>4</v>
      </c>
      <c r="G937" s="2" t="s">
        <v>3967</v>
      </c>
    </row>
    <row r="938">
      <c r="A938" s="1" t="s">
        <v>3968</v>
      </c>
      <c r="B938" s="1" t="s">
        <v>3969</v>
      </c>
      <c r="C938" s="1" t="s">
        <v>3970</v>
      </c>
      <c r="D938" s="1" t="s">
        <v>3971</v>
      </c>
      <c r="E938" t="str">
        <f>IMAGE("http://ifttt.com/images/no_image_card.png",1)</f>
        <v/>
      </c>
      <c r="F938" s="1" t="s">
        <v>4</v>
      </c>
      <c r="G938" s="2" t="s">
        <v>3972</v>
      </c>
    </row>
    <row r="939">
      <c r="A939" s="1" t="s">
        <v>3973</v>
      </c>
      <c r="B939" s="1" t="s">
        <v>435</v>
      </c>
      <c r="C939" s="1" t="s">
        <v>3974</v>
      </c>
      <c r="D939" s="2" t="s">
        <v>3975</v>
      </c>
      <c r="E939" t="str">
        <f>IMAGE("https://i1.sndcdn.com/artworks-000114045786-jb0yip-t500x500.jpg",1)</f>
        <v/>
      </c>
      <c r="F939" s="1" t="s">
        <v>4</v>
      </c>
      <c r="G939" s="2" t="s">
        <v>3976</v>
      </c>
    </row>
    <row r="940">
      <c r="A940" s="1" t="s">
        <v>3977</v>
      </c>
      <c r="B940" s="1" t="s">
        <v>3978</v>
      </c>
      <c r="C940" s="1" t="s">
        <v>3979</v>
      </c>
      <c r="D940" s="1" t="s">
        <v>3980</v>
      </c>
      <c r="E940" t="str">
        <f t="shared" ref="E940:E942" si="111">IMAGE("http://ifttt.com/images/no_image_card.png",1)</f>
        <v/>
      </c>
      <c r="F940" s="1" t="s">
        <v>4</v>
      </c>
      <c r="G940" s="2" t="s">
        <v>3981</v>
      </c>
    </row>
    <row r="941">
      <c r="A941" s="1" t="s">
        <v>3982</v>
      </c>
      <c r="B941" s="1" t="s">
        <v>1683</v>
      </c>
      <c r="C941" s="1" t="s">
        <v>3983</v>
      </c>
      <c r="D941" s="1" t="s">
        <v>3984</v>
      </c>
      <c r="E941" t="str">
        <f t="shared" si="111"/>
        <v/>
      </c>
      <c r="F941" s="1" t="s">
        <v>4</v>
      </c>
      <c r="G941" s="2" t="s">
        <v>3985</v>
      </c>
    </row>
    <row r="942">
      <c r="A942" s="1" t="s">
        <v>3950</v>
      </c>
      <c r="B942" s="1" t="s">
        <v>3951</v>
      </c>
      <c r="C942" s="1" t="s">
        <v>3952</v>
      </c>
      <c r="D942" s="1" t="s">
        <v>3953</v>
      </c>
      <c r="E942" t="str">
        <f t="shared" si="111"/>
        <v/>
      </c>
      <c r="F942" s="1" t="s">
        <v>4</v>
      </c>
      <c r="G942" s="2" t="s">
        <v>3954</v>
      </c>
    </row>
    <row r="943">
      <c r="A943" s="1" t="s">
        <v>3955</v>
      </c>
      <c r="B943" s="1" t="s">
        <v>3956</v>
      </c>
      <c r="C943" s="1" t="s">
        <v>3957</v>
      </c>
      <c r="D943" s="2" t="s">
        <v>3958</v>
      </c>
      <c r="E943" t="str">
        <f>IMAGE("https://i.ytimg.com/vi/tVS6Bgkxzkk/maxresdefault.jpg",1)</f>
        <v/>
      </c>
      <c r="F943" s="1" t="s">
        <v>4</v>
      </c>
      <c r="G943" s="2" t="s">
        <v>3959</v>
      </c>
    </row>
    <row r="944">
      <c r="A944" s="1" t="s">
        <v>3986</v>
      </c>
      <c r="B944" s="1" t="s">
        <v>3987</v>
      </c>
      <c r="C944" s="1" t="s">
        <v>3988</v>
      </c>
      <c r="D944" s="1" t="s">
        <v>3989</v>
      </c>
      <c r="E944" t="str">
        <f t="shared" ref="E944:E946" si="112">IMAGE("http://ifttt.com/images/no_image_card.png",1)</f>
        <v/>
      </c>
      <c r="F944" s="1" t="s">
        <v>4</v>
      </c>
      <c r="G944" s="2" t="s">
        <v>3990</v>
      </c>
    </row>
    <row r="945">
      <c r="A945" s="1" t="s">
        <v>3991</v>
      </c>
      <c r="B945" s="1" t="s">
        <v>3992</v>
      </c>
      <c r="C945" s="1" t="s">
        <v>3993</v>
      </c>
      <c r="D945" s="1" t="s">
        <v>3994</v>
      </c>
      <c r="E945" t="str">
        <f t="shared" si="112"/>
        <v/>
      </c>
      <c r="F945" s="1" t="s">
        <v>4</v>
      </c>
      <c r="G945" s="2" t="s">
        <v>3995</v>
      </c>
    </row>
    <row r="946">
      <c r="A946" s="1" t="s">
        <v>3986</v>
      </c>
      <c r="B946" s="1" t="s">
        <v>3987</v>
      </c>
      <c r="C946" s="1" t="s">
        <v>3988</v>
      </c>
      <c r="D946" s="1" t="s">
        <v>3989</v>
      </c>
      <c r="E946" t="str">
        <f t="shared" si="112"/>
        <v/>
      </c>
      <c r="F946" s="1" t="s">
        <v>4</v>
      </c>
      <c r="G946" s="2" t="s">
        <v>3990</v>
      </c>
    </row>
    <row r="947">
      <c r="A947" s="1" t="s">
        <v>3996</v>
      </c>
      <c r="B947" s="1" t="s">
        <v>3997</v>
      </c>
      <c r="C947" s="1" t="s">
        <v>3998</v>
      </c>
      <c r="D947" s="2" t="s">
        <v>3999</v>
      </c>
      <c r="E947" t="str">
        <f>IMAGE("http://i.imgur.com/d2FulOP.png",1)</f>
        <v/>
      </c>
      <c r="F947" s="1" t="s">
        <v>4</v>
      </c>
      <c r="G947" s="2" t="s">
        <v>4000</v>
      </c>
    </row>
    <row r="948">
      <c r="A948" s="1" t="s">
        <v>4001</v>
      </c>
      <c r="B948" s="1" t="s">
        <v>4002</v>
      </c>
      <c r="C948" s="1" t="s">
        <v>4003</v>
      </c>
      <c r="D948" s="1" t="s">
        <v>4004</v>
      </c>
      <c r="E948" t="str">
        <f>IMAGE("http://ifttt.com/images/no_image_card.png",1)</f>
        <v/>
      </c>
      <c r="F948" s="1" t="s">
        <v>4</v>
      </c>
      <c r="G948" s="2" t="s">
        <v>4005</v>
      </c>
    </row>
    <row r="949">
      <c r="A949" s="1" t="s">
        <v>4001</v>
      </c>
      <c r="B949" s="1" t="s">
        <v>1189</v>
      </c>
      <c r="C949" s="1" t="s">
        <v>4006</v>
      </c>
      <c r="D949" s="2" t="s">
        <v>4007</v>
      </c>
      <c r="E949" t="str">
        <f>IMAGE("http://cointelegraph.com/images/725_aHR0cDovL2NvaW50ZWxlZ3JhcGguY29tL3N0b3JhZ2UvdXBsb2Fkcy92aWV3LzM3NzMzMDZhMjhmNzkwNTBmYjgzOGJjYTMxMWVhMDI3LnBuZw==.jpg",1)</f>
        <v/>
      </c>
      <c r="F949" s="1" t="s">
        <v>4</v>
      </c>
      <c r="G949" s="2" t="s">
        <v>4008</v>
      </c>
    </row>
    <row r="950">
      <c r="A950" s="1" t="s">
        <v>4009</v>
      </c>
      <c r="B950" s="1" t="s">
        <v>4010</v>
      </c>
      <c r="C950" s="1" t="s">
        <v>4011</v>
      </c>
      <c r="D950" s="2" t="s">
        <v>4012</v>
      </c>
      <c r="E950" t="str">
        <f>IMAGE("https://i.ytimg.com/vi/VvFSMyi9a6U/maxresdefault.jpg",1)</f>
        <v/>
      </c>
      <c r="F950" s="1" t="s">
        <v>4</v>
      </c>
      <c r="G950" s="2" t="s">
        <v>4013</v>
      </c>
    </row>
    <row r="951">
      <c r="A951" s="1" t="s">
        <v>4014</v>
      </c>
      <c r="B951" s="1" t="s">
        <v>4015</v>
      </c>
      <c r="C951" s="1" t="s">
        <v>4016</v>
      </c>
      <c r="D951" s="1" t="s">
        <v>4017</v>
      </c>
      <c r="E951" t="str">
        <f>IMAGE("http://ifttt.com/images/no_image_card.png",1)</f>
        <v/>
      </c>
      <c r="F951" s="1" t="s">
        <v>4</v>
      </c>
      <c r="G951" s="2" t="s">
        <v>4018</v>
      </c>
    </row>
    <row r="952">
      <c r="A952" s="1" t="s">
        <v>4014</v>
      </c>
      <c r="B952" s="1" t="s">
        <v>4019</v>
      </c>
      <c r="C952" s="1" t="s">
        <v>4020</v>
      </c>
      <c r="D952" s="2" t="s">
        <v>4021</v>
      </c>
      <c r="E952" t="str">
        <f>IMAGE("https://forums.counterparty.io/uploads/default/199/d884eb57b6eae196.png",1)</f>
        <v/>
      </c>
      <c r="F952" s="1" t="s">
        <v>4</v>
      </c>
      <c r="G952" s="2" t="s">
        <v>4022</v>
      </c>
    </row>
    <row r="953">
      <c r="A953" s="1" t="s">
        <v>4023</v>
      </c>
      <c r="B953" s="1" t="s">
        <v>1272</v>
      </c>
      <c r="C953" s="1" t="s">
        <v>4024</v>
      </c>
      <c r="D953" s="2" t="s">
        <v>4025</v>
      </c>
      <c r="E953" t="str">
        <f>IMAGE("http://www.miningpool.co.uk/wp-content/uploads/2015/04/Ghentbanner21.jpg",1)</f>
        <v/>
      </c>
      <c r="F953" s="1" t="s">
        <v>4</v>
      </c>
      <c r="G953" s="2" t="s">
        <v>4026</v>
      </c>
    </row>
    <row r="954">
      <c r="A954" s="1" t="s">
        <v>4023</v>
      </c>
      <c r="B954" s="1" t="s">
        <v>4027</v>
      </c>
      <c r="C954" s="1" t="s">
        <v>4028</v>
      </c>
      <c r="D954" s="1" t="s">
        <v>4029</v>
      </c>
      <c r="E954" t="str">
        <f>IMAGE("http://ifttt.com/images/no_image_card.png",1)</f>
        <v/>
      </c>
      <c r="F954" s="1" t="s">
        <v>4</v>
      </c>
      <c r="G954" s="2" t="s">
        <v>4030</v>
      </c>
    </row>
    <row r="955">
      <c r="A955" s="1" t="s">
        <v>4031</v>
      </c>
      <c r="B955" s="1" t="s">
        <v>4032</v>
      </c>
      <c r="C955" s="1" t="s">
        <v>4033</v>
      </c>
      <c r="D955" s="2" t="s">
        <v>4034</v>
      </c>
      <c r="E955" t="str">
        <f>IMAGE("http://www.coinbuzz.com/wp-content/uploads/2015/04/image4.jpg",1)</f>
        <v/>
      </c>
      <c r="F955" s="1" t="s">
        <v>4</v>
      </c>
      <c r="G955" s="2" t="s">
        <v>4035</v>
      </c>
    </row>
    <row r="956">
      <c r="A956" s="1" t="s">
        <v>4036</v>
      </c>
      <c r="B956" s="1" t="s">
        <v>4037</v>
      </c>
      <c r="C956" s="1" t="s">
        <v>4038</v>
      </c>
      <c r="D956" s="2" t="s">
        <v>4039</v>
      </c>
      <c r="E956" t="str">
        <f>IMAGE("http://bitcoinspot.nl/randomimages_vertical/ledger-200x200-01.jpg",1)</f>
        <v/>
      </c>
      <c r="F956" s="1" t="s">
        <v>4</v>
      </c>
      <c r="G956" s="2" t="s">
        <v>4040</v>
      </c>
    </row>
    <row r="957">
      <c r="A957" s="1" t="s">
        <v>4041</v>
      </c>
      <c r="B957" s="1" t="s">
        <v>4042</v>
      </c>
      <c r="C957" s="1" t="s">
        <v>4043</v>
      </c>
      <c r="D957" s="2" t="s">
        <v>4044</v>
      </c>
      <c r="E957" t="str">
        <f>IMAGE("http://www.zerohedge.com/sites/default/files/images/user5/imageroot/2015/04/greek%20riot%20photo_0.jpg",1)</f>
        <v/>
      </c>
      <c r="F957" s="1" t="s">
        <v>4</v>
      </c>
      <c r="G957" s="2" t="s">
        <v>4045</v>
      </c>
    </row>
    <row r="958">
      <c r="A958" s="1" t="s">
        <v>4041</v>
      </c>
      <c r="B958" s="1" t="s">
        <v>2097</v>
      </c>
      <c r="C958" s="1" t="s">
        <v>4046</v>
      </c>
      <c r="D958" s="2" t="s">
        <v>4047</v>
      </c>
      <c r="E958" t="str">
        <f>IMAGE("https://bitcoinnewsmagazine.com/wp-content/uploads/2015/03/card.png",1)</f>
        <v/>
      </c>
      <c r="F958" s="1" t="s">
        <v>4</v>
      </c>
      <c r="G958" s="2" t="s">
        <v>4048</v>
      </c>
    </row>
    <row r="959">
      <c r="A959" s="1" t="s">
        <v>4049</v>
      </c>
      <c r="B959" s="1" t="s">
        <v>1954</v>
      </c>
      <c r="C959" s="1" t="s">
        <v>4050</v>
      </c>
      <c r="D959" s="1" t="s">
        <v>4051</v>
      </c>
      <c r="E959" t="str">
        <f>IMAGE("http://ifttt.com/images/no_image_card.png",1)</f>
        <v/>
      </c>
      <c r="F959" s="1" t="s">
        <v>4</v>
      </c>
      <c r="G959" s="2" t="s">
        <v>4052</v>
      </c>
    </row>
    <row r="960">
      <c r="A960" s="1" t="s">
        <v>4049</v>
      </c>
      <c r="B960" s="1" t="s">
        <v>4053</v>
      </c>
      <c r="C960" s="1" t="s">
        <v>4054</v>
      </c>
      <c r="D960" s="2" t="s">
        <v>4055</v>
      </c>
      <c r="E960" t="str">
        <f>IMAGE("https://tctechcrunch2011.files.wordpress.com/2015/04/bitcoinvsdollar.jpg",1)</f>
        <v/>
      </c>
      <c r="F960" s="1" t="s">
        <v>4</v>
      </c>
      <c r="G960" s="2" t="s">
        <v>4056</v>
      </c>
    </row>
    <row r="961">
      <c r="A961" s="1" t="s">
        <v>4057</v>
      </c>
      <c r="B961" s="1" t="s">
        <v>4058</v>
      </c>
      <c r="C961" s="1" t="s">
        <v>4059</v>
      </c>
      <c r="D961" s="2" t="s">
        <v>4060</v>
      </c>
      <c r="E961" t="str">
        <f>IMAGE("http://youmeandbtc.com/wp-content/uploads/2015/04/Bitcoin-Weed.jpg",1)</f>
        <v/>
      </c>
      <c r="F961" s="1" t="s">
        <v>4</v>
      </c>
      <c r="G961" s="2" t="s">
        <v>4061</v>
      </c>
    </row>
    <row r="962">
      <c r="A962" s="1" t="s">
        <v>4057</v>
      </c>
      <c r="B962" s="1" t="s">
        <v>1189</v>
      </c>
      <c r="C962" s="1" t="s">
        <v>4062</v>
      </c>
      <c r="D962" s="2" t="s">
        <v>4063</v>
      </c>
      <c r="E962" t="str">
        <f>IMAGE("http://media.coindesk.com/2015/04/Screen-Shot-2015-04-20-at-4.26.21-PM1.png",1)</f>
        <v/>
      </c>
      <c r="F962" s="1" t="s">
        <v>4</v>
      </c>
      <c r="G962" s="2" t="s">
        <v>4064</v>
      </c>
    </row>
    <row r="963">
      <c r="A963" s="1" t="s">
        <v>4065</v>
      </c>
      <c r="B963" s="1" t="s">
        <v>4066</v>
      </c>
      <c r="C963" s="1" t="s">
        <v>4067</v>
      </c>
      <c r="D963" s="2" t="s">
        <v>4068</v>
      </c>
      <c r="E963" t="str">
        <f>IMAGE("http://ifttt.com/images/no_image_card.png",1)</f>
        <v/>
      </c>
      <c r="F963" s="1" t="s">
        <v>4</v>
      </c>
      <c r="G963" s="2" t="s">
        <v>4069</v>
      </c>
    </row>
    <row r="964">
      <c r="A964" s="1" t="s">
        <v>4070</v>
      </c>
      <c r="B964" s="1" t="s">
        <v>4071</v>
      </c>
      <c r="C964" s="1" t="s">
        <v>4072</v>
      </c>
      <c r="D964" s="2" t="s">
        <v>4073</v>
      </c>
      <c r="E964" t="str">
        <f>IMAGE("https://cryptonit.net/sites/all/themes/crypto/img/notebook.png",1)</f>
        <v/>
      </c>
      <c r="F964" s="1" t="s">
        <v>4</v>
      </c>
      <c r="G964" s="2" t="s">
        <v>4074</v>
      </c>
    </row>
    <row r="965">
      <c r="A965" s="1" t="s">
        <v>4075</v>
      </c>
      <c r="B965" s="1" t="s">
        <v>4076</v>
      </c>
      <c r="C965" s="1" t="s">
        <v>4077</v>
      </c>
      <c r="D965" s="1" t="s">
        <v>4078</v>
      </c>
      <c r="E965" t="str">
        <f t="shared" ref="E965:E968" si="113">IMAGE("http://ifttt.com/images/no_image_card.png",1)</f>
        <v/>
      </c>
      <c r="F965" s="1" t="s">
        <v>4</v>
      </c>
      <c r="G965" s="2" t="s">
        <v>4079</v>
      </c>
    </row>
    <row r="966">
      <c r="A966" s="1" t="s">
        <v>4080</v>
      </c>
      <c r="B966" s="1" t="s">
        <v>4081</v>
      </c>
      <c r="C966" s="1" t="s">
        <v>4082</v>
      </c>
      <c r="D966" s="1" t="s">
        <v>4083</v>
      </c>
      <c r="E966" t="str">
        <f t="shared" si="113"/>
        <v/>
      </c>
      <c r="F966" s="1" t="s">
        <v>4</v>
      </c>
      <c r="G966" s="2" t="s">
        <v>4084</v>
      </c>
    </row>
    <row r="967">
      <c r="A967" s="1" t="s">
        <v>4085</v>
      </c>
      <c r="B967" s="1" t="s">
        <v>4071</v>
      </c>
      <c r="C967" s="1" t="s">
        <v>4086</v>
      </c>
      <c r="D967" s="1" t="s">
        <v>4087</v>
      </c>
      <c r="E967" t="str">
        <f t="shared" si="113"/>
        <v/>
      </c>
      <c r="F967" s="1" t="s">
        <v>4</v>
      </c>
      <c r="G967" s="2" t="s">
        <v>4088</v>
      </c>
    </row>
    <row r="968">
      <c r="A968" s="1" t="s">
        <v>4089</v>
      </c>
      <c r="B968" s="1" t="s">
        <v>4090</v>
      </c>
      <c r="C968" s="1" t="s">
        <v>4091</v>
      </c>
      <c r="D968" s="1" t="s">
        <v>4092</v>
      </c>
      <c r="E968" t="str">
        <f t="shared" si="113"/>
        <v/>
      </c>
      <c r="F968" s="1" t="s">
        <v>4</v>
      </c>
      <c r="G968" s="2" t="s">
        <v>4093</v>
      </c>
    </row>
    <row r="969">
      <c r="A969" s="1" t="s">
        <v>4094</v>
      </c>
      <c r="B969" s="1" t="s">
        <v>4095</v>
      </c>
      <c r="C969" s="1" t="s">
        <v>4096</v>
      </c>
      <c r="D969" s="2" t="s">
        <v>4097</v>
      </c>
      <c r="E969" t="str">
        <f>IMAGE("https://f1.bcbits.com/img/a1851477318_2.jpg",1)</f>
        <v/>
      </c>
      <c r="F969" s="1" t="s">
        <v>4</v>
      </c>
      <c r="G969" s="2" t="s">
        <v>4098</v>
      </c>
    </row>
    <row r="970">
      <c r="A970" s="1" t="s">
        <v>4099</v>
      </c>
      <c r="B970" s="1" t="s">
        <v>4100</v>
      </c>
      <c r="C970" s="1" t="s">
        <v>4101</v>
      </c>
      <c r="D970" s="1" t="s">
        <v>4102</v>
      </c>
      <c r="E970" t="str">
        <f t="shared" ref="E970:E972" si="114">IMAGE("http://ifttt.com/images/no_image_card.png",1)</f>
        <v/>
      </c>
      <c r="F970" s="1" t="s">
        <v>4</v>
      </c>
      <c r="G970" s="2" t="s">
        <v>4103</v>
      </c>
    </row>
    <row r="971">
      <c r="A971" s="1" t="s">
        <v>4104</v>
      </c>
      <c r="B971" s="1" t="s">
        <v>4105</v>
      </c>
      <c r="C971" s="1" t="s">
        <v>4106</v>
      </c>
      <c r="D971" s="2" t="s">
        <v>4107</v>
      </c>
      <c r="E971" t="str">
        <f t="shared" si="114"/>
        <v/>
      </c>
      <c r="F971" s="1" t="s">
        <v>4</v>
      </c>
      <c r="G971" s="2" t="s">
        <v>4108</v>
      </c>
    </row>
    <row r="972">
      <c r="A972" s="1" t="s">
        <v>4109</v>
      </c>
      <c r="B972" s="1" t="s">
        <v>3392</v>
      </c>
      <c r="C972" s="1" t="s">
        <v>4110</v>
      </c>
      <c r="D972" s="1" t="s">
        <v>4111</v>
      </c>
      <c r="E972" t="str">
        <f t="shared" si="114"/>
        <v/>
      </c>
      <c r="F972" s="1" t="s">
        <v>4</v>
      </c>
      <c r="G972" s="2" t="s">
        <v>4112</v>
      </c>
    </row>
    <row r="973">
      <c r="A973" s="1" t="s">
        <v>4113</v>
      </c>
      <c r="B973" s="1" t="s">
        <v>4114</v>
      </c>
      <c r="C973" s="1" t="s">
        <v>4115</v>
      </c>
      <c r="D973" s="2" t="s">
        <v>4116</v>
      </c>
      <c r="E973" t="str">
        <f>IMAGE("https://i.ytimg.com/vi/8zWoa_FCoSQ/hqdefault.jpg",1)</f>
        <v/>
      </c>
      <c r="F973" s="1" t="s">
        <v>4</v>
      </c>
      <c r="G973" s="2" t="s">
        <v>4117</v>
      </c>
    </row>
    <row r="974">
      <c r="A974" s="1" t="s">
        <v>4118</v>
      </c>
      <c r="B974" s="1" t="s">
        <v>4119</v>
      </c>
      <c r="C974" s="1" t="s">
        <v>4120</v>
      </c>
      <c r="D974" s="2" t="s">
        <v>4121</v>
      </c>
      <c r="E974" t="str">
        <f>IMAGE("https://i.ytimg.com/vi/G314jRumV_8/maxresdefault.jpg",1)</f>
        <v/>
      </c>
      <c r="F974" s="1" t="s">
        <v>4</v>
      </c>
      <c r="G974" s="2" t="s">
        <v>4122</v>
      </c>
    </row>
    <row r="975">
      <c r="A975" s="1" t="s">
        <v>4123</v>
      </c>
      <c r="B975" s="1" t="s">
        <v>4124</v>
      </c>
      <c r="C975" s="1" t="s">
        <v>4125</v>
      </c>
      <c r="D975" s="1" t="s">
        <v>4126</v>
      </c>
      <c r="E975" t="str">
        <f>IMAGE("http://ifttt.com/images/no_image_card.png",1)</f>
        <v/>
      </c>
      <c r="F975" s="1" t="s">
        <v>4</v>
      </c>
      <c r="G975" s="2" t="s">
        <v>4127</v>
      </c>
    </row>
    <row r="976">
      <c r="A976" s="1" t="s">
        <v>4128</v>
      </c>
      <c r="B976" s="1" t="s">
        <v>4129</v>
      </c>
      <c r="C976" s="1" t="s">
        <v>4130</v>
      </c>
      <c r="D976" s="2" t="s">
        <v>4131</v>
      </c>
      <c r="E976" t="str">
        <f>IMAGE("http://i0.wp.com/www.strictlyvc.com/wp-content/uploads/2015/04/Wences-Casares.jpg?resize=300%2C300",1)</f>
        <v/>
      </c>
      <c r="F976" s="1" t="s">
        <v>4</v>
      </c>
      <c r="G976" s="2" t="s">
        <v>4132</v>
      </c>
    </row>
    <row r="977">
      <c r="A977" s="1" t="s">
        <v>4133</v>
      </c>
      <c r="B977" s="1" t="s">
        <v>4134</v>
      </c>
      <c r="C977" s="1" t="s">
        <v>4135</v>
      </c>
      <c r="D977" s="2" t="s">
        <v>4136</v>
      </c>
      <c r="E977" t="str">
        <f>IMAGE("http://i.imgur.com/LgzTrdg.jpg?fb",1)</f>
        <v/>
      </c>
      <c r="F977" s="1" t="s">
        <v>4</v>
      </c>
      <c r="G977" s="2" t="s">
        <v>4137</v>
      </c>
    </row>
    <row r="978">
      <c r="A978" s="1" t="s">
        <v>4138</v>
      </c>
      <c r="B978" s="1" t="s">
        <v>4139</v>
      </c>
      <c r="C978" s="1" t="s">
        <v>4140</v>
      </c>
      <c r="D978" s="2" t="s">
        <v>4141</v>
      </c>
      <c r="E978" t="str">
        <f>IMAGE("http://www.gata.org/files/StateLegalTender_300x250.gif",1)</f>
        <v/>
      </c>
      <c r="F978" s="1" t="s">
        <v>4</v>
      </c>
      <c r="G978" s="2" t="s">
        <v>4142</v>
      </c>
    </row>
    <row r="979">
      <c r="A979" s="1" t="s">
        <v>4143</v>
      </c>
      <c r="B979" s="1" t="s">
        <v>4144</v>
      </c>
      <c r="C979" s="1" t="s">
        <v>4145</v>
      </c>
      <c r="D979" s="2" t="s">
        <v>4146</v>
      </c>
      <c r="E979" t="str">
        <f>IMAGE("http://i.imgur.com/TszOzJw.jpg?fb",1)</f>
        <v/>
      </c>
      <c r="F979" s="1" t="s">
        <v>4</v>
      </c>
      <c r="G979" s="2" t="s">
        <v>4147</v>
      </c>
    </row>
    <row r="980">
      <c r="A980" s="1" t="s">
        <v>4148</v>
      </c>
      <c r="B980" s="1" t="s">
        <v>4149</v>
      </c>
      <c r="C980" s="1" t="s">
        <v>4150</v>
      </c>
      <c r="D980" s="2" t="s">
        <v>4151</v>
      </c>
      <c r="E980" t="str">
        <f>IMAGE("https://i.ytimg.com/vi/06jF1EG8o-Q/maxresdefault.jpg",1)</f>
        <v/>
      </c>
      <c r="F980" s="1" t="s">
        <v>4</v>
      </c>
      <c r="G980" s="2" t="s">
        <v>4152</v>
      </c>
    </row>
    <row r="981">
      <c r="A981" s="1" t="s">
        <v>4153</v>
      </c>
      <c r="B981" s="1" t="s">
        <v>4154</v>
      </c>
      <c r="C981" s="1" t="s">
        <v>4155</v>
      </c>
      <c r="D981" s="2" t="s">
        <v>4156</v>
      </c>
      <c r="E981" t="str">
        <f>IMAGE("http://cdn.theatlantic.com/assets/media/img/2015/04/underworld_opener/lead_large.jpg",1)</f>
        <v/>
      </c>
      <c r="F981" s="1" t="s">
        <v>4</v>
      </c>
      <c r="G981" s="2" t="s">
        <v>4157</v>
      </c>
    </row>
    <row r="982">
      <c r="A982" s="1" t="s">
        <v>4158</v>
      </c>
      <c r="B982" s="1" t="s">
        <v>4159</v>
      </c>
      <c r="C982" s="1" t="s">
        <v>4160</v>
      </c>
      <c r="D982" s="2" t="s">
        <v>4161</v>
      </c>
      <c r="E982" t="str">
        <f>IMAGE("http://i.investopedia.com/facebook/investopedia-facebook-image.gif",1)</f>
        <v/>
      </c>
      <c r="F982" s="1" t="s">
        <v>4</v>
      </c>
      <c r="G982" s="2" t="s">
        <v>4162</v>
      </c>
    </row>
    <row r="983">
      <c r="A983" s="1" t="s">
        <v>4163</v>
      </c>
      <c r="B983" s="1" t="s">
        <v>4066</v>
      </c>
      <c r="C983" s="1" t="s">
        <v>4164</v>
      </c>
      <c r="D983" s="2" t="s">
        <v>4165</v>
      </c>
      <c r="E983" t="str">
        <f>IMAGE("https://s.yimg.com/cd/resizer/2.0/FIT_TO_WIDTH-w500/8f847ab518c266b1f9ac54cb6d0673c97528c0c5.jpg",1)</f>
        <v/>
      </c>
      <c r="F983" s="1" t="s">
        <v>4</v>
      </c>
      <c r="G983" s="2" t="s">
        <v>4166</v>
      </c>
    </row>
    <row r="984">
      <c r="A984" s="1" t="s">
        <v>4167</v>
      </c>
      <c r="B984" s="1" t="s">
        <v>2294</v>
      </c>
      <c r="C984" s="1" t="s">
        <v>4168</v>
      </c>
      <c r="D984" s="2" t="s">
        <v>4169</v>
      </c>
      <c r="E984" t="str">
        <f t="shared" ref="E984:E985" si="115">IMAGE("http://i.investopedia.com/facebook/investopedia-facebook-image.gif",1)</f>
        <v/>
      </c>
      <c r="F984" s="1" t="s">
        <v>4</v>
      </c>
      <c r="G984" s="2" t="s">
        <v>4170</v>
      </c>
    </row>
    <row r="985">
      <c r="A985" s="1" t="s">
        <v>4158</v>
      </c>
      <c r="B985" s="1" t="s">
        <v>4159</v>
      </c>
      <c r="C985" s="1" t="s">
        <v>4160</v>
      </c>
      <c r="D985" s="2" t="s">
        <v>4161</v>
      </c>
      <c r="E985" t="str">
        <f t="shared" si="115"/>
        <v/>
      </c>
      <c r="F985" s="1" t="s">
        <v>4</v>
      </c>
      <c r="G985" s="2" t="s">
        <v>4162</v>
      </c>
    </row>
    <row r="986">
      <c r="A986" s="1" t="s">
        <v>4171</v>
      </c>
      <c r="B986" s="1" t="s">
        <v>331</v>
      </c>
      <c r="C986" s="1" t="s">
        <v>4172</v>
      </c>
      <c r="D986" s="2" t="s">
        <v>4173</v>
      </c>
      <c r="E986" t="str">
        <f>IMAGE("http://ifttt.com/images/no_image_card.png",1)</f>
        <v/>
      </c>
      <c r="F986" s="1" t="s">
        <v>4</v>
      </c>
      <c r="G986" s="2" t="s">
        <v>4174</v>
      </c>
    </row>
    <row r="987">
      <c r="A987" s="1" t="s">
        <v>4171</v>
      </c>
      <c r="B987" s="1" t="s">
        <v>4175</v>
      </c>
      <c r="C987" s="1" t="s">
        <v>4176</v>
      </c>
      <c r="D987" s="2" t="s">
        <v>4177</v>
      </c>
      <c r="E987" t="str">
        <f>IMAGE("http://i.imgur.com/ZPiARxy.jpg?fb",1)</f>
        <v/>
      </c>
      <c r="F987" s="1" t="s">
        <v>4</v>
      </c>
      <c r="G987" s="2" t="s">
        <v>4178</v>
      </c>
    </row>
    <row r="988">
      <c r="A988" s="1" t="s">
        <v>4171</v>
      </c>
      <c r="B988" s="1" t="s">
        <v>331</v>
      </c>
      <c r="C988" s="1" t="s">
        <v>4172</v>
      </c>
      <c r="D988" s="2" t="s">
        <v>4173</v>
      </c>
      <c r="E988" t="str">
        <f>IMAGE("http://ifttt.com/images/no_image_card.png",1)</f>
        <v/>
      </c>
      <c r="F988" s="1" t="s">
        <v>4</v>
      </c>
      <c r="G988" s="2" t="s">
        <v>4174</v>
      </c>
    </row>
    <row r="989">
      <c r="A989" s="1" t="s">
        <v>4179</v>
      </c>
      <c r="B989" s="1" t="s">
        <v>4180</v>
      </c>
      <c r="C989" s="1" t="s">
        <v>4181</v>
      </c>
      <c r="D989" s="2" t="s">
        <v>4182</v>
      </c>
      <c r="E989" t="str">
        <f>IMAGE("http://media.gotraffic.net/images/iH9DnenXG5vc/v204/-1x-1.jpg",1)</f>
        <v/>
      </c>
      <c r="F989" s="1" t="s">
        <v>4</v>
      </c>
      <c r="G989" s="2" t="s">
        <v>4183</v>
      </c>
    </row>
    <row r="990">
      <c r="A990" s="1" t="s">
        <v>4184</v>
      </c>
      <c r="B990" s="1" t="s">
        <v>4185</v>
      </c>
      <c r="C990" s="1" t="s">
        <v>4186</v>
      </c>
      <c r="D990" s="1" t="s">
        <v>4187</v>
      </c>
      <c r="E990" t="str">
        <f>IMAGE("http://ifttt.com/images/no_image_card.png",1)</f>
        <v/>
      </c>
      <c r="F990" s="1" t="s">
        <v>4</v>
      </c>
      <c r="G990" s="2" t="s">
        <v>4188</v>
      </c>
    </row>
    <row r="991">
      <c r="A991" s="1" t="s">
        <v>4189</v>
      </c>
      <c r="B991" s="1" t="s">
        <v>4190</v>
      </c>
      <c r="C991" s="1" t="s">
        <v>4191</v>
      </c>
      <c r="D991" s="2" t="s">
        <v>4192</v>
      </c>
      <c r="E991" t="str">
        <f>IMAGE("http://b.scorecardresearch.com/p?c1=2&amp;c2=6035546&amp;c3=&amp;c4=&amp;c5=&amp;c6=&amp;c15=&amp;cj=1",1)</f>
        <v/>
      </c>
      <c r="F991" s="1" t="s">
        <v>4</v>
      </c>
      <c r="G991" s="2" t="s">
        <v>4193</v>
      </c>
    </row>
    <row r="992">
      <c r="A992" s="1" t="s">
        <v>4194</v>
      </c>
      <c r="B992" s="1" t="s">
        <v>2178</v>
      </c>
      <c r="C992" s="1" t="s">
        <v>4195</v>
      </c>
      <c r="D992" s="2" t="s">
        <v>4196</v>
      </c>
      <c r="E992" t="str">
        <f>IMAGE("https://bitpay.com/img/ajax-loader2.gif",1)</f>
        <v/>
      </c>
      <c r="F992" s="1" t="s">
        <v>4</v>
      </c>
      <c r="G992" s="2" t="s">
        <v>4197</v>
      </c>
    </row>
    <row r="993">
      <c r="A993" s="1" t="s">
        <v>4198</v>
      </c>
      <c r="B993" s="1" t="s">
        <v>4199</v>
      </c>
      <c r="C993" s="1" t="s">
        <v>4200</v>
      </c>
      <c r="D993" s="2" t="s">
        <v>4201</v>
      </c>
      <c r="E993" t="str">
        <f>IMAGE("https://www.livingroomofsatoshi.com/images/neiyo_smart15-282.jpg",1)</f>
        <v/>
      </c>
      <c r="F993" s="1" t="s">
        <v>4</v>
      </c>
      <c r="G993" s="2" t="s">
        <v>4202</v>
      </c>
    </row>
    <row r="994">
      <c r="A994" s="1" t="s">
        <v>4203</v>
      </c>
      <c r="B994" s="1" t="s">
        <v>3909</v>
      </c>
      <c r="C994" s="1" t="s">
        <v>4204</v>
      </c>
      <c r="D994" s="2" t="s">
        <v>4205</v>
      </c>
      <c r="E994" t="str">
        <f>IMAGE("https://fbcdn-sphotos-c-a.akamaihd.net/hphotos-ak-xtf1/v/t1.0-9/10526039_10154402501460457_3069424897910050089_n.jpg?oh=ab6d91809113f8e583349c4566dcebab&amp;amp;oe=55DC7148&amp;amp;__gda__=1439778156_94674e5e121f0bfd37ffd697996435ca",1)</f>
        <v/>
      </c>
      <c r="F994" s="1" t="s">
        <v>4</v>
      </c>
      <c r="G994" s="2" t="s">
        <v>4206</v>
      </c>
    </row>
    <row r="995">
      <c r="A995" s="1" t="s">
        <v>4207</v>
      </c>
      <c r="B995" s="1" t="s">
        <v>391</v>
      </c>
      <c r="C995" s="1" t="s">
        <v>4208</v>
      </c>
      <c r="D995" s="1" t="s">
        <v>4209</v>
      </c>
      <c r="E995" t="str">
        <f>IMAGE("http://ifttt.com/images/no_image_card.png",1)</f>
        <v/>
      </c>
      <c r="F995" s="1" t="s">
        <v>4</v>
      </c>
      <c r="G995" s="2" t="s">
        <v>4210</v>
      </c>
    </row>
    <row r="996">
      <c r="A996" s="1" t="s">
        <v>4211</v>
      </c>
      <c r="B996" s="1" t="s">
        <v>2178</v>
      </c>
      <c r="C996" s="1" t="s">
        <v>4212</v>
      </c>
      <c r="D996" s="2" t="s">
        <v>4213</v>
      </c>
      <c r="E996" t="str">
        <f>IMAGE("https://i.ytimg.com/vi/_0dolA7NBbI/maxresdefault.jpg",1)</f>
        <v/>
      </c>
      <c r="F996" s="1" t="s">
        <v>4</v>
      </c>
      <c r="G996" s="2" t="s">
        <v>4214</v>
      </c>
    </row>
    <row r="997">
      <c r="A997" s="1" t="s">
        <v>4215</v>
      </c>
      <c r="B997" s="1" t="s">
        <v>4216</v>
      </c>
      <c r="C997" s="1" t="s">
        <v>4217</v>
      </c>
      <c r="D997" s="1" t="s">
        <v>4218</v>
      </c>
      <c r="E997" t="str">
        <f>IMAGE("http://ifttt.com/images/no_image_card.png",1)</f>
        <v/>
      </c>
      <c r="F997" s="1" t="s">
        <v>4</v>
      </c>
      <c r="G997" s="2" t="s">
        <v>4219</v>
      </c>
    </row>
    <row r="998">
      <c r="A998" s="1" t="s">
        <v>4220</v>
      </c>
      <c r="B998" s="1" t="s">
        <v>4221</v>
      </c>
      <c r="C998" s="1" t="s">
        <v>4222</v>
      </c>
      <c r="D998" s="2" t="s">
        <v>4223</v>
      </c>
      <c r="E998" t="str">
        <f>IMAGE("http://www.zerohedge.com/sites/default/files/images/user3303/imageroot/2015/04/20150419_tax1.jpg",1)</f>
        <v/>
      </c>
      <c r="F998" s="1" t="s">
        <v>4</v>
      </c>
      <c r="G998" s="2" t="s">
        <v>4224</v>
      </c>
    </row>
    <row r="999">
      <c r="A999" s="1" t="s">
        <v>4225</v>
      </c>
      <c r="B999" s="1" t="s">
        <v>4226</v>
      </c>
      <c r="C999" s="1" t="s">
        <v>4227</v>
      </c>
      <c r="D999" s="1" t="s">
        <v>4228</v>
      </c>
      <c r="E999" t="str">
        <f t="shared" ref="E999:E1000" si="116">IMAGE("http://ifttt.com/images/no_image_card.png",1)</f>
        <v/>
      </c>
      <c r="F999" s="1" t="s">
        <v>4</v>
      </c>
      <c r="G999" s="2" t="s">
        <v>4229</v>
      </c>
    </row>
    <row r="1000">
      <c r="A1000" s="1" t="s">
        <v>4230</v>
      </c>
      <c r="B1000" s="1" t="s">
        <v>4231</v>
      </c>
      <c r="C1000" s="1" t="s">
        <v>4232</v>
      </c>
      <c r="D1000" s="1" t="s">
        <v>4233</v>
      </c>
      <c r="E1000" t="str">
        <f t="shared" si="116"/>
        <v/>
      </c>
      <c r="F1000" s="1" t="s">
        <v>4</v>
      </c>
      <c r="G1000" s="2" t="s">
        <v>4234</v>
      </c>
    </row>
    <row r="1001">
      <c r="A1001" s="1" t="s">
        <v>4235</v>
      </c>
      <c r="B1001" s="1" t="s">
        <v>4236</v>
      </c>
      <c r="C1001" s="1" t="s">
        <v>4237</v>
      </c>
      <c r="D1001" s="2" t="s">
        <v>4238</v>
      </c>
      <c r="E1001" t="str">
        <f>IMAGE("http://i.imgur.com/ibWPmSI.png",1)</f>
        <v/>
      </c>
      <c r="F1001" s="1" t="s">
        <v>4</v>
      </c>
      <c r="G1001" s="2" t="s">
        <v>4239</v>
      </c>
    </row>
    <row r="1002">
      <c r="A1002" s="1" t="s">
        <v>4240</v>
      </c>
      <c r="B1002" s="1" t="s">
        <v>4241</v>
      </c>
      <c r="C1002" s="1" t="s">
        <v>4242</v>
      </c>
      <c r="D1002" s="2" t="s">
        <v>4243</v>
      </c>
      <c r="E1002" t="str">
        <f>IMAGE("https://i.ytimg.com/vi/OQDBhg60UNI/hqdefault.jpg",1)</f>
        <v/>
      </c>
      <c r="F1002" s="1" t="s">
        <v>4</v>
      </c>
      <c r="G1002" s="2" t="s">
        <v>4244</v>
      </c>
    </row>
    <row r="1003">
      <c r="A1003" s="1" t="s">
        <v>4245</v>
      </c>
      <c r="B1003" s="1" t="s">
        <v>4246</v>
      </c>
      <c r="C1003" s="1" t="s">
        <v>4247</v>
      </c>
      <c r="D1003" s="2" t="s">
        <v>4248</v>
      </c>
      <c r="E1003" t="str">
        <f t="shared" ref="E1003:E1006" si="117">IMAGE("http://ifttt.com/images/no_image_card.png",1)</f>
        <v/>
      </c>
      <c r="F1003" s="1" t="s">
        <v>4</v>
      </c>
      <c r="G1003" s="2" t="s">
        <v>4249</v>
      </c>
    </row>
    <row r="1004">
      <c r="A1004" s="1" t="s">
        <v>4250</v>
      </c>
      <c r="B1004" s="1" t="s">
        <v>391</v>
      </c>
      <c r="C1004" s="1" t="s">
        <v>4251</v>
      </c>
      <c r="D1004" s="1" t="s">
        <v>4252</v>
      </c>
      <c r="E1004" t="str">
        <f t="shared" si="117"/>
        <v/>
      </c>
      <c r="F1004" s="1" t="s">
        <v>4</v>
      </c>
      <c r="G1004" s="2" t="s">
        <v>4253</v>
      </c>
    </row>
    <row r="1005">
      <c r="A1005" s="1" t="s">
        <v>4254</v>
      </c>
      <c r="B1005" s="1" t="s">
        <v>4255</v>
      </c>
      <c r="C1005" s="1" t="s">
        <v>4256</v>
      </c>
      <c r="D1005" s="2" t="s">
        <v>4257</v>
      </c>
      <c r="E1005" t="str">
        <f t="shared" si="117"/>
        <v/>
      </c>
      <c r="F1005" s="1" t="s">
        <v>4</v>
      </c>
      <c r="G1005" s="2" t="s">
        <v>4258</v>
      </c>
    </row>
    <row r="1006">
      <c r="A1006" s="1" t="s">
        <v>4259</v>
      </c>
      <c r="B1006" s="1" t="s">
        <v>391</v>
      </c>
      <c r="C1006" s="1" t="s">
        <v>4260</v>
      </c>
      <c r="D1006" s="1" t="s">
        <v>4261</v>
      </c>
      <c r="E1006" t="str">
        <f t="shared" si="117"/>
        <v/>
      </c>
      <c r="F1006" s="1" t="s">
        <v>4</v>
      </c>
      <c r="G1006" s="2" t="s">
        <v>4262</v>
      </c>
    </row>
    <row r="1007">
      <c r="A1007" s="1" t="s">
        <v>4263</v>
      </c>
      <c r="B1007" s="1" t="s">
        <v>4264</v>
      </c>
      <c r="C1007" s="1" t="s">
        <v>4265</v>
      </c>
      <c r="D1007" s="2" t="s">
        <v>4266</v>
      </c>
      <c r="E1007" t="str">
        <f>IMAGE("https://i.ytimg.com/vi/hL67jtVimFA/hqdefault.jpg",1)</f>
        <v/>
      </c>
      <c r="F1007" s="1" t="s">
        <v>4</v>
      </c>
      <c r="G1007" s="2" t="s">
        <v>4267</v>
      </c>
    </row>
    <row r="1008">
      <c r="A1008" s="1" t="s">
        <v>4268</v>
      </c>
      <c r="B1008" s="1" t="s">
        <v>2063</v>
      </c>
      <c r="C1008" s="1" t="s">
        <v>4269</v>
      </c>
      <c r="D1008" s="2" t="s">
        <v>4270</v>
      </c>
      <c r="E1008" t="str">
        <f>IMAGE("http://www.theopenledger.com/wp-content/uploads/2015/04/dirtycopdirt-300x238.jpg",1)</f>
        <v/>
      </c>
      <c r="F1008" s="1" t="s">
        <v>4</v>
      </c>
      <c r="G1008" s="2" t="s">
        <v>4271</v>
      </c>
    </row>
    <row r="1009">
      <c r="A1009" s="1" t="s">
        <v>4272</v>
      </c>
      <c r="B1009" s="1" t="s">
        <v>2559</v>
      </c>
      <c r="C1009" s="1" t="s">
        <v>4273</v>
      </c>
      <c r="D1009" s="2" t="s">
        <v>4274</v>
      </c>
      <c r="E1009" t="str">
        <f t="shared" ref="E1009:E1011" si="118">IMAGE("http://ifttt.com/images/no_image_card.png",1)</f>
        <v/>
      </c>
      <c r="F1009" s="1" t="s">
        <v>4</v>
      </c>
      <c r="G1009" s="2" t="s">
        <v>4275</v>
      </c>
    </row>
    <row r="1010">
      <c r="A1010" s="1" t="s">
        <v>4276</v>
      </c>
      <c r="B1010" s="1" t="s">
        <v>2559</v>
      </c>
      <c r="C1010" s="1" t="s">
        <v>4277</v>
      </c>
      <c r="D1010" s="1" t="s">
        <v>4278</v>
      </c>
      <c r="E1010" t="str">
        <f t="shared" si="118"/>
        <v/>
      </c>
      <c r="F1010" s="1" t="s">
        <v>4</v>
      </c>
      <c r="G1010" s="2" t="s">
        <v>4279</v>
      </c>
    </row>
    <row r="1011">
      <c r="A1011" s="1" t="s">
        <v>4280</v>
      </c>
      <c r="B1011" s="1" t="s">
        <v>4281</v>
      </c>
      <c r="C1011" s="1" t="s">
        <v>4282</v>
      </c>
      <c r="D1011" s="1" t="s">
        <v>4283</v>
      </c>
      <c r="E1011" t="str">
        <f t="shared" si="118"/>
        <v/>
      </c>
      <c r="F1011" s="1" t="s">
        <v>4</v>
      </c>
      <c r="G1011" s="2" t="s">
        <v>4284</v>
      </c>
    </row>
    <row r="1012">
      <c r="A1012" s="1" t="s">
        <v>4285</v>
      </c>
      <c r="B1012" s="1" t="s">
        <v>4286</v>
      </c>
      <c r="C1012" s="1" t="s">
        <v>4287</v>
      </c>
      <c r="D1012" s="2" t="s">
        <v>4288</v>
      </c>
      <c r="E1012" t="str">
        <f>IMAGE("http://siliconangle.com/files/2015/04/trezor-box-shot-800x450.jpg",1)</f>
        <v/>
      </c>
      <c r="F1012" s="1" t="s">
        <v>4</v>
      </c>
      <c r="G1012" s="2" t="s">
        <v>4289</v>
      </c>
    </row>
    <row r="1013">
      <c r="A1013" s="1" t="s">
        <v>4290</v>
      </c>
      <c r="B1013" s="1" t="s">
        <v>1239</v>
      </c>
      <c r="C1013" s="1" t="s">
        <v>4291</v>
      </c>
      <c r="D1013" s="2" t="s">
        <v>4292</v>
      </c>
      <c r="E1013" t="str">
        <f>IMAGE("http://www.newsbtc.com/wp-content/uploads/2015/04/moonga-everdreamsoft-interview.png",1)</f>
        <v/>
      </c>
      <c r="F1013" s="1" t="s">
        <v>4</v>
      </c>
      <c r="G1013" s="2" t="s">
        <v>4293</v>
      </c>
    </row>
    <row r="1014">
      <c r="A1014" s="1" t="s">
        <v>4294</v>
      </c>
      <c r="B1014" s="1" t="s">
        <v>4295</v>
      </c>
      <c r="C1014" s="1" t="s">
        <v>4296</v>
      </c>
      <c r="D1014" s="2" t="s">
        <v>4297</v>
      </c>
      <c r="E1014" t="str">
        <f>IMAGE("http://cointelegraph.com/images/725_aHR0cDovL2NvaW50ZWxlZ3JhcGguY29tL3N0b3JhZ2UvdXBsb2Fkcy92aWV3LzcwYzYwZGM3M2M3ZGUwZjBlZTVkNGVmNWUzMmRiNjhmLnBuZw==.jpg",1)</f>
        <v/>
      </c>
      <c r="F1014" s="1" t="s">
        <v>4</v>
      </c>
      <c r="G1014" s="2" t="s">
        <v>4298</v>
      </c>
    </row>
    <row r="1015">
      <c r="A1015" s="1" t="s">
        <v>4299</v>
      </c>
      <c r="B1015" s="1" t="s">
        <v>2599</v>
      </c>
      <c r="C1015" s="1" t="s">
        <v>4300</v>
      </c>
      <c r="D1015" s="2" t="s">
        <v>4301</v>
      </c>
      <c r="E1015" t="str">
        <f>IMAGE("https://i.ytimg.com/vi/zIBdLOT7-iY/maxresdefault.jpg",1)</f>
        <v/>
      </c>
      <c r="F1015" s="1" t="s">
        <v>4</v>
      </c>
      <c r="G1015" s="2" t="s">
        <v>4302</v>
      </c>
    </row>
    <row r="1016">
      <c r="A1016" s="1" t="s">
        <v>4303</v>
      </c>
      <c r="B1016" s="1" t="s">
        <v>316</v>
      </c>
      <c r="C1016" s="1" t="s">
        <v>4304</v>
      </c>
      <c r="D1016" s="1" t="s">
        <v>4305</v>
      </c>
      <c r="E1016" t="str">
        <f>IMAGE("http://ifttt.com/images/no_image_card.png",1)</f>
        <v/>
      </c>
      <c r="F1016" s="1" t="s">
        <v>4</v>
      </c>
      <c r="G1016" s="2" t="s">
        <v>4306</v>
      </c>
    </row>
    <row r="1017">
      <c r="A1017" s="1" t="s">
        <v>4307</v>
      </c>
      <c r="B1017" s="1" t="s">
        <v>2994</v>
      </c>
      <c r="C1017" s="1" t="s">
        <v>4308</v>
      </c>
      <c r="D1017" s="2" t="s">
        <v>4309</v>
      </c>
      <c r="E1017" t="str">
        <f>IMAGE("http://www.smh.com.au/content/dam/images/1/m/q/5/b/9/image.related.thumbnail.320x214.1mpwla.png/1429606884506.jpg",1)</f>
        <v/>
      </c>
      <c r="F1017" s="1" t="s">
        <v>4</v>
      </c>
      <c r="G1017" s="2" t="s">
        <v>4310</v>
      </c>
    </row>
    <row r="1018">
      <c r="A1018" s="1" t="s">
        <v>4311</v>
      </c>
      <c r="B1018" s="1" t="s">
        <v>4312</v>
      </c>
      <c r="C1018" s="1" t="s">
        <v>4313</v>
      </c>
      <c r="D1018" s="1" t="s">
        <v>4314</v>
      </c>
      <c r="E1018" t="str">
        <f>IMAGE("http://ifttt.com/images/no_image_card.png",1)</f>
        <v/>
      </c>
      <c r="F1018" s="1" t="s">
        <v>4</v>
      </c>
      <c r="G1018" s="2" t="s">
        <v>4315</v>
      </c>
    </row>
    <row r="1019">
      <c r="A1019" s="1" t="s">
        <v>4316</v>
      </c>
      <c r="B1019" s="1" t="s">
        <v>4317</v>
      </c>
      <c r="C1019" s="1" t="s">
        <v>4318</v>
      </c>
      <c r="D1019" s="2" t="s">
        <v>4319</v>
      </c>
      <c r="E1019" t="str">
        <f>IMAGE("https://www.cryptocoinsnews.com/wp-content/uploads/2015/04/finland.jpg",1)</f>
        <v/>
      </c>
      <c r="F1019" s="1" t="s">
        <v>4</v>
      </c>
      <c r="G1019" s="2" t="s">
        <v>4320</v>
      </c>
    </row>
    <row r="1020">
      <c r="A1020" s="1" t="s">
        <v>4321</v>
      </c>
      <c r="B1020" s="1" t="s">
        <v>161</v>
      </c>
      <c r="C1020" s="1" t="s">
        <v>4322</v>
      </c>
      <c r="D1020" s="1" t="s">
        <v>177</v>
      </c>
      <c r="E1020" t="str">
        <f>IMAGE("http://ifttt.com/images/no_image_card.png",1)</f>
        <v/>
      </c>
      <c r="F1020" s="1" t="s">
        <v>4</v>
      </c>
      <c r="G1020" s="2" t="s">
        <v>4323</v>
      </c>
    </row>
    <row r="1021">
      <c r="A1021" s="1" t="s">
        <v>4324</v>
      </c>
      <c r="B1021" s="1" t="s">
        <v>4325</v>
      </c>
      <c r="C1021" s="1" t="s">
        <v>4326</v>
      </c>
      <c r="D1021" s="2" t="s">
        <v>4327</v>
      </c>
      <c r="E1021" t="str">
        <f>IMAGE("http://2.bp.blogspot.com/-cnR54gyxaMc/UfbHRGX1DdI/AAAAAAAAMy8/hwc3b5wnm68/s200/DailyAlert.png",1)</f>
        <v/>
      </c>
      <c r="F1021" s="1" t="s">
        <v>4</v>
      </c>
      <c r="G1021" s="2" t="s">
        <v>4328</v>
      </c>
    </row>
    <row r="1022">
      <c r="A1022" s="1" t="s">
        <v>4329</v>
      </c>
      <c r="B1022" s="1" t="s">
        <v>4330</v>
      </c>
      <c r="C1022" s="1" t="s">
        <v>4331</v>
      </c>
      <c r="D1022" s="2" t="s">
        <v>4332</v>
      </c>
      <c r="E1022" t="str">
        <f>IMAGE("https://a0.gpstatic.com/acache/26/72/1/uk/t620x300-8e51d61657c0113fe720382149ba3546.jpg",1)</f>
        <v/>
      </c>
      <c r="F1022" s="1" t="s">
        <v>4</v>
      </c>
      <c r="G1022" s="2" t="s">
        <v>4333</v>
      </c>
    </row>
    <row r="1023">
      <c r="A1023" s="1" t="s">
        <v>4334</v>
      </c>
      <c r="B1023" s="1" t="s">
        <v>4335</v>
      </c>
      <c r="C1023" s="1" t="s">
        <v>4336</v>
      </c>
      <c r="D1023" s="2" t="s">
        <v>4337</v>
      </c>
      <c r="E1023" t="str">
        <f>IMAGE("https://www-techinasiacom.netdna-ssl.com/wp-content/uploads/2015/04/bitcoin-use-map-720x541.jpeg",1)</f>
        <v/>
      </c>
      <c r="F1023" s="1" t="s">
        <v>4</v>
      </c>
      <c r="G1023" s="2" t="s">
        <v>4338</v>
      </c>
    </row>
    <row r="1024">
      <c r="A1024" s="1" t="s">
        <v>4339</v>
      </c>
      <c r="B1024" s="1" t="s">
        <v>2445</v>
      </c>
      <c r="C1024" s="1" t="s">
        <v>4340</v>
      </c>
      <c r="D1024" s="2" t="s">
        <v>4341</v>
      </c>
      <c r="E1024" t="str">
        <f>IMAGE("https://i.ytimg.com/vi/Vlv1q-Okx8s/maxresdefault.jpg",1)</f>
        <v/>
      </c>
      <c r="F1024" s="1" t="s">
        <v>4</v>
      </c>
      <c r="G1024" s="2" t="s">
        <v>4342</v>
      </c>
    </row>
    <row r="1025">
      <c r="A1025" s="1" t="s">
        <v>4343</v>
      </c>
      <c r="B1025" s="1" t="s">
        <v>4344</v>
      </c>
      <c r="C1025" s="1" t="s">
        <v>4345</v>
      </c>
      <c r="D1025" s="1" t="s">
        <v>4346</v>
      </c>
      <c r="E1025" t="str">
        <f>IMAGE("http://ifttt.com/images/no_image_card.png",1)</f>
        <v/>
      </c>
      <c r="F1025" s="1" t="s">
        <v>4</v>
      </c>
      <c r="G1025" s="2" t="s">
        <v>4347</v>
      </c>
    </row>
    <row r="1026">
      <c r="A1026" s="1" t="s">
        <v>4348</v>
      </c>
      <c r="B1026" s="1" t="s">
        <v>4349</v>
      </c>
      <c r="C1026" s="1" t="s">
        <v>4350</v>
      </c>
      <c r="D1026" s="2" t="s">
        <v>4351</v>
      </c>
      <c r="E1026" t="str">
        <f>IMAGE("http://futurethinkers.org/wp-content/uploads/2015/04/Episode-16-Vitalik-Buterin-on-Ethereum-and-Decentralized-Platforms.jpg",1)</f>
        <v/>
      </c>
      <c r="F1026" s="1" t="s">
        <v>4</v>
      </c>
      <c r="G1026" s="2" t="s">
        <v>4352</v>
      </c>
    </row>
    <row r="1027">
      <c r="A1027" s="1" t="s">
        <v>4353</v>
      </c>
      <c r="B1027" s="1" t="s">
        <v>4354</v>
      </c>
      <c r="C1027" s="1" t="s">
        <v>4355</v>
      </c>
      <c r="D1027" s="2" t="s">
        <v>4356</v>
      </c>
      <c r="E1027" t="str">
        <f>IMAGE("http://cdn.theatlantic.com/assets/media/img/2015/04/underworld_opener/lead_large.jpg",1)</f>
        <v/>
      </c>
      <c r="F1027" s="1" t="s">
        <v>4</v>
      </c>
      <c r="G1027" s="2" t="s">
        <v>4357</v>
      </c>
    </row>
    <row r="1028">
      <c r="A1028" s="1" t="s">
        <v>4358</v>
      </c>
      <c r="B1028" s="1" t="s">
        <v>4359</v>
      </c>
      <c r="C1028" s="1" t="s">
        <v>4360</v>
      </c>
      <c r="D1028" s="2" t="s">
        <v>4361</v>
      </c>
      <c r="E1028" t="str">
        <f>IMAGE("http://america.aljazeera.com/content/dam/ajam/images/articles_2015/04/prison_release_card.jpg",1)</f>
        <v/>
      </c>
      <c r="F1028" s="1" t="s">
        <v>4</v>
      </c>
      <c r="G1028" s="2" t="s">
        <v>4362</v>
      </c>
    </row>
    <row r="1029">
      <c r="A1029" s="1" t="s">
        <v>4363</v>
      </c>
      <c r="B1029" s="1" t="s">
        <v>4364</v>
      </c>
      <c r="C1029" s="1" t="s">
        <v>4365</v>
      </c>
      <c r="D1029" s="2" t="s">
        <v>4366</v>
      </c>
      <c r="E1029" t="str">
        <f>IMAGE("http://media.coindesk.com/2014/12/police.jpg",1)</f>
        <v/>
      </c>
      <c r="F1029" s="1" t="s">
        <v>4</v>
      </c>
      <c r="G1029" s="2" t="s">
        <v>4367</v>
      </c>
    </row>
    <row r="1030">
      <c r="A1030" s="1" t="s">
        <v>4368</v>
      </c>
      <c r="B1030" s="1" t="s">
        <v>4312</v>
      </c>
      <c r="C1030" s="1" t="s">
        <v>4369</v>
      </c>
      <c r="D1030" s="1" t="s">
        <v>4370</v>
      </c>
      <c r="E1030" t="str">
        <f t="shared" ref="E1030:E1031" si="119">IMAGE("http://ifttt.com/images/no_image_card.png",1)</f>
        <v/>
      </c>
      <c r="F1030" s="1" t="s">
        <v>4</v>
      </c>
      <c r="G1030" s="2" t="s">
        <v>4371</v>
      </c>
    </row>
    <row r="1031">
      <c r="A1031" s="1" t="s">
        <v>4372</v>
      </c>
      <c r="B1031" s="1" t="s">
        <v>366</v>
      </c>
      <c r="C1031" s="1" t="s">
        <v>4373</v>
      </c>
      <c r="D1031" s="1" t="s">
        <v>4374</v>
      </c>
      <c r="E1031" t="str">
        <f t="shared" si="119"/>
        <v/>
      </c>
      <c r="F1031" s="1" t="s">
        <v>4</v>
      </c>
      <c r="G1031" s="2" t="s">
        <v>4375</v>
      </c>
    </row>
    <row r="1032">
      <c r="A1032" s="1" t="s">
        <v>4376</v>
      </c>
      <c r="B1032" s="1" t="s">
        <v>2753</v>
      </c>
      <c r="C1032" s="1" t="s">
        <v>4377</v>
      </c>
      <c r="D1032" s="2" t="s">
        <v>4378</v>
      </c>
      <c r="E1032" t="str">
        <f>IMAGE("https://i.ytimg.com/vi/XQqZ9b0S0BY/maxresdefault.jpg",1)</f>
        <v/>
      </c>
      <c r="F1032" s="1" t="s">
        <v>4</v>
      </c>
      <c r="G1032" s="2" t="s">
        <v>4379</v>
      </c>
    </row>
    <row r="1033">
      <c r="A1033" s="1" t="s">
        <v>4380</v>
      </c>
      <c r="B1033" s="1" t="s">
        <v>425</v>
      </c>
      <c r="C1033" s="1" t="s">
        <v>4381</v>
      </c>
      <c r="D1033" s="2" t="s">
        <v>3806</v>
      </c>
      <c r="E1033" t="str">
        <f>IMAGE("http://forklog.com/wp-content/uploads/btt-300x194.jpg",1)</f>
        <v/>
      </c>
      <c r="F1033" s="1" t="s">
        <v>4</v>
      </c>
      <c r="G1033" s="2" t="s">
        <v>4382</v>
      </c>
    </row>
    <row r="1034">
      <c r="A1034" s="1" t="s">
        <v>4383</v>
      </c>
      <c r="B1034" s="1" t="s">
        <v>514</v>
      </c>
      <c r="C1034" s="1" t="s">
        <v>4384</v>
      </c>
      <c r="D1034" s="2" t="s">
        <v>4385</v>
      </c>
      <c r="E1034" t="str">
        <f>IMAGE("http://assets.patriotpost.us/images/2012-05-29-1f153d0c_thumbnail.jpg",1)</f>
        <v/>
      </c>
      <c r="F1034" s="1" t="s">
        <v>4</v>
      </c>
      <c r="G1034" s="2" t="s">
        <v>4386</v>
      </c>
    </row>
    <row r="1035">
      <c r="A1035" s="1" t="s">
        <v>4387</v>
      </c>
      <c r="B1035" s="1" t="s">
        <v>4388</v>
      </c>
      <c r="C1035" s="1" t="s">
        <v>4389</v>
      </c>
      <c r="D1035" s="2" t="s">
        <v>4390</v>
      </c>
      <c r="E1035" t="str">
        <f>IMAGE("https://cointemporary.com/wp-content/uploads/2015/04/Screenshot-2015-04-16-09.54.06-550x365.png",1)</f>
        <v/>
      </c>
      <c r="F1035" s="1" t="s">
        <v>4</v>
      </c>
      <c r="G1035" s="2" t="s">
        <v>4391</v>
      </c>
    </row>
    <row r="1036">
      <c r="A1036" s="1" t="s">
        <v>4392</v>
      </c>
      <c r="B1036" s="1" t="s">
        <v>4393</v>
      </c>
      <c r="C1036" s="1" t="s">
        <v>4394</v>
      </c>
      <c r="D1036" s="1" t="s">
        <v>4395</v>
      </c>
      <c r="E1036" t="str">
        <f t="shared" ref="E1036:E1037" si="120">IMAGE("http://ifttt.com/images/no_image_card.png",1)</f>
        <v/>
      </c>
      <c r="F1036" s="1" t="s">
        <v>4</v>
      </c>
      <c r="G1036" s="2" t="s">
        <v>4396</v>
      </c>
    </row>
    <row r="1037">
      <c r="A1037" s="1" t="s">
        <v>4397</v>
      </c>
      <c r="B1037" s="1" t="s">
        <v>2032</v>
      </c>
      <c r="C1037" s="1" t="s">
        <v>4398</v>
      </c>
      <c r="D1037" s="2" t="s">
        <v>4399</v>
      </c>
      <c r="E1037" t="str">
        <f t="shared" si="120"/>
        <v/>
      </c>
      <c r="F1037" s="1" t="s">
        <v>4</v>
      </c>
      <c r="G1037" s="2" t="s">
        <v>4400</v>
      </c>
    </row>
    <row r="1038">
      <c r="A1038" s="1" t="s">
        <v>4397</v>
      </c>
      <c r="B1038" s="1" t="s">
        <v>1204</v>
      </c>
      <c r="C1038" s="1" t="s">
        <v>4401</v>
      </c>
      <c r="D1038" s="2" t="s">
        <v>4402</v>
      </c>
      <c r="E1038" t="str">
        <f>IMAGE("https://yacuna.com/blog/wp-content/uploads/2015/04/Online-Bank-Transfer.png",1)</f>
        <v/>
      </c>
      <c r="F1038" s="1" t="s">
        <v>4</v>
      </c>
      <c r="G1038" s="2" t="s">
        <v>4403</v>
      </c>
    </row>
    <row r="1039">
      <c r="A1039" s="1" t="s">
        <v>4404</v>
      </c>
      <c r="B1039" s="1" t="s">
        <v>4405</v>
      </c>
      <c r="C1039" s="1" t="s">
        <v>4406</v>
      </c>
      <c r="D1039" s="1" t="s">
        <v>4407</v>
      </c>
      <c r="E1039" t="str">
        <f t="shared" ref="E1039:E1040" si="121">IMAGE("http://ifttt.com/images/no_image_card.png",1)</f>
        <v/>
      </c>
      <c r="F1039" s="1" t="s">
        <v>4</v>
      </c>
      <c r="G1039" s="2" t="s">
        <v>4408</v>
      </c>
    </row>
    <row r="1040">
      <c r="A1040" s="1" t="s">
        <v>4409</v>
      </c>
      <c r="B1040" s="1" t="s">
        <v>4410</v>
      </c>
      <c r="C1040" s="1" t="s">
        <v>4411</v>
      </c>
      <c r="D1040" s="1" t="s">
        <v>4412</v>
      </c>
      <c r="E1040" t="str">
        <f t="shared" si="121"/>
        <v/>
      </c>
      <c r="F1040" s="1" t="s">
        <v>4</v>
      </c>
      <c r="G1040" s="2" t="s">
        <v>4413</v>
      </c>
    </row>
    <row r="1041">
      <c r="A1041" s="1" t="s">
        <v>4414</v>
      </c>
      <c r="B1041" s="1" t="s">
        <v>4415</v>
      </c>
      <c r="C1041" s="1" t="s">
        <v>4416</v>
      </c>
      <c r="D1041" s="2" t="s">
        <v>4417</v>
      </c>
      <c r="E1041" t="str">
        <f>IMAGE("http://www.upcryptos.com/bundles/multi/images/load.GIF",1)</f>
        <v/>
      </c>
      <c r="F1041" s="1" t="s">
        <v>4</v>
      </c>
      <c r="G1041" s="2" t="s">
        <v>4418</v>
      </c>
    </row>
    <row r="1042">
      <c r="A1042" s="1" t="s">
        <v>4419</v>
      </c>
      <c r="B1042" s="1" t="s">
        <v>4420</v>
      </c>
      <c r="C1042" s="1" t="s">
        <v>4421</v>
      </c>
      <c r="D1042" s="1" t="s">
        <v>4422</v>
      </c>
      <c r="E1042" t="str">
        <f>IMAGE("http://ifttt.com/images/no_image_card.png",1)</f>
        <v/>
      </c>
      <c r="F1042" s="1" t="s">
        <v>4</v>
      </c>
      <c r="G1042" s="2" t="s">
        <v>4423</v>
      </c>
    </row>
    <row r="1043">
      <c r="A1043" s="1" t="s">
        <v>4424</v>
      </c>
      <c r="B1043" s="1" t="s">
        <v>4425</v>
      </c>
      <c r="C1043" s="1" t="s">
        <v>4426</v>
      </c>
      <c r="D1043" s="2" t="s">
        <v>4427</v>
      </c>
      <c r="E1043" t="str">
        <f>IMAGE("https://blog.xapo.com/wp-content/uploads/2015/04/taringa1.png",1)</f>
        <v/>
      </c>
      <c r="F1043" s="1" t="s">
        <v>4</v>
      </c>
      <c r="G1043" s="2" t="s">
        <v>4428</v>
      </c>
    </row>
    <row r="1044">
      <c r="A1044" s="1" t="s">
        <v>4429</v>
      </c>
      <c r="B1044" s="1" t="s">
        <v>4430</v>
      </c>
      <c r="C1044" s="1" t="s">
        <v>4431</v>
      </c>
      <c r="D1044" s="1" t="s">
        <v>4432</v>
      </c>
      <c r="E1044" t="str">
        <f>IMAGE("http://ifttt.com/images/no_image_card.png",1)</f>
        <v/>
      </c>
      <c r="F1044" s="1" t="s">
        <v>4</v>
      </c>
      <c r="G1044" s="2" t="s">
        <v>4433</v>
      </c>
    </row>
    <row r="1045">
      <c r="A1045" s="1" t="s">
        <v>4434</v>
      </c>
      <c r="B1045" s="1" t="s">
        <v>762</v>
      </c>
      <c r="C1045" s="1" t="s">
        <v>4435</v>
      </c>
      <c r="D1045" s="2" t="s">
        <v>4436</v>
      </c>
      <c r="E1045" t="str">
        <f>IMAGE("http://media-cdn.timesfreepress.com/img/photos/2014/11/13/022614a01_3col_color_bitcoi_t1070_hf9f831f17d7b8208b25fd4777b9d04c2f2dd74af.JPG",1)</f>
        <v/>
      </c>
      <c r="F1045" s="1" t="s">
        <v>4</v>
      </c>
      <c r="G1045" s="2" t="s">
        <v>4437</v>
      </c>
    </row>
    <row r="1046">
      <c r="A1046" s="1" t="s">
        <v>4438</v>
      </c>
      <c r="B1046" s="1" t="s">
        <v>762</v>
      </c>
      <c r="C1046" s="1" t="s">
        <v>4439</v>
      </c>
      <c r="D1046" s="2" t="s">
        <v>4440</v>
      </c>
      <c r="E1046" t="str">
        <f>IMAGE("",1)</f>
        <v/>
      </c>
      <c r="F1046" s="1" t="s">
        <v>4</v>
      </c>
      <c r="G1046" s="2" t="s">
        <v>4441</v>
      </c>
    </row>
    <row r="1047">
      <c r="A1047" s="1" t="s">
        <v>4438</v>
      </c>
      <c r="B1047" s="1" t="s">
        <v>4442</v>
      </c>
      <c r="C1047" s="1" t="s">
        <v>4443</v>
      </c>
      <c r="D1047" s="2" t="s">
        <v>4444</v>
      </c>
      <c r="E1047" t="str">
        <f>IMAGE("http://www.cryptorounds.com/bundles/cryptomulti/images/xforum.png",1)</f>
        <v/>
      </c>
      <c r="F1047" s="1" t="s">
        <v>4</v>
      </c>
      <c r="G1047" s="2" t="s">
        <v>4445</v>
      </c>
    </row>
    <row r="1048">
      <c r="A1048" s="1" t="s">
        <v>4446</v>
      </c>
      <c r="B1048" s="1" t="s">
        <v>4447</v>
      </c>
      <c r="C1048" s="1" t="s">
        <v>4448</v>
      </c>
      <c r="D1048" s="2" t="s">
        <v>4449</v>
      </c>
      <c r="E1048" t="str">
        <f>IMAGE("http://www.newsbtc.com/wp-content/uploads/2015/04/chile.jpg",1)</f>
        <v/>
      </c>
      <c r="F1048" s="1" t="s">
        <v>4</v>
      </c>
      <c r="G1048" s="2" t="s">
        <v>4450</v>
      </c>
    </row>
    <row r="1049">
      <c r="A1049" s="1" t="s">
        <v>4451</v>
      </c>
      <c r="B1049" s="1" t="s">
        <v>4452</v>
      </c>
      <c r="C1049" s="1" t="s">
        <v>4453</v>
      </c>
      <c r="D1049" s="2" t="s">
        <v>4454</v>
      </c>
      <c r="E1049" t="str">
        <f>IMAGE("http://insidebitcoins.com/wp-content/uploads/2015/04/coinmate1-640x480-150x150.png",1)</f>
        <v/>
      </c>
      <c r="F1049" s="1" t="s">
        <v>4</v>
      </c>
      <c r="G1049" s="2" t="s">
        <v>4455</v>
      </c>
    </row>
    <row r="1050">
      <c r="A1050" s="1" t="s">
        <v>4456</v>
      </c>
      <c r="B1050" s="1" t="s">
        <v>1235</v>
      </c>
      <c r="C1050" s="1" t="s">
        <v>4457</v>
      </c>
      <c r="D1050" s="2" t="s">
        <v>4458</v>
      </c>
      <c r="E1050" t="str">
        <f>IMAGE("http://si.wsj.net/public/resources/images/BN-HV194_0410bi_P_20150410114457.jpg",1)</f>
        <v/>
      </c>
      <c r="F1050" s="1" t="s">
        <v>4</v>
      </c>
      <c r="G1050" s="2" t="s">
        <v>4459</v>
      </c>
    </row>
    <row r="1051">
      <c r="A1051" s="1" t="s">
        <v>4460</v>
      </c>
      <c r="B1051" s="1" t="s">
        <v>4461</v>
      </c>
      <c r="C1051" s="1" t="s">
        <v>4462</v>
      </c>
      <c r="D1051" s="1" t="s">
        <v>4463</v>
      </c>
      <c r="E1051" t="str">
        <f>IMAGE("http://ifttt.com/images/no_image_card.png",1)</f>
        <v/>
      </c>
      <c r="F1051" s="1" t="s">
        <v>4</v>
      </c>
      <c r="G1051" s="2" t="s">
        <v>4464</v>
      </c>
    </row>
    <row r="1052">
      <c r="A1052" s="1" t="s">
        <v>4465</v>
      </c>
      <c r="B1052" s="1" t="s">
        <v>4466</v>
      </c>
      <c r="C1052" s="1" t="s">
        <v>4467</v>
      </c>
      <c r="D1052" s="2" t="s">
        <v>4468</v>
      </c>
      <c r="E1052" t="str">
        <f>IMAGE("https://cryptocointalk.com/public/style_images/ipsthemes_agile/meta_image.png",1)</f>
        <v/>
      </c>
      <c r="F1052" s="1" t="s">
        <v>4</v>
      </c>
      <c r="G1052" s="2" t="s">
        <v>4469</v>
      </c>
    </row>
    <row r="1053">
      <c r="A1053" s="1" t="s">
        <v>4470</v>
      </c>
      <c r="B1053" s="1" t="s">
        <v>2087</v>
      </c>
      <c r="C1053" s="1" t="s">
        <v>4471</v>
      </c>
      <c r="D1053" s="2" t="s">
        <v>4472</v>
      </c>
      <c r="E1053" t="str">
        <f>IMAGE("http://144.76.17.168/pics/cache/25076129.208x208.jpg",1)</f>
        <v/>
      </c>
      <c r="F1053" s="1" t="s">
        <v>4</v>
      </c>
      <c r="G1053" s="2" t="s">
        <v>4473</v>
      </c>
    </row>
    <row r="1054">
      <c r="A1054" s="1" t="s">
        <v>4474</v>
      </c>
      <c r="B1054" s="1" t="s">
        <v>4475</v>
      </c>
      <c r="C1054" s="1" t="s">
        <v>4476</v>
      </c>
      <c r="D1054" s="2" t="s">
        <v>4458</v>
      </c>
      <c r="E1054" t="str">
        <f>IMAGE("http://si.wsj.net/public/resources/images/BN-HV194_0410bi_P_20150410114457.jpg",1)</f>
        <v/>
      </c>
      <c r="F1054" s="1" t="s">
        <v>4</v>
      </c>
      <c r="G1054" s="2" t="s">
        <v>4477</v>
      </c>
    </row>
    <row r="1055">
      <c r="A1055" s="1" t="s">
        <v>4478</v>
      </c>
      <c r="B1055" s="1" t="s">
        <v>4479</v>
      </c>
      <c r="C1055" s="1" t="s">
        <v>4480</v>
      </c>
      <c r="D1055" s="2" t="s">
        <v>4481</v>
      </c>
      <c r="E1055" t="str">
        <f>IMAGE("http://i.imgur.com/Yn5nS6g.png",1)</f>
        <v/>
      </c>
      <c r="F1055" s="1" t="s">
        <v>4</v>
      </c>
      <c r="G1055" s="2" t="s">
        <v>4482</v>
      </c>
    </row>
    <row r="1056">
      <c r="A1056" s="1" t="s">
        <v>4478</v>
      </c>
      <c r="B1056" s="1" t="s">
        <v>4483</v>
      </c>
      <c r="C1056" s="1" t="s">
        <v>4484</v>
      </c>
      <c r="D1056" s="1" t="s">
        <v>4485</v>
      </c>
      <c r="E1056" t="str">
        <f t="shared" ref="E1056:E1059" si="122">IMAGE("http://ifttt.com/images/no_image_card.png",1)</f>
        <v/>
      </c>
      <c r="F1056" s="1" t="s">
        <v>4</v>
      </c>
      <c r="G1056" s="2" t="s">
        <v>4486</v>
      </c>
    </row>
    <row r="1057">
      <c r="A1057" s="1" t="s">
        <v>4487</v>
      </c>
      <c r="B1057" s="1" t="s">
        <v>4488</v>
      </c>
      <c r="C1057" s="1" t="s">
        <v>4489</v>
      </c>
      <c r="D1057" s="1" t="s">
        <v>4490</v>
      </c>
      <c r="E1057" t="str">
        <f t="shared" si="122"/>
        <v/>
      </c>
      <c r="F1057" s="1" t="s">
        <v>4</v>
      </c>
      <c r="G1057" s="2" t="s">
        <v>4491</v>
      </c>
    </row>
    <row r="1058">
      <c r="A1058" s="1" t="s">
        <v>4492</v>
      </c>
      <c r="B1058" s="1" t="s">
        <v>4493</v>
      </c>
      <c r="C1058" s="1" t="s">
        <v>4494</v>
      </c>
      <c r="D1058" s="1" t="s">
        <v>4495</v>
      </c>
      <c r="E1058" t="str">
        <f t="shared" si="122"/>
        <v/>
      </c>
      <c r="F1058" s="1" t="s">
        <v>4</v>
      </c>
      <c r="G1058" s="2" t="s">
        <v>4496</v>
      </c>
    </row>
    <row r="1059">
      <c r="A1059" s="1" t="s">
        <v>4497</v>
      </c>
      <c r="B1059" s="1" t="s">
        <v>4498</v>
      </c>
      <c r="C1059" s="1" t="s">
        <v>4499</v>
      </c>
      <c r="D1059" s="1" t="s">
        <v>4500</v>
      </c>
      <c r="E1059" t="str">
        <f t="shared" si="122"/>
        <v/>
      </c>
      <c r="F1059" s="1" t="s">
        <v>4</v>
      </c>
      <c r="G1059" s="2" t="s">
        <v>4501</v>
      </c>
    </row>
    <row r="1060">
      <c r="A1060" s="1" t="s">
        <v>4502</v>
      </c>
      <c r="B1060" s="1" t="s">
        <v>4503</v>
      </c>
      <c r="C1060" s="1" t="s">
        <v>4504</v>
      </c>
      <c r="D1060" s="2" t="s">
        <v>4505</v>
      </c>
      <c r="E1060" t="str">
        <f>IMAGE("http://sobrebitcoin.com/wp-content/uploads/2015/01/SobreBitcoin-logo-1.png",1)</f>
        <v/>
      </c>
      <c r="F1060" s="1" t="s">
        <v>4</v>
      </c>
      <c r="G1060" s="2" t="s">
        <v>4506</v>
      </c>
    </row>
    <row r="1061">
      <c r="A1061" s="1" t="s">
        <v>4502</v>
      </c>
      <c r="B1061" s="1" t="s">
        <v>4507</v>
      </c>
      <c r="C1061" s="1" t="s">
        <v>4508</v>
      </c>
      <c r="D1061" s="2" t="s">
        <v>4509</v>
      </c>
      <c r="E1061" t="str">
        <f>IMAGE("https://pbs.twimg.com/profile_images/517309678368219137/oGoEfqDp_400x400.jpeg",1)</f>
        <v/>
      </c>
      <c r="F1061" s="1" t="s">
        <v>4</v>
      </c>
      <c r="G1061" s="2" t="s">
        <v>4510</v>
      </c>
    </row>
    <row r="1062">
      <c r="A1062" s="1" t="s">
        <v>4511</v>
      </c>
      <c r="B1062" s="1" t="s">
        <v>1315</v>
      </c>
      <c r="C1062" s="1" t="s">
        <v>4512</v>
      </c>
      <c r="D1062" s="2" t="s">
        <v>4513</v>
      </c>
      <c r="E1062" t="str">
        <f>IMAGE("http://www.nasdaq.com/images/dreamit.jpg",1)</f>
        <v/>
      </c>
      <c r="F1062" s="1" t="s">
        <v>4</v>
      </c>
      <c r="G1062" s="2" t="s">
        <v>4514</v>
      </c>
    </row>
    <row r="1063">
      <c r="A1063" s="1" t="s">
        <v>4515</v>
      </c>
      <c r="B1063" s="1" t="s">
        <v>3577</v>
      </c>
      <c r="C1063" s="1" t="s">
        <v>4516</v>
      </c>
      <c r="D1063" s="2" t="s">
        <v>4517</v>
      </c>
      <c r="E1063" t="str">
        <f>IMAGE("http://coinwelt.de/wp-content/uploads/2015/04/160x600.gif",1)</f>
        <v/>
      </c>
      <c r="F1063" s="1" t="s">
        <v>4</v>
      </c>
      <c r="G1063" s="2" t="s">
        <v>4518</v>
      </c>
    </row>
    <row r="1064">
      <c r="A1064" s="1" t="s">
        <v>4519</v>
      </c>
      <c r="B1064" s="1" t="s">
        <v>4520</v>
      </c>
      <c r="C1064" s="1" t="s">
        <v>4521</v>
      </c>
      <c r="D1064" s="1" t="s">
        <v>4522</v>
      </c>
      <c r="E1064" t="str">
        <f>IMAGE("http://ifttt.com/images/no_image_card.png",1)</f>
        <v/>
      </c>
      <c r="F1064" s="1" t="s">
        <v>4</v>
      </c>
      <c r="G1064" s="2" t="s">
        <v>4523</v>
      </c>
    </row>
    <row r="1065">
      <c r="A1065" s="1" t="s">
        <v>4524</v>
      </c>
      <c r="B1065" s="1" t="s">
        <v>4525</v>
      </c>
      <c r="C1065" s="1" t="s">
        <v>4526</v>
      </c>
      <c r="D1065" s="2" t="s">
        <v>4527</v>
      </c>
      <c r="E1065" t="str">
        <f>IMAGE("https://i.ytimg.com/vi/88rHi0_ihC0/maxresdefault.jpg",1)</f>
        <v/>
      </c>
      <c r="F1065" s="1" t="s">
        <v>4</v>
      </c>
      <c r="G1065" s="2" t="s">
        <v>4528</v>
      </c>
    </row>
    <row r="1066">
      <c r="A1066" s="1" t="s">
        <v>4524</v>
      </c>
      <c r="B1066" s="1" t="s">
        <v>4529</v>
      </c>
      <c r="C1066" s="1" t="s">
        <v>4530</v>
      </c>
      <c r="D1066" s="2" t="s">
        <v>4531</v>
      </c>
      <c r="E1066" t="str">
        <f>IMAGE("http://ews-live.myextranet.co.uk/admin/_Assets/_managed/cms/gallery/KEY_MESSAGE_5.jpg",1)</f>
        <v/>
      </c>
      <c r="F1066" s="1" t="s">
        <v>4</v>
      </c>
      <c r="G1066" s="2" t="s">
        <v>4532</v>
      </c>
    </row>
    <row r="1067">
      <c r="A1067" s="1" t="s">
        <v>4533</v>
      </c>
      <c r="B1067" s="1" t="s">
        <v>4534</v>
      </c>
      <c r="C1067" s="1" t="s">
        <v>4535</v>
      </c>
      <c r="D1067" s="1" t="s">
        <v>4536</v>
      </c>
      <c r="E1067" t="str">
        <f t="shared" ref="E1067:E1072" si="123">IMAGE("http://ifttt.com/images/no_image_card.png",1)</f>
        <v/>
      </c>
      <c r="F1067" s="1" t="s">
        <v>4</v>
      </c>
      <c r="G1067" s="2" t="s">
        <v>4537</v>
      </c>
    </row>
    <row r="1068">
      <c r="A1068" s="1" t="s">
        <v>4538</v>
      </c>
      <c r="B1068" s="1" t="s">
        <v>4042</v>
      </c>
      <c r="C1068" s="1" t="s">
        <v>4539</v>
      </c>
      <c r="D1068" s="1" t="s">
        <v>4540</v>
      </c>
      <c r="E1068" t="str">
        <f t="shared" si="123"/>
        <v/>
      </c>
      <c r="F1068" s="1" t="s">
        <v>4</v>
      </c>
      <c r="G1068" s="2" t="s">
        <v>4541</v>
      </c>
    </row>
    <row r="1069">
      <c r="A1069" s="1" t="s">
        <v>4542</v>
      </c>
      <c r="B1069" s="1" t="s">
        <v>617</v>
      </c>
      <c r="C1069" s="1" t="s">
        <v>4543</v>
      </c>
      <c r="D1069" s="2" t="s">
        <v>4544</v>
      </c>
      <c r="E1069" t="str">
        <f t="shared" si="123"/>
        <v/>
      </c>
      <c r="F1069" s="1" t="s">
        <v>4</v>
      </c>
      <c r="G1069" s="2" t="s">
        <v>4545</v>
      </c>
    </row>
    <row r="1070">
      <c r="A1070" s="1" t="s">
        <v>4546</v>
      </c>
      <c r="B1070" s="1" t="s">
        <v>4547</v>
      </c>
      <c r="C1070" s="1" t="s">
        <v>4548</v>
      </c>
      <c r="D1070" s="1" t="s">
        <v>4549</v>
      </c>
      <c r="E1070" t="str">
        <f t="shared" si="123"/>
        <v/>
      </c>
      <c r="F1070" s="1" t="s">
        <v>4</v>
      </c>
      <c r="G1070" s="2" t="s">
        <v>4550</v>
      </c>
    </row>
    <row r="1071">
      <c r="A1071" s="1" t="s">
        <v>4551</v>
      </c>
      <c r="B1071" s="1" t="s">
        <v>3436</v>
      </c>
      <c r="C1071" s="1" t="s">
        <v>4552</v>
      </c>
      <c r="D1071" s="1" t="s">
        <v>4553</v>
      </c>
      <c r="E1071" t="str">
        <f t="shared" si="123"/>
        <v/>
      </c>
      <c r="F1071" s="1" t="s">
        <v>4</v>
      </c>
      <c r="G1071" s="2" t="s">
        <v>4554</v>
      </c>
    </row>
    <row r="1072">
      <c r="A1072" s="1" t="s">
        <v>4555</v>
      </c>
      <c r="B1072" s="1" t="s">
        <v>4493</v>
      </c>
      <c r="C1072" s="1" t="s">
        <v>4556</v>
      </c>
      <c r="D1072" s="1" t="s">
        <v>4557</v>
      </c>
      <c r="E1072" t="str">
        <f t="shared" si="123"/>
        <v/>
      </c>
      <c r="F1072" s="1" t="s">
        <v>4</v>
      </c>
      <c r="G1072" s="2" t="s">
        <v>4558</v>
      </c>
    </row>
    <row r="1073">
      <c r="A1073" s="1" t="s">
        <v>4559</v>
      </c>
      <c r="B1073" s="1" t="s">
        <v>749</v>
      </c>
      <c r="C1073" s="1" t="s">
        <v>4560</v>
      </c>
      <c r="D1073" s="2" t="s">
        <v>4561</v>
      </c>
      <c r="E1073" t="str">
        <f>IMAGE("http://blog.btcxindia.com/wp-content/uploads/2015/04/nasscom-certificate00021-723x1024.jpg",1)</f>
        <v/>
      </c>
      <c r="F1073" s="1" t="s">
        <v>4</v>
      </c>
      <c r="G1073" s="2" t="s">
        <v>4562</v>
      </c>
    </row>
    <row r="1074">
      <c r="A1074" s="1" t="s">
        <v>4563</v>
      </c>
      <c r="B1074" s="1" t="s">
        <v>2210</v>
      </c>
      <c r="C1074" s="1" t="s">
        <v>4564</v>
      </c>
      <c r="D1074" s="2" t="s">
        <v>4565</v>
      </c>
      <c r="E1074" t="str">
        <f>IMAGE("https://i.ytimg.com/vi/zSKPoRnimYc/hqdefault.jpg",1)</f>
        <v/>
      </c>
      <c r="F1074" s="1" t="s">
        <v>4</v>
      </c>
      <c r="G1074" s="2" t="s">
        <v>4566</v>
      </c>
    </row>
    <row r="1075">
      <c r="A1075" s="1" t="s">
        <v>4567</v>
      </c>
      <c r="B1075" s="1" t="s">
        <v>567</v>
      </c>
      <c r="C1075" s="1" t="s">
        <v>4568</v>
      </c>
      <c r="D1075" s="2" t="s">
        <v>4569</v>
      </c>
      <c r="E1075" t="str">
        <f>IMAGE("http://i.imgur.com/few0db9.jpg",1)</f>
        <v/>
      </c>
      <c r="F1075" s="1" t="s">
        <v>4</v>
      </c>
      <c r="G1075" s="2" t="s">
        <v>4570</v>
      </c>
    </row>
    <row r="1076">
      <c r="A1076" s="1" t="s">
        <v>4571</v>
      </c>
      <c r="B1076" s="1" t="s">
        <v>4572</v>
      </c>
      <c r="C1076" s="1" t="s">
        <v>4573</v>
      </c>
      <c r="D1076" s="1" t="s">
        <v>4574</v>
      </c>
      <c r="E1076" t="str">
        <f>IMAGE("http://ifttt.com/images/no_image_card.png",1)</f>
        <v/>
      </c>
      <c r="F1076" s="1" t="s">
        <v>4</v>
      </c>
      <c r="G1076" s="2" t="s">
        <v>4575</v>
      </c>
    </row>
    <row r="1077">
      <c r="A1077" s="1" t="s">
        <v>4576</v>
      </c>
      <c r="B1077" s="1" t="s">
        <v>4577</v>
      </c>
      <c r="C1077" s="1" t="s">
        <v>4578</v>
      </c>
      <c r="D1077" s="2" t="s">
        <v>4579</v>
      </c>
      <c r="E1077" t="str">
        <f>IMAGE("http://photos1.meetupstatic.com/photos/event/c/d/d/e/highres_316732702.jpeg",1)</f>
        <v/>
      </c>
      <c r="F1077" s="1" t="s">
        <v>4</v>
      </c>
      <c r="G1077" s="2" t="s">
        <v>4580</v>
      </c>
    </row>
    <row r="1078">
      <c r="A1078" s="1" t="s">
        <v>4581</v>
      </c>
      <c r="B1078" s="1" t="s">
        <v>4582</v>
      </c>
      <c r="C1078" s="1" t="s">
        <v>4583</v>
      </c>
      <c r="D1078" s="2" t="s">
        <v>4584</v>
      </c>
      <c r="E1078" t="str">
        <f>IMAGE("http://blocktech.com/img/screens/Alexandria-ApocalypseCA-thumb.png",1)</f>
        <v/>
      </c>
      <c r="F1078" s="1" t="s">
        <v>4</v>
      </c>
      <c r="G1078" s="2" t="s">
        <v>4585</v>
      </c>
    </row>
    <row r="1079">
      <c r="A1079" s="1" t="s">
        <v>4586</v>
      </c>
      <c r="B1079" s="1" t="s">
        <v>4587</v>
      </c>
      <c r="C1079" s="1" t="s">
        <v>4588</v>
      </c>
      <c r="D1079" s="2" t="s">
        <v>4589</v>
      </c>
      <c r="E1079" t="str">
        <f>IMAGE("http://www.wired.com/wp-content/uploads/2015/04/505985727.jpg",1)</f>
        <v/>
      </c>
      <c r="F1079" s="1" t="s">
        <v>4</v>
      </c>
      <c r="G1079" s="2" t="s">
        <v>4590</v>
      </c>
    </row>
    <row r="1080">
      <c r="A1080" s="1" t="s">
        <v>4591</v>
      </c>
      <c r="B1080" s="1" t="s">
        <v>607</v>
      </c>
      <c r="C1080" s="1" t="s">
        <v>4592</v>
      </c>
      <c r="D1080" s="2" t="s">
        <v>4593</v>
      </c>
      <c r="E1080" t="str">
        <f>IMAGE("https://i.ytimg.com/vi/ULQG-f6pLzg/maxresdefault.jpg",1)</f>
        <v/>
      </c>
      <c r="F1080" s="1" t="s">
        <v>4</v>
      </c>
      <c r="G1080" s="2" t="s">
        <v>4594</v>
      </c>
    </row>
    <row r="1081">
      <c r="A1081" s="1" t="s">
        <v>4559</v>
      </c>
      <c r="B1081" s="1" t="s">
        <v>749</v>
      </c>
      <c r="C1081" s="1" t="s">
        <v>4560</v>
      </c>
      <c r="D1081" s="2" t="s">
        <v>4561</v>
      </c>
      <c r="E1081" t="str">
        <f>IMAGE("http://blog.btcxindia.com/wp-content/uploads/2015/04/nasscom-certificate00021-723x1024.jpg",1)</f>
        <v/>
      </c>
      <c r="F1081" s="1" t="s">
        <v>4</v>
      </c>
      <c r="G1081" s="2" t="s">
        <v>4562</v>
      </c>
    </row>
    <row r="1082">
      <c r="A1082" s="1" t="s">
        <v>4563</v>
      </c>
      <c r="B1082" s="1" t="s">
        <v>2210</v>
      </c>
      <c r="C1082" s="1" t="s">
        <v>4564</v>
      </c>
      <c r="D1082" s="2" t="s">
        <v>4565</v>
      </c>
      <c r="E1082" t="str">
        <f>IMAGE("https://i.ytimg.com/vi/zSKPoRnimYc/hqdefault.jpg",1)</f>
        <v/>
      </c>
      <c r="F1082" s="1" t="s">
        <v>4</v>
      </c>
      <c r="G1082" s="2" t="s">
        <v>4566</v>
      </c>
    </row>
    <row r="1083">
      <c r="A1083" s="1" t="s">
        <v>4567</v>
      </c>
      <c r="B1083" s="1" t="s">
        <v>567</v>
      </c>
      <c r="C1083" s="1" t="s">
        <v>4568</v>
      </c>
      <c r="D1083" s="2" t="s">
        <v>4569</v>
      </c>
      <c r="E1083" t="str">
        <f>IMAGE("http://i.imgur.com/few0db9.jpg",1)</f>
        <v/>
      </c>
      <c r="F1083" s="1" t="s">
        <v>4</v>
      </c>
      <c r="G1083" s="2" t="s">
        <v>4570</v>
      </c>
    </row>
    <row r="1084">
      <c r="A1084" s="1" t="s">
        <v>4571</v>
      </c>
      <c r="B1084" s="1" t="s">
        <v>4572</v>
      </c>
      <c r="C1084" s="1" t="s">
        <v>4573</v>
      </c>
      <c r="D1084" s="1" t="s">
        <v>4574</v>
      </c>
      <c r="E1084" t="str">
        <f>IMAGE("http://ifttt.com/images/no_image_card.png",1)</f>
        <v/>
      </c>
      <c r="F1084" s="1" t="s">
        <v>4</v>
      </c>
      <c r="G1084" s="2" t="s">
        <v>4575</v>
      </c>
    </row>
    <row r="1085">
      <c r="A1085" s="1" t="s">
        <v>4595</v>
      </c>
      <c r="B1085" s="1" t="s">
        <v>4596</v>
      </c>
      <c r="C1085" s="1" t="s">
        <v>4597</v>
      </c>
      <c r="D1085" s="2" t="s">
        <v>4598</v>
      </c>
      <c r="E1085" t="str">
        <f>IMAGE("https://blog.openbazaar.org/wp-content/uploads/2014/10/logo21.png",1)</f>
        <v/>
      </c>
      <c r="F1085" s="1" t="s">
        <v>4</v>
      </c>
      <c r="G1085" s="2" t="s">
        <v>4599</v>
      </c>
    </row>
    <row r="1086">
      <c r="A1086" s="1" t="s">
        <v>4600</v>
      </c>
      <c r="B1086" s="1" t="s">
        <v>30</v>
      </c>
      <c r="C1086" s="1" t="s">
        <v>4601</v>
      </c>
      <c r="D1086" s="2" t="s">
        <v>4602</v>
      </c>
      <c r="E1086" t="str">
        <f>IMAGE("https://bitcoinmagazine.com/wp-content/uploads/2015/04/sodm15.jpg",1)</f>
        <v/>
      </c>
      <c r="F1086" s="1" t="s">
        <v>4</v>
      </c>
      <c r="G1086" s="2" t="s">
        <v>4603</v>
      </c>
    </row>
    <row r="1087">
      <c r="A1087" s="1" t="s">
        <v>4604</v>
      </c>
      <c r="B1087" s="1" t="s">
        <v>4605</v>
      </c>
      <c r="C1087" s="1" t="s">
        <v>4606</v>
      </c>
      <c r="D1087" s="2" t="s">
        <v>4607</v>
      </c>
      <c r="E1087" t="str">
        <f>IMAGE("https://www.redditstatic.com/icon.png",1)</f>
        <v/>
      </c>
      <c r="F1087" s="1" t="s">
        <v>4</v>
      </c>
      <c r="G1087" s="2" t="s">
        <v>4608</v>
      </c>
    </row>
    <row r="1088">
      <c r="A1088" s="1" t="s">
        <v>4609</v>
      </c>
      <c r="B1088" s="1" t="s">
        <v>2009</v>
      </c>
      <c r="C1088" s="1" t="s">
        <v>4610</v>
      </c>
      <c r="D1088" s="2" t="s">
        <v>4611</v>
      </c>
      <c r="E1088" t="str">
        <f>IMAGE("http://i.imgur.com/dB1JNad.jpg?fb",1)</f>
        <v/>
      </c>
      <c r="F1088" s="1" t="s">
        <v>4</v>
      </c>
      <c r="G1088" s="2" t="s">
        <v>4612</v>
      </c>
    </row>
    <row r="1089">
      <c r="A1089" s="1" t="s">
        <v>4613</v>
      </c>
      <c r="B1089" s="1" t="s">
        <v>4614</v>
      </c>
      <c r="C1089" s="1" t="s">
        <v>4615</v>
      </c>
      <c r="D1089" s="1" t="s">
        <v>4616</v>
      </c>
      <c r="E1089" t="str">
        <f>IMAGE("http://ifttt.com/images/no_image_card.png",1)</f>
        <v/>
      </c>
      <c r="F1089" s="1" t="s">
        <v>4</v>
      </c>
      <c r="G1089" s="2" t="s">
        <v>4617</v>
      </c>
    </row>
    <row r="1090">
      <c r="A1090" s="1" t="s">
        <v>4618</v>
      </c>
      <c r="B1090" s="1" t="s">
        <v>1272</v>
      </c>
      <c r="C1090" s="1" t="s">
        <v>4619</v>
      </c>
      <c r="D1090" s="2" t="s">
        <v>4620</v>
      </c>
      <c r="E1090" t="str">
        <f>IMAGE("https://pbs.twimg.com/media/CDIksBmWIAMLVBI.png:large",1)</f>
        <v/>
      </c>
      <c r="F1090" s="1" t="s">
        <v>4</v>
      </c>
      <c r="G1090" s="2" t="s">
        <v>4621</v>
      </c>
    </row>
    <row r="1091">
      <c r="A1091" s="1" t="s">
        <v>4622</v>
      </c>
      <c r="B1091" s="1" t="s">
        <v>858</v>
      </c>
      <c r="C1091" s="1" t="s">
        <v>4512</v>
      </c>
      <c r="D1091" s="2" t="s">
        <v>4623</v>
      </c>
      <c r="E1091" t="str">
        <f>IMAGE("http://content.nasdaq.com/images/dreamit.jpg",1)</f>
        <v/>
      </c>
      <c r="F1091" s="1" t="s">
        <v>4</v>
      </c>
      <c r="G1091" s="2" t="s">
        <v>4624</v>
      </c>
    </row>
    <row r="1092">
      <c r="A1092" s="1" t="s">
        <v>4625</v>
      </c>
      <c r="B1092" s="1" t="s">
        <v>4626</v>
      </c>
      <c r="C1092" s="1" t="s">
        <v>4627</v>
      </c>
      <c r="D1092" s="2" t="s">
        <v>4628</v>
      </c>
      <c r="E1092" t="str">
        <f t="shared" ref="E1092:E1093" si="124">IMAGE("http://ifttt.com/images/no_image_card.png",1)</f>
        <v/>
      </c>
      <c r="F1092" s="1" t="s">
        <v>4</v>
      </c>
      <c r="G1092" s="2" t="s">
        <v>4629</v>
      </c>
    </row>
    <row r="1093">
      <c r="A1093" s="1" t="s">
        <v>4630</v>
      </c>
      <c r="B1093" s="1" t="s">
        <v>4631</v>
      </c>
      <c r="C1093" s="1" t="s">
        <v>4632</v>
      </c>
      <c r="D1093" s="2" t="s">
        <v>4633</v>
      </c>
      <c r="E1093" t="str">
        <f t="shared" si="124"/>
        <v/>
      </c>
      <c r="F1093" s="1" t="s">
        <v>4</v>
      </c>
      <c r="G1093" s="2" t="s">
        <v>4634</v>
      </c>
    </row>
    <row r="1094">
      <c r="A1094" s="1" t="s">
        <v>4635</v>
      </c>
      <c r="B1094" s="1" t="s">
        <v>4636</v>
      </c>
      <c r="C1094" s="1" t="s">
        <v>4637</v>
      </c>
      <c r="D1094" s="2" t="s">
        <v>4638</v>
      </c>
      <c r="E1094" t="str">
        <f>IMAGE("http://b.thumbs.redditmedia.com/HNzFx_FvrfJOAxmy_9tahj7cKQZeTeKXx1493VBMxKw.jpg",1)</f>
        <v/>
      </c>
      <c r="F1094" s="1" t="s">
        <v>4</v>
      </c>
      <c r="G1094" s="2" t="s">
        <v>4639</v>
      </c>
    </row>
    <row r="1095">
      <c r="A1095" s="1" t="s">
        <v>4613</v>
      </c>
      <c r="B1095" s="1" t="s">
        <v>4640</v>
      </c>
      <c r="C1095" s="1" t="s">
        <v>4641</v>
      </c>
      <c r="D1095" s="1" t="s">
        <v>4642</v>
      </c>
      <c r="E1095" t="str">
        <f t="shared" ref="E1095:E1097" si="125">IMAGE("http://ifttt.com/images/no_image_card.png",1)</f>
        <v/>
      </c>
      <c r="F1095" s="1" t="s">
        <v>4</v>
      </c>
      <c r="G1095" s="2" t="s">
        <v>4643</v>
      </c>
    </row>
    <row r="1096">
      <c r="A1096" s="1" t="s">
        <v>4644</v>
      </c>
      <c r="B1096" s="1" t="s">
        <v>4645</v>
      </c>
      <c r="C1096" s="1" t="s">
        <v>4646</v>
      </c>
      <c r="D1096" s="1" t="s">
        <v>4647</v>
      </c>
      <c r="E1096" t="str">
        <f t="shared" si="125"/>
        <v/>
      </c>
      <c r="F1096" s="1" t="s">
        <v>4</v>
      </c>
      <c r="G1096" s="2" t="s">
        <v>4648</v>
      </c>
    </row>
    <row r="1097">
      <c r="A1097" s="1" t="s">
        <v>4649</v>
      </c>
      <c r="B1097" s="1" t="s">
        <v>4650</v>
      </c>
      <c r="C1097" s="1" t="s">
        <v>4651</v>
      </c>
      <c r="D1097" s="1" t="s">
        <v>177</v>
      </c>
      <c r="E1097" t="str">
        <f t="shared" si="125"/>
        <v/>
      </c>
      <c r="F1097" s="1" t="s">
        <v>4</v>
      </c>
      <c r="G1097" s="2" t="s">
        <v>4652</v>
      </c>
    </row>
    <row r="1098">
      <c r="A1098" s="1" t="s">
        <v>4653</v>
      </c>
      <c r="B1098" s="1" t="s">
        <v>4654</v>
      </c>
      <c r="C1098" s="1" t="s">
        <v>4655</v>
      </c>
      <c r="D1098" s="2" t="s">
        <v>4656</v>
      </c>
      <c r="E1098" t="str">
        <f>IMAGE("http://i.imgur.com/LEq3ieg.jpg",1)</f>
        <v/>
      </c>
      <c r="F1098" s="1" t="s">
        <v>4</v>
      </c>
      <c r="G1098" s="2" t="s">
        <v>4657</v>
      </c>
    </row>
    <row r="1099">
      <c r="A1099" s="1" t="s">
        <v>4658</v>
      </c>
      <c r="B1099" s="1" t="s">
        <v>4659</v>
      </c>
      <c r="C1099" s="1" t="s">
        <v>4660</v>
      </c>
      <c r="D1099" s="2" t="s">
        <v>4661</v>
      </c>
      <c r="E1099" t="str">
        <f>IMAGE("http://cdn.ukashexchange.net/wp-content/uploads/2014/03/ukashexchange.net-logo.png",1)</f>
        <v/>
      </c>
      <c r="F1099" s="1" t="s">
        <v>4</v>
      </c>
      <c r="G1099" s="2" t="s">
        <v>4662</v>
      </c>
    </row>
    <row r="1100">
      <c r="A1100" s="1" t="s">
        <v>4663</v>
      </c>
      <c r="B1100" s="1" t="s">
        <v>208</v>
      </c>
      <c r="C1100" s="1" t="s">
        <v>4664</v>
      </c>
      <c r="D1100" s="1" t="s">
        <v>4665</v>
      </c>
      <c r="E1100" t="str">
        <f t="shared" ref="E1100:E1105" si="126">IMAGE("http://ifttt.com/images/no_image_card.png",1)</f>
        <v/>
      </c>
      <c r="F1100" s="1" t="s">
        <v>4</v>
      </c>
      <c r="G1100" s="2" t="s">
        <v>4666</v>
      </c>
    </row>
    <row r="1101">
      <c r="A1101" s="1" t="s">
        <v>4667</v>
      </c>
      <c r="B1101" s="1" t="s">
        <v>4668</v>
      </c>
      <c r="C1101" s="1" t="s">
        <v>4669</v>
      </c>
      <c r="D1101" s="1" t="s">
        <v>4670</v>
      </c>
      <c r="E1101" t="str">
        <f t="shared" si="126"/>
        <v/>
      </c>
      <c r="F1101" s="1" t="s">
        <v>4</v>
      </c>
      <c r="G1101" s="2" t="s">
        <v>4671</v>
      </c>
    </row>
    <row r="1102">
      <c r="A1102" s="1" t="s">
        <v>4672</v>
      </c>
      <c r="B1102" s="1" t="s">
        <v>4673</v>
      </c>
      <c r="C1102" s="1" t="s">
        <v>4674</v>
      </c>
      <c r="D1102" s="1" t="s">
        <v>4675</v>
      </c>
      <c r="E1102" t="str">
        <f t="shared" si="126"/>
        <v/>
      </c>
      <c r="F1102" s="1" t="s">
        <v>4</v>
      </c>
      <c r="G1102" s="2" t="s">
        <v>4676</v>
      </c>
    </row>
    <row r="1103">
      <c r="A1103" s="1" t="s">
        <v>4649</v>
      </c>
      <c r="B1103" s="1" t="s">
        <v>4650</v>
      </c>
      <c r="C1103" s="1" t="s">
        <v>4651</v>
      </c>
      <c r="D1103" s="1" t="s">
        <v>177</v>
      </c>
      <c r="E1103" t="str">
        <f t="shared" si="126"/>
        <v/>
      </c>
      <c r="F1103" s="1" t="s">
        <v>4</v>
      </c>
      <c r="G1103" s="2" t="s">
        <v>4652</v>
      </c>
    </row>
    <row r="1104">
      <c r="A1104" s="1" t="s">
        <v>4677</v>
      </c>
      <c r="B1104" s="1" t="s">
        <v>4678</v>
      </c>
      <c r="C1104" s="1" t="s">
        <v>4679</v>
      </c>
      <c r="D1104" s="1" t="s">
        <v>4680</v>
      </c>
      <c r="E1104" t="str">
        <f t="shared" si="126"/>
        <v/>
      </c>
      <c r="F1104" s="1" t="s">
        <v>4</v>
      </c>
      <c r="G1104" s="2" t="s">
        <v>4681</v>
      </c>
    </row>
    <row r="1105">
      <c r="A1105" s="1" t="s">
        <v>4682</v>
      </c>
      <c r="B1105" s="1" t="s">
        <v>4683</v>
      </c>
      <c r="C1105" s="1" t="s">
        <v>4684</v>
      </c>
      <c r="D1105" s="1" t="s">
        <v>4685</v>
      </c>
      <c r="E1105" t="str">
        <f t="shared" si="126"/>
        <v/>
      </c>
      <c r="F1105" s="1" t="s">
        <v>4</v>
      </c>
      <c r="G1105" s="2" t="s">
        <v>4686</v>
      </c>
    </row>
    <row r="1106">
      <c r="A1106" s="1" t="s">
        <v>4687</v>
      </c>
      <c r="B1106" s="1" t="s">
        <v>1315</v>
      </c>
      <c r="C1106" s="1" t="s">
        <v>4688</v>
      </c>
      <c r="D1106" s="2" t="s">
        <v>4689</v>
      </c>
      <c r="E1106" t="str">
        <f>IMAGE("http://i.imgur.com/lJo2D1s.png?fb",1)</f>
        <v/>
      </c>
      <c r="F1106" s="1" t="s">
        <v>4</v>
      </c>
      <c r="G1106" s="2" t="s">
        <v>4690</v>
      </c>
    </row>
    <row r="1107">
      <c r="A1107" s="1" t="s">
        <v>4691</v>
      </c>
      <c r="B1107" s="1" t="s">
        <v>4692</v>
      </c>
      <c r="C1107" s="1" t="s">
        <v>4693</v>
      </c>
      <c r="D1107" s="2" t="s">
        <v>4694</v>
      </c>
      <c r="E1107" t="str">
        <f>IMAGE("https://gallery.mailchimp.com/d47a411df2fddc2e57b65ccc2/images/95fcc96e-da91-4aef-be4c-28d97d909def.png",1)</f>
        <v/>
      </c>
      <c r="F1107" s="1" t="s">
        <v>4</v>
      </c>
      <c r="G1107" s="2" t="s">
        <v>4695</v>
      </c>
    </row>
    <row r="1108">
      <c r="A1108" s="1" t="s">
        <v>4691</v>
      </c>
      <c r="B1108" s="1" t="s">
        <v>858</v>
      </c>
      <c r="C1108" s="1" t="s">
        <v>4696</v>
      </c>
      <c r="D1108" s="2" t="s">
        <v>4697</v>
      </c>
      <c r="E1108" t="str">
        <f>IMAGE("https://tctechcrunch2011.files.wordpress.com/2015/04/img_3225.jpg",1)</f>
        <v/>
      </c>
      <c r="F1108" s="1" t="s">
        <v>4</v>
      </c>
      <c r="G1108" s="2" t="s">
        <v>4698</v>
      </c>
    </row>
    <row r="1109">
      <c r="A1109" s="1" t="s">
        <v>4699</v>
      </c>
      <c r="B1109" s="1" t="s">
        <v>4700</v>
      </c>
      <c r="C1109" s="1" t="s">
        <v>4701</v>
      </c>
      <c r="D1109" s="2" t="s">
        <v>4702</v>
      </c>
      <c r="E1109" t="str">
        <f>IMAGE("http://media.coindesk.com/2015/04/shutterstock_201262976.jpg",1)</f>
        <v/>
      </c>
      <c r="F1109" s="1" t="s">
        <v>4</v>
      </c>
      <c r="G1109" s="2" t="s">
        <v>4703</v>
      </c>
    </row>
    <row r="1110">
      <c r="A1110" s="1" t="s">
        <v>4704</v>
      </c>
      <c r="B1110" s="1" t="s">
        <v>4705</v>
      </c>
      <c r="C1110" s="1" t="s">
        <v>4706</v>
      </c>
      <c r="D1110" s="2" t="s">
        <v>4707</v>
      </c>
      <c r="E1110" t="str">
        <f>IMAGE("https://pbs.twimg.com/media/CDIntz-WYAEOrbc.jpg:large",1)</f>
        <v/>
      </c>
      <c r="F1110" s="1" t="s">
        <v>4</v>
      </c>
      <c r="G1110" s="2" t="s">
        <v>4708</v>
      </c>
    </row>
    <row r="1111">
      <c r="A1111" s="1" t="s">
        <v>4709</v>
      </c>
      <c r="B1111" s="1" t="s">
        <v>4710</v>
      </c>
      <c r="C1111" s="1" t="s">
        <v>4711</v>
      </c>
      <c r="D1111" s="2" t="s">
        <v>4712</v>
      </c>
      <c r="E1111" t="str">
        <f>IMAGE("https://www.suredbits.com/assets/images/suredbitslogos/suredbits-logo-web-color-small.png",1)</f>
        <v/>
      </c>
      <c r="F1111" s="1" t="s">
        <v>4</v>
      </c>
      <c r="G1111" s="2" t="s">
        <v>4713</v>
      </c>
    </row>
    <row r="1112">
      <c r="A1112" s="1" t="s">
        <v>4714</v>
      </c>
      <c r="B1112" s="1" t="s">
        <v>4715</v>
      </c>
      <c r="C1112" s="1" t="s">
        <v>4716</v>
      </c>
      <c r="D1112" s="1" t="s">
        <v>4717</v>
      </c>
      <c r="E1112" t="str">
        <f t="shared" ref="E1112:E1114" si="127">IMAGE("http://ifttt.com/images/no_image_card.png",1)</f>
        <v/>
      </c>
      <c r="F1112" s="1" t="s">
        <v>4</v>
      </c>
      <c r="G1112" s="2" t="s">
        <v>4718</v>
      </c>
    </row>
    <row r="1113">
      <c r="A1113" s="1" t="s">
        <v>4719</v>
      </c>
      <c r="B1113" s="1" t="s">
        <v>2609</v>
      </c>
      <c r="C1113" s="1" t="s">
        <v>4720</v>
      </c>
      <c r="D1113" s="1" t="s">
        <v>4721</v>
      </c>
      <c r="E1113" t="str">
        <f t="shared" si="127"/>
        <v/>
      </c>
      <c r="F1113" s="1" t="s">
        <v>4</v>
      </c>
      <c r="G1113" s="2" t="s">
        <v>4722</v>
      </c>
    </row>
    <row r="1114">
      <c r="A1114" s="1" t="s">
        <v>4723</v>
      </c>
      <c r="B1114" s="1" t="s">
        <v>4724</v>
      </c>
      <c r="C1114" s="1" t="s">
        <v>4725</v>
      </c>
      <c r="D1114" s="1" t="s">
        <v>4726</v>
      </c>
      <c r="E1114" t="str">
        <f t="shared" si="127"/>
        <v/>
      </c>
      <c r="F1114" s="1" t="s">
        <v>4</v>
      </c>
      <c r="G1114" s="2" t="s">
        <v>4727</v>
      </c>
    </row>
    <row r="1115">
      <c r="A1115" s="1" t="s">
        <v>4728</v>
      </c>
      <c r="B1115" s="1" t="s">
        <v>4729</v>
      </c>
      <c r="C1115" s="1" t="s">
        <v>4730</v>
      </c>
      <c r="D1115" s="2" t="s">
        <v>4731</v>
      </c>
      <c r="E1115" t="str">
        <f>IMAGE("https://bitcoinmagazine.com/wp-content/uploads/2015/04/oss.jpg",1)</f>
        <v/>
      </c>
      <c r="F1115" s="1" t="s">
        <v>4</v>
      </c>
      <c r="G1115" s="2" t="s">
        <v>4732</v>
      </c>
    </row>
    <row r="1116">
      <c r="A1116" s="1" t="s">
        <v>4733</v>
      </c>
      <c r="B1116" s="1" t="s">
        <v>4734</v>
      </c>
      <c r="C1116" s="1" t="s">
        <v>4735</v>
      </c>
      <c r="D1116" s="1" t="s">
        <v>4736</v>
      </c>
      <c r="E1116" t="str">
        <f>IMAGE("http://ifttt.com/images/no_image_card.png",1)</f>
        <v/>
      </c>
      <c r="F1116" s="1" t="s">
        <v>4</v>
      </c>
      <c r="G1116" s="2" t="s">
        <v>4737</v>
      </c>
    </row>
    <row r="1117">
      <c r="A1117" s="1" t="s">
        <v>4738</v>
      </c>
      <c r="B1117" s="1" t="s">
        <v>4739</v>
      </c>
      <c r="C1117" s="1" t="s">
        <v>4740</v>
      </c>
      <c r="D1117" s="2" t="s">
        <v>4741</v>
      </c>
      <c r="E1117" t="str">
        <f>IMAGE("https://www.redditstatic.com/icon.png",1)</f>
        <v/>
      </c>
      <c r="F1117" s="1" t="s">
        <v>4</v>
      </c>
      <c r="G1117" s="2" t="s">
        <v>4742</v>
      </c>
    </row>
    <row r="1118">
      <c r="A1118" s="1" t="s">
        <v>4743</v>
      </c>
      <c r="B1118" s="1" t="s">
        <v>4744</v>
      </c>
      <c r="C1118" s="1" t="s">
        <v>4745</v>
      </c>
      <c r="D1118" s="1" t="s">
        <v>4746</v>
      </c>
      <c r="E1118" t="str">
        <f>IMAGE("http://ifttt.com/images/no_image_card.png",1)</f>
        <v/>
      </c>
      <c r="F1118" s="1" t="s">
        <v>4</v>
      </c>
      <c r="G1118" s="2" t="s">
        <v>4747</v>
      </c>
    </row>
    <row r="1119">
      <c r="A1119" s="1" t="s">
        <v>4748</v>
      </c>
      <c r="B1119" s="1" t="s">
        <v>127</v>
      </c>
      <c r="C1119" s="1" t="s">
        <v>4749</v>
      </c>
      <c r="D1119" s="2" t="s">
        <v>4750</v>
      </c>
      <c r="E1119" t="str">
        <f>IMAGE("http://i.imgur.com/5hDiaOA.jpg",1)</f>
        <v/>
      </c>
      <c r="F1119" s="1" t="s">
        <v>4</v>
      </c>
      <c r="G1119" s="2" t="s">
        <v>4751</v>
      </c>
    </row>
    <row r="1120">
      <c r="A1120" s="1" t="s">
        <v>4752</v>
      </c>
      <c r="B1120" s="1" t="s">
        <v>4614</v>
      </c>
      <c r="C1120" s="1" t="s">
        <v>4753</v>
      </c>
      <c r="D1120" s="1" t="s">
        <v>4754</v>
      </c>
      <c r="E1120" t="str">
        <f>IMAGE("http://ifttt.com/images/no_image_card.png",1)</f>
        <v/>
      </c>
      <c r="F1120" s="1" t="s">
        <v>4</v>
      </c>
      <c r="G1120" s="2" t="s">
        <v>4755</v>
      </c>
    </row>
    <row r="1121">
      <c r="A1121" s="1" t="s">
        <v>4756</v>
      </c>
      <c r="B1121" s="1" t="s">
        <v>2248</v>
      </c>
      <c r="C1121" s="1" t="s">
        <v>4757</v>
      </c>
      <c r="D1121" s="2" t="s">
        <v>4758</v>
      </c>
      <c r="E1121" t="str">
        <f>IMAGE("https://secure.gravatar.com/avatar/059920b9daee1ece045f4031037ffb79?s=48&amp;d=https%3A%2F%2Fsecure.gravatar.com%2Favatar%2Fad516503a11cd5ca435acc9bb6523536%3Fs%3D48&amp;r=G",1)</f>
        <v/>
      </c>
      <c r="F1121" s="1" t="s">
        <v>4</v>
      </c>
      <c r="G1121" s="2" t="s">
        <v>4759</v>
      </c>
    </row>
    <row r="1122">
      <c r="A1122" s="1" t="s">
        <v>4760</v>
      </c>
      <c r="B1122" s="1" t="s">
        <v>4761</v>
      </c>
      <c r="C1122" s="1" t="s">
        <v>4762</v>
      </c>
      <c r="D1122" s="1" t="s">
        <v>4763</v>
      </c>
      <c r="E1122" t="str">
        <f>IMAGE("http://ifttt.com/images/no_image_card.png",1)</f>
        <v/>
      </c>
      <c r="F1122" s="1" t="s">
        <v>4</v>
      </c>
      <c r="G1122" s="2" t="s">
        <v>4764</v>
      </c>
    </row>
    <row r="1123">
      <c r="A1123" s="1" t="s">
        <v>4765</v>
      </c>
      <c r="B1123" s="1" t="s">
        <v>4739</v>
      </c>
      <c r="C1123" s="1" t="s">
        <v>4766</v>
      </c>
      <c r="D1123" s="2" t="s">
        <v>4741</v>
      </c>
      <c r="E1123" t="str">
        <f>IMAGE("https://www.redditstatic.com/icon.png",1)</f>
        <v/>
      </c>
      <c r="F1123" s="1" t="s">
        <v>4</v>
      </c>
      <c r="G1123" s="2" t="s">
        <v>4767</v>
      </c>
    </row>
    <row r="1124">
      <c r="A1124" s="1" t="s">
        <v>4768</v>
      </c>
      <c r="B1124" s="1" t="s">
        <v>4769</v>
      </c>
      <c r="C1124" s="1" t="s">
        <v>4770</v>
      </c>
      <c r="D1124" s="2" t="s">
        <v>4771</v>
      </c>
      <c r="E1124" t="str">
        <f>IMAGE("https://i.ytimg.com/vd?id=fyt2fm62zSk&amp;amp;ats=73000&amp;amp;w=960&amp;amp;h=720&amp;amp;sigh=yBC5PVs7ziI4CTr70zzXqr6KbmQ",1)</f>
        <v/>
      </c>
      <c r="F1124" s="1" t="s">
        <v>4</v>
      </c>
      <c r="G1124" s="2" t="s">
        <v>4772</v>
      </c>
    </row>
    <row r="1125">
      <c r="A1125" s="1" t="s">
        <v>4773</v>
      </c>
      <c r="B1125" s="1" t="s">
        <v>4774</v>
      </c>
      <c r="C1125" s="1" t="s">
        <v>4775</v>
      </c>
      <c r="D1125" s="2" t="s">
        <v>4776</v>
      </c>
      <c r="E1125" t="str">
        <f>IMAGE("https://letstalkbitcoin.com/files/blogs/1150-af036a17b89a6cced30835e493832794774695d214104506e92f8ebc4ad05c3a.jpg",1)</f>
        <v/>
      </c>
      <c r="F1125" s="1" t="s">
        <v>4</v>
      </c>
      <c r="G1125" s="2" t="s">
        <v>4777</v>
      </c>
    </row>
    <row r="1126">
      <c r="A1126" s="1" t="s">
        <v>4778</v>
      </c>
      <c r="B1126" s="1" t="s">
        <v>4779</v>
      </c>
      <c r="C1126" s="1" t="s">
        <v>4780</v>
      </c>
      <c r="D1126" s="2" t="s">
        <v>4781</v>
      </c>
      <c r="E1126" t="str">
        <f>IMAGE("http://www.sammobile.com/wp-content/uploads/2015/04/Samsung-Pay.jpg",1)</f>
        <v/>
      </c>
      <c r="F1126" s="1" t="s">
        <v>4</v>
      </c>
      <c r="G1126" s="2" t="s">
        <v>4782</v>
      </c>
    </row>
    <row r="1127">
      <c r="A1127" s="1" t="s">
        <v>4783</v>
      </c>
      <c r="B1127" s="1" t="s">
        <v>4784</v>
      </c>
      <c r="C1127" s="1" t="s">
        <v>4785</v>
      </c>
      <c r="D1127" s="2" t="s">
        <v>4786</v>
      </c>
      <c r="E1127" t="str">
        <f>IMAGE("http://www.zerohedge.com/sites/default/files/pictures/picture-5.jpg",1)</f>
        <v/>
      </c>
      <c r="F1127" s="1" t="s">
        <v>4</v>
      </c>
      <c r="G1127" s="2" t="s">
        <v>4787</v>
      </c>
    </row>
    <row r="1128">
      <c r="A1128" s="1" t="s">
        <v>4788</v>
      </c>
      <c r="B1128" s="1" t="s">
        <v>4789</v>
      </c>
      <c r="C1128" s="1" t="s">
        <v>4790</v>
      </c>
      <c r="D1128" s="2" t="s">
        <v>4791</v>
      </c>
      <c r="E1128" t="str">
        <f>IMAGE("http://i.imgur.com/WLMctZI.jpg?fb",1)</f>
        <v/>
      </c>
      <c r="F1128" s="1" t="s">
        <v>4</v>
      </c>
      <c r="G1128" s="2" t="s">
        <v>4792</v>
      </c>
    </row>
    <row r="1129">
      <c r="A1129" s="1" t="s">
        <v>4793</v>
      </c>
      <c r="B1129" s="1" t="s">
        <v>4794</v>
      </c>
      <c r="C1129" s="1" t="s">
        <v>4795</v>
      </c>
      <c r="D1129" s="1" t="s">
        <v>4796</v>
      </c>
      <c r="E1129" t="str">
        <f>IMAGE("http://ifttt.com/images/no_image_card.png",1)</f>
        <v/>
      </c>
      <c r="F1129" s="1" t="s">
        <v>4</v>
      </c>
      <c r="G1129" s="2" t="s">
        <v>4797</v>
      </c>
    </row>
    <row r="1130">
      <c r="A1130" s="1" t="s">
        <v>4798</v>
      </c>
      <c r="B1130" s="1" t="s">
        <v>4799</v>
      </c>
      <c r="C1130" s="1" t="s">
        <v>4800</v>
      </c>
      <c r="D1130" s="2" t="s">
        <v>4801</v>
      </c>
      <c r="E1130" t="str">
        <f>IMAGE("https://i.ytimg.com/vi/WdX7OlZywQg/maxresdefault.jpg",1)</f>
        <v/>
      </c>
      <c r="F1130" s="1" t="s">
        <v>4</v>
      </c>
      <c r="G1130" s="2" t="s">
        <v>4802</v>
      </c>
    </row>
    <row r="1131">
      <c r="A1131" s="1" t="s">
        <v>4803</v>
      </c>
      <c r="B1131" s="1" t="s">
        <v>4804</v>
      </c>
      <c r="C1131" s="1" t="s">
        <v>4805</v>
      </c>
      <c r="D1131" s="1" t="s">
        <v>4806</v>
      </c>
      <c r="E1131" t="str">
        <f t="shared" ref="E1131:E1133" si="128">IMAGE("http://ifttt.com/images/no_image_card.png",1)</f>
        <v/>
      </c>
      <c r="F1131" s="1" t="s">
        <v>4</v>
      </c>
      <c r="G1131" s="2" t="s">
        <v>4807</v>
      </c>
    </row>
    <row r="1132">
      <c r="A1132" s="1" t="s">
        <v>4808</v>
      </c>
      <c r="B1132" s="1" t="s">
        <v>4809</v>
      </c>
      <c r="C1132" s="1" t="s">
        <v>4810</v>
      </c>
      <c r="D1132" s="1" t="s">
        <v>4811</v>
      </c>
      <c r="E1132" t="str">
        <f t="shared" si="128"/>
        <v/>
      </c>
      <c r="F1132" s="1" t="s">
        <v>4</v>
      </c>
      <c r="G1132" s="2" t="s">
        <v>4812</v>
      </c>
    </row>
    <row r="1133">
      <c r="A1133" s="1" t="s">
        <v>4813</v>
      </c>
      <c r="B1133" s="1" t="s">
        <v>4814</v>
      </c>
      <c r="C1133" s="1" t="s">
        <v>4815</v>
      </c>
      <c r="D1133" s="1" t="s">
        <v>4816</v>
      </c>
      <c r="E1133" t="str">
        <f t="shared" si="128"/>
        <v/>
      </c>
      <c r="F1133" s="1" t="s">
        <v>4</v>
      </c>
      <c r="G1133" s="2" t="s">
        <v>4817</v>
      </c>
    </row>
    <row r="1134">
      <c r="A1134" s="1" t="s">
        <v>4818</v>
      </c>
      <c r="B1134" s="1" t="s">
        <v>4587</v>
      </c>
      <c r="C1134" s="1" t="s">
        <v>4819</v>
      </c>
      <c r="D1134" s="2" t="s">
        <v>4820</v>
      </c>
      <c r="E1134" t="str">
        <f>IMAGE("http://i.kinja-img.com/gawker-media/image/upload/s--Jd4CJqw3--/belhuz6wuesalyvjzykx.jpg",1)</f>
        <v/>
      </c>
      <c r="F1134" s="1" t="s">
        <v>4</v>
      </c>
      <c r="G1134" s="2" t="s">
        <v>4821</v>
      </c>
    </row>
    <row r="1135">
      <c r="A1135" s="1" t="s">
        <v>4822</v>
      </c>
      <c r="B1135" s="1" t="s">
        <v>749</v>
      </c>
      <c r="C1135" s="1" t="s">
        <v>4823</v>
      </c>
      <c r="D1135" s="2" t="s">
        <v>4824</v>
      </c>
      <c r="E1135" t="str">
        <f t="shared" ref="E1135:E1136" si="129">IMAGE("http://ifttt.com/images/no_image_card.png",1)</f>
        <v/>
      </c>
      <c r="F1135" s="1" t="s">
        <v>4</v>
      </c>
      <c r="G1135" s="2" t="s">
        <v>4825</v>
      </c>
    </row>
    <row r="1136">
      <c r="A1136" s="1" t="s">
        <v>4826</v>
      </c>
      <c r="B1136" s="1" t="s">
        <v>612</v>
      </c>
      <c r="C1136" s="1" t="s">
        <v>4827</v>
      </c>
      <c r="D1136" s="1" t="s">
        <v>4828</v>
      </c>
      <c r="E1136" t="str">
        <f t="shared" si="129"/>
        <v/>
      </c>
      <c r="F1136" s="1" t="s">
        <v>4</v>
      </c>
      <c r="G1136" s="2" t="s">
        <v>4829</v>
      </c>
    </row>
    <row r="1137">
      <c r="A1137" s="1" t="s">
        <v>4830</v>
      </c>
      <c r="B1137" s="1" t="s">
        <v>905</v>
      </c>
      <c r="C1137" s="1" t="s">
        <v>4831</v>
      </c>
      <c r="D1137" s="2" t="s">
        <v>4832</v>
      </c>
      <c r="E1137" t="str">
        <f>IMAGE("http://media.bizj.us/view/img/1752871/kim-dotcom-bloombert-ubj*1200xx3000-1688-0-286.jpg",1)</f>
        <v/>
      </c>
      <c r="F1137" s="1" t="s">
        <v>4</v>
      </c>
      <c r="G1137" s="2" t="s">
        <v>4833</v>
      </c>
    </row>
    <row r="1138">
      <c r="A1138" s="1" t="s">
        <v>4830</v>
      </c>
      <c r="B1138" s="1" t="s">
        <v>4834</v>
      </c>
      <c r="C1138" s="1" t="s">
        <v>4835</v>
      </c>
      <c r="D1138" s="2" t="s">
        <v>4836</v>
      </c>
      <c r="E1138" t="str">
        <f>IMAGE("http://i.imgur.com/ee7zE19h.jpg",1)</f>
        <v/>
      </c>
      <c r="F1138" s="1" t="s">
        <v>4</v>
      </c>
      <c r="G1138" s="2" t="s">
        <v>4837</v>
      </c>
    </row>
    <row r="1139">
      <c r="A1139" s="1" t="s">
        <v>4838</v>
      </c>
      <c r="B1139" s="1" t="s">
        <v>180</v>
      </c>
      <c r="C1139" s="1" t="s">
        <v>4839</v>
      </c>
      <c r="D1139" s="2" t="s">
        <v>4840</v>
      </c>
      <c r="E1139" t="str">
        <f>IMAGE("http://bravenewcoin.com/assets/Uploads/_resampled/CroppedImage400400-Selection-091.png",1)</f>
        <v/>
      </c>
      <c r="F1139" s="1" t="s">
        <v>4</v>
      </c>
      <c r="G1139" s="2" t="s">
        <v>4841</v>
      </c>
    </row>
    <row r="1140">
      <c r="A1140" s="1" t="s">
        <v>4842</v>
      </c>
      <c r="B1140" s="1" t="s">
        <v>4843</v>
      </c>
      <c r="C1140" s="1" t="s">
        <v>4844</v>
      </c>
      <c r="D1140" s="2" t="s">
        <v>4845</v>
      </c>
      <c r="E1140" t="str">
        <f t="shared" ref="E1140:E1142" si="130">IMAGE("http://ifttt.com/images/no_image_card.png",1)</f>
        <v/>
      </c>
      <c r="F1140" s="1" t="s">
        <v>4</v>
      </c>
      <c r="G1140" s="2" t="s">
        <v>4846</v>
      </c>
    </row>
    <row r="1141">
      <c r="A1141" s="1" t="s">
        <v>4847</v>
      </c>
      <c r="B1141" s="1" t="s">
        <v>4042</v>
      </c>
      <c r="C1141" s="1" t="s">
        <v>4848</v>
      </c>
      <c r="D1141" s="1" t="s">
        <v>4849</v>
      </c>
      <c r="E1141" t="str">
        <f t="shared" si="130"/>
        <v/>
      </c>
      <c r="F1141" s="1" t="s">
        <v>4</v>
      </c>
      <c r="G1141" s="2" t="s">
        <v>4850</v>
      </c>
    </row>
    <row r="1142">
      <c r="A1142" s="1" t="s">
        <v>4851</v>
      </c>
      <c r="B1142" s="1" t="s">
        <v>3616</v>
      </c>
      <c r="C1142" s="1" t="s">
        <v>4852</v>
      </c>
      <c r="D1142" s="1" t="s">
        <v>4853</v>
      </c>
      <c r="E1142" t="str">
        <f t="shared" si="130"/>
        <v/>
      </c>
      <c r="F1142" s="1" t="s">
        <v>4</v>
      </c>
      <c r="G1142" s="2" t="s">
        <v>4854</v>
      </c>
    </row>
    <row r="1143">
      <c r="A1143" s="1" t="s">
        <v>4855</v>
      </c>
      <c r="B1143" s="1" t="s">
        <v>4856</v>
      </c>
      <c r="C1143" s="1" t="s">
        <v>4857</v>
      </c>
      <c r="D1143" s="2" t="s">
        <v>4858</v>
      </c>
      <c r="E1143" t="str">
        <f>IMAGE("http://unrealitymag.bcmediagroup.netdna-cdn.com/wp-content/uploads/2015/04/Treasure_1-768x511.jpg",1)</f>
        <v/>
      </c>
      <c r="F1143" s="1" t="s">
        <v>4</v>
      </c>
      <c r="G1143" s="2" t="s">
        <v>4859</v>
      </c>
    </row>
    <row r="1144">
      <c r="A1144" s="1" t="s">
        <v>4860</v>
      </c>
      <c r="B1144" s="1" t="s">
        <v>1987</v>
      </c>
      <c r="C1144" s="1" t="s">
        <v>4861</v>
      </c>
      <c r="D1144" s="2" t="s">
        <v>4862</v>
      </c>
      <c r="E1144" t="str">
        <f>IMAGE("http://www.forexnews.com/wp-content/uploads/2014/05/bitcoin.jpg",1)</f>
        <v/>
      </c>
      <c r="F1144" s="1" t="s">
        <v>4</v>
      </c>
      <c r="G1144" s="2" t="s">
        <v>4863</v>
      </c>
    </row>
    <row r="1145">
      <c r="A1145" s="1" t="s">
        <v>4864</v>
      </c>
      <c r="B1145" s="1" t="s">
        <v>4865</v>
      </c>
      <c r="C1145" s="1" t="s">
        <v>4866</v>
      </c>
      <c r="D1145" s="1" t="s">
        <v>4867</v>
      </c>
      <c r="E1145" t="str">
        <f t="shared" ref="E1145:E1146" si="131">IMAGE("http://ifttt.com/images/no_image_card.png",1)</f>
        <v/>
      </c>
      <c r="F1145" s="1" t="s">
        <v>4</v>
      </c>
      <c r="G1145" s="2" t="s">
        <v>4868</v>
      </c>
    </row>
    <row r="1146">
      <c r="A1146" s="1" t="s">
        <v>4869</v>
      </c>
      <c r="B1146" s="1" t="s">
        <v>2330</v>
      </c>
      <c r="C1146" s="1" t="s">
        <v>4870</v>
      </c>
      <c r="D1146" s="2" t="s">
        <v>4871</v>
      </c>
      <c r="E1146" t="str">
        <f t="shared" si="131"/>
        <v/>
      </c>
      <c r="F1146" s="1" t="s">
        <v>4</v>
      </c>
      <c r="G1146" s="2" t="s">
        <v>4872</v>
      </c>
    </row>
    <row r="1147">
      <c r="A1147" s="1" t="s">
        <v>4869</v>
      </c>
      <c r="B1147" s="1" t="s">
        <v>4873</v>
      </c>
      <c r="C1147" s="1" t="s">
        <v>4874</v>
      </c>
      <c r="D1147" s="2" t="s">
        <v>4875</v>
      </c>
      <c r="E1147" t="str">
        <f>IMAGE("https://abs.twimg.com/errors/logo23x19.png",1)</f>
        <v/>
      </c>
      <c r="F1147" s="1" t="s">
        <v>4</v>
      </c>
      <c r="G1147" s="2" t="s">
        <v>4876</v>
      </c>
    </row>
    <row r="1148">
      <c r="A1148" s="1" t="s">
        <v>4877</v>
      </c>
      <c r="B1148" s="1" t="s">
        <v>4878</v>
      </c>
      <c r="C1148" s="1" t="s">
        <v>4879</v>
      </c>
      <c r="D1148" s="1" t="s">
        <v>177</v>
      </c>
      <c r="E1148" t="str">
        <f>IMAGE("http://ifttt.com/images/no_image_card.png",1)</f>
        <v/>
      </c>
      <c r="F1148" s="1" t="s">
        <v>4</v>
      </c>
      <c r="G1148" s="2" t="s">
        <v>4880</v>
      </c>
    </row>
    <row r="1149">
      <c r="A1149" s="1" t="s">
        <v>4881</v>
      </c>
      <c r="B1149" s="1" t="s">
        <v>853</v>
      </c>
      <c r="C1149" s="1" t="s">
        <v>4882</v>
      </c>
      <c r="D1149" s="2" t="s">
        <v>4883</v>
      </c>
      <c r="E1149" t="str">
        <f>IMAGE("https://i1.sndcdn.com/avatars-000141980156-mjr7jb-t500x500.jpg",1)</f>
        <v/>
      </c>
      <c r="F1149" s="1" t="s">
        <v>4</v>
      </c>
      <c r="G1149" s="2" t="s">
        <v>4884</v>
      </c>
    </row>
    <row r="1150">
      <c r="A1150" s="1" t="s">
        <v>4885</v>
      </c>
      <c r="B1150" s="1" t="s">
        <v>4886</v>
      </c>
      <c r="C1150" s="1" t="s">
        <v>4887</v>
      </c>
      <c r="D1150" s="2" t="s">
        <v>4888</v>
      </c>
      <c r="E1150" t="str">
        <f>IMAGE("https://dnqgz544uhbo8.cloudfront.net/_/fp/img/default-preview-image.IsBK38jFAJBlWifMLO4z9g.png",1)</f>
        <v/>
      </c>
      <c r="F1150" s="1" t="s">
        <v>4</v>
      </c>
      <c r="G1150" s="2" t="s">
        <v>4889</v>
      </c>
    </row>
    <row r="1151">
      <c r="A1151" s="1" t="s">
        <v>4890</v>
      </c>
      <c r="B1151" s="1" t="s">
        <v>753</v>
      </c>
      <c r="C1151" s="1" t="s">
        <v>4891</v>
      </c>
      <c r="D1151" s="2" t="s">
        <v>4892</v>
      </c>
      <c r="E1151" t="str">
        <f>IMAGE("https://daks2k3a4ib2z.cloudfront.net/5525d4844c351eaa4028804d/5530248d38615e9e376d229c_iphonecash.png",1)</f>
        <v/>
      </c>
      <c r="F1151" s="1" t="s">
        <v>4</v>
      </c>
      <c r="G1151" s="2" t="s">
        <v>4893</v>
      </c>
    </row>
    <row r="1152">
      <c r="A1152" s="1" t="s">
        <v>4894</v>
      </c>
      <c r="B1152" s="1" t="s">
        <v>4895</v>
      </c>
      <c r="C1152" s="1" t="s">
        <v>4896</v>
      </c>
      <c r="D1152" s="2" t="s">
        <v>4897</v>
      </c>
      <c r="E1152" t="str">
        <f>IMAGE("http://www.cybtc.org/data/attachment/portal/201409/27/100313vq14f44frnipcgcp.png",1)</f>
        <v/>
      </c>
      <c r="F1152" s="1" t="s">
        <v>4</v>
      </c>
      <c r="G1152" s="2" t="s">
        <v>4898</v>
      </c>
    </row>
    <row r="1153">
      <c r="A1153" s="1" t="s">
        <v>4899</v>
      </c>
      <c r="B1153" s="1" t="s">
        <v>4900</v>
      </c>
      <c r="C1153" s="1" t="s">
        <v>4901</v>
      </c>
      <c r="D1153" s="2" t="s">
        <v>4902</v>
      </c>
      <c r="E1153" t="str">
        <f>IMAGE("http://ifttt.com/images/no_image_card.png",1)</f>
        <v/>
      </c>
      <c r="F1153" s="1" t="s">
        <v>4</v>
      </c>
      <c r="G1153" s="2" t="s">
        <v>4903</v>
      </c>
    </row>
    <row r="1154">
      <c r="A1154" s="1" t="s">
        <v>4904</v>
      </c>
      <c r="B1154" s="1" t="s">
        <v>4905</v>
      </c>
      <c r="C1154" s="1" t="s">
        <v>4906</v>
      </c>
      <c r="D1154" s="2" t="s">
        <v>4907</v>
      </c>
      <c r="E1154" t="str">
        <f>IMAGE("http://KRIV.images.worldnow.com/images/7528585_G.jpg",1)</f>
        <v/>
      </c>
      <c r="F1154" s="1" t="s">
        <v>4</v>
      </c>
      <c r="G1154" s="2" t="s">
        <v>4908</v>
      </c>
    </row>
    <row r="1155">
      <c r="A1155" s="1" t="s">
        <v>4909</v>
      </c>
      <c r="B1155" s="1" t="s">
        <v>4910</v>
      </c>
      <c r="C1155" s="1" t="s">
        <v>4911</v>
      </c>
      <c r="D1155" s="1" t="s">
        <v>4912</v>
      </c>
      <c r="E1155" t="str">
        <f>IMAGE("http://ifttt.com/images/no_image_card.png",1)</f>
        <v/>
      </c>
      <c r="F1155" s="1" t="s">
        <v>4</v>
      </c>
      <c r="G1155" s="2" t="s">
        <v>4913</v>
      </c>
    </row>
    <row r="1156">
      <c r="A1156" s="1" t="s">
        <v>4909</v>
      </c>
      <c r="B1156" s="1" t="s">
        <v>180</v>
      </c>
      <c r="C1156" s="1" t="s">
        <v>4914</v>
      </c>
      <c r="D1156" s="2" t="s">
        <v>4915</v>
      </c>
      <c r="E1156" t="str">
        <f>IMAGE("http://bravenewcoin.com/assets/Uploads/_resampled/CroppedImage400400-price-development-463487-1280.jpg",1)</f>
        <v/>
      </c>
      <c r="F1156" s="1" t="s">
        <v>4</v>
      </c>
      <c r="G1156" s="2" t="s">
        <v>4916</v>
      </c>
    </row>
    <row r="1157">
      <c r="A1157" s="1" t="s">
        <v>4917</v>
      </c>
      <c r="B1157" s="1" t="s">
        <v>4918</v>
      </c>
      <c r="C1157" s="1" t="s">
        <v>4919</v>
      </c>
      <c r="D1157" s="2" t="s">
        <v>4920</v>
      </c>
      <c r="E1157" t="str">
        <f>IMAGE("http://insidebitcoins.com/wp-content/uploads/2015/04/ripple-frozen-640x480-150x150.jpg",1)</f>
        <v/>
      </c>
      <c r="F1157" s="1" t="s">
        <v>4</v>
      </c>
      <c r="G1157" s="2" t="s">
        <v>4921</v>
      </c>
    </row>
    <row r="1158">
      <c r="A1158" s="1" t="s">
        <v>4922</v>
      </c>
      <c r="B1158" s="1" t="s">
        <v>1310</v>
      </c>
      <c r="C1158" s="1" t="s">
        <v>4923</v>
      </c>
      <c r="D1158" s="1" t="s">
        <v>4924</v>
      </c>
      <c r="E1158" t="str">
        <f>IMAGE("http://ifttt.com/images/no_image_card.png",1)</f>
        <v/>
      </c>
      <c r="F1158" s="1" t="s">
        <v>4</v>
      </c>
      <c r="G1158" s="2" t="s">
        <v>4925</v>
      </c>
    </row>
    <row r="1159">
      <c r="A1159" s="1" t="s">
        <v>4926</v>
      </c>
      <c r="B1159" s="1" t="s">
        <v>4927</v>
      </c>
      <c r="C1159" s="1" t="s">
        <v>4928</v>
      </c>
      <c r="D1159" s="2" t="s">
        <v>4929</v>
      </c>
      <c r="E1159" t="str">
        <f>IMAGE("http://bitcoinmagazine.com/wp-content/uploads/2015/02/dec.png",1)</f>
        <v/>
      </c>
      <c r="F1159" s="1" t="s">
        <v>4</v>
      </c>
      <c r="G1159" s="2" t="s">
        <v>4930</v>
      </c>
    </row>
    <row r="1160">
      <c r="A1160" s="1" t="s">
        <v>4931</v>
      </c>
      <c r="B1160" s="1" t="s">
        <v>4932</v>
      </c>
      <c r="C1160" s="1" t="s">
        <v>4933</v>
      </c>
      <c r="D1160" s="2" t="s">
        <v>4934</v>
      </c>
      <c r="E1160" t="str">
        <f>IMAGE("https://36.media.tumblr.com/be437783917f028c8dc7c6b75810a653/tumblr_inline_nmz0kiQJtQ1t0tbub_540.png",1)</f>
        <v/>
      </c>
      <c r="F1160" s="1" t="s">
        <v>4</v>
      </c>
      <c r="G1160" s="2" t="s">
        <v>4935</v>
      </c>
    </row>
    <row r="1161">
      <c r="A1161" s="1" t="s">
        <v>4936</v>
      </c>
      <c r="B1161" s="1" t="s">
        <v>4937</v>
      </c>
      <c r="C1161" s="1" t="s">
        <v>4938</v>
      </c>
      <c r="D1161" s="2" t="s">
        <v>4939</v>
      </c>
      <c r="E1161" t="str">
        <f>IMAGE("http://www.bitcoinfutures.co/wp-content/uploads/2015/04/796.png",1)</f>
        <v/>
      </c>
      <c r="F1161" s="1" t="s">
        <v>4</v>
      </c>
      <c r="G1161" s="2" t="s">
        <v>4940</v>
      </c>
    </row>
    <row r="1162">
      <c r="A1162" s="1" t="s">
        <v>4941</v>
      </c>
      <c r="B1162" s="1" t="s">
        <v>3821</v>
      </c>
      <c r="C1162" s="1" t="s">
        <v>4942</v>
      </c>
      <c r="D1162" s="2" t="s">
        <v>4943</v>
      </c>
      <c r="E1162" t="str">
        <f>IMAGE("http://i.imgur.com/8hoH3HN.png?fb",1)</f>
        <v/>
      </c>
      <c r="F1162" s="1" t="s">
        <v>4</v>
      </c>
      <c r="G1162" s="2" t="s">
        <v>4944</v>
      </c>
    </row>
    <row r="1163">
      <c r="A1163" s="1" t="s">
        <v>4945</v>
      </c>
      <c r="B1163" s="1" t="s">
        <v>2936</v>
      </c>
      <c r="C1163" s="1" t="s">
        <v>4946</v>
      </c>
      <c r="D1163" s="1" t="s">
        <v>4947</v>
      </c>
      <c r="E1163" t="str">
        <f>IMAGE("http://ifttt.com/images/no_image_card.png",1)</f>
        <v/>
      </c>
      <c r="F1163" s="1" t="s">
        <v>4</v>
      </c>
      <c r="G1163" s="2" t="s">
        <v>4948</v>
      </c>
    </row>
    <row r="1164">
      <c r="A1164" s="1" t="s">
        <v>4949</v>
      </c>
      <c r="B1164" s="1" t="s">
        <v>4950</v>
      </c>
      <c r="C1164" s="1" t="s">
        <v>4951</v>
      </c>
      <c r="D1164" s="2" t="s">
        <v>4952</v>
      </c>
      <c r="E1164" t="str">
        <f>IMAGE("https://i.ytimg.com/vi/NjdMUMH16Ug/hqdefault.jpg",1)</f>
        <v/>
      </c>
      <c r="F1164" s="1" t="s">
        <v>4</v>
      </c>
      <c r="G1164" s="2" t="s">
        <v>4953</v>
      </c>
    </row>
    <row r="1165">
      <c r="A1165" s="1" t="s">
        <v>4954</v>
      </c>
      <c r="B1165" s="1" t="s">
        <v>4955</v>
      </c>
      <c r="C1165" s="1" t="s">
        <v>4956</v>
      </c>
      <c r="D1165" s="1" t="s">
        <v>4957</v>
      </c>
      <c r="E1165" t="str">
        <f t="shared" ref="E1165:E1168" si="132">IMAGE("http://ifttt.com/images/no_image_card.png",1)</f>
        <v/>
      </c>
      <c r="F1165" s="1" t="s">
        <v>4</v>
      </c>
      <c r="G1165" s="2" t="s">
        <v>4958</v>
      </c>
    </row>
    <row r="1166">
      <c r="A1166" s="1" t="s">
        <v>4959</v>
      </c>
      <c r="B1166" s="1" t="s">
        <v>4960</v>
      </c>
      <c r="C1166" s="1" t="s">
        <v>4961</v>
      </c>
      <c r="D1166" s="1" t="s">
        <v>177</v>
      </c>
      <c r="E1166" t="str">
        <f t="shared" si="132"/>
        <v/>
      </c>
      <c r="F1166" s="1" t="s">
        <v>4</v>
      </c>
      <c r="G1166" s="2" t="s">
        <v>4962</v>
      </c>
    </row>
    <row r="1167">
      <c r="A1167" s="1" t="s">
        <v>4963</v>
      </c>
      <c r="B1167" s="1" t="s">
        <v>237</v>
      </c>
      <c r="C1167" s="1" t="s">
        <v>4964</v>
      </c>
      <c r="D1167" s="1" t="s">
        <v>177</v>
      </c>
      <c r="E1167" t="str">
        <f t="shared" si="132"/>
        <v/>
      </c>
      <c r="F1167" s="1" t="s">
        <v>4</v>
      </c>
      <c r="G1167" s="2" t="s">
        <v>4965</v>
      </c>
    </row>
    <row r="1168">
      <c r="A1168" s="1" t="s">
        <v>4966</v>
      </c>
      <c r="B1168" s="1" t="s">
        <v>2638</v>
      </c>
      <c r="C1168" s="1" t="s">
        <v>4967</v>
      </c>
      <c r="D1168" s="1" t="s">
        <v>4968</v>
      </c>
      <c r="E1168" t="str">
        <f t="shared" si="132"/>
        <v/>
      </c>
      <c r="F1168" s="1" t="s">
        <v>4</v>
      </c>
      <c r="G1168" s="2" t="s">
        <v>4969</v>
      </c>
    </row>
    <row r="1169">
      <c r="A1169" s="1" t="s">
        <v>4970</v>
      </c>
      <c r="B1169" s="1" t="s">
        <v>180</v>
      </c>
      <c r="C1169" s="1" t="s">
        <v>4971</v>
      </c>
      <c r="D1169" s="2" t="s">
        <v>4972</v>
      </c>
      <c r="E1169" t="str">
        <f>IMAGE("http://bravenewcoin.com/assets/Uploads/_resampled/CroppedImage400400-Selection-093.png",1)</f>
        <v/>
      </c>
      <c r="F1169" s="1" t="s">
        <v>4</v>
      </c>
      <c r="G1169" s="2" t="s">
        <v>4973</v>
      </c>
    </row>
    <row r="1170">
      <c r="A1170" s="1" t="s">
        <v>4974</v>
      </c>
      <c r="B1170" s="1" t="s">
        <v>180</v>
      </c>
      <c r="C1170" s="1" t="s">
        <v>3369</v>
      </c>
      <c r="D1170" s="2" t="s">
        <v>4975</v>
      </c>
      <c r="E1170" t="str">
        <f>IMAGE("https://i.ytimg.com/vi/MNTObCr4gnM/hqdefault.jpg",1)</f>
        <v/>
      </c>
      <c r="F1170" s="1" t="s">
        <v>4</v>
      </c>
      <c r="G1170" s="2" t="s">
        <v>4976</v>
      </c>
    </row>
    <row r="1171">
      <c r="A1171" s="1" t="s">
        <v>4977</v>
      </c>
      <c r="B1171" s="1" t="s">
        <v>4978</v>
      </c>
      <c r="C1171" s="1" t="s">
        <v>4979</v>
      </c>
      <c r="D1171" s="2" t="s">
        <v>4980</v>
      </c>
      <c r="E1171" t="str">
        <f>IMAGE("http://cryptorials.io/wp-content/uploads/2015/04/crypto-games.png",1)</f>
        <v/>
      </c>
      <c r="F1171" s="1" t="s">
        <v>4</v>
      </c>
      <c r="G1171" s="2" t="s">
        <v>4981</v>
      </c>
    </row>
    <row r="1172">
      <c r="A1172" s="1" t="s">
        <v>4982</v>
      </c>
      <c r="B1172" s="1" t="s">
        <v>4983</v>
      </c>
      <c r="C1172" s="1" t="s">
        <v>4984</v>
      </c>
      <c r="D1172" s="1" t="s">
        <v>4985</v>
      </c>
      <c r="E1172" t="str">
        <f>IMAGE("http://ifttt.com/images/no_image_card.png",1)</f>
        <v/>
      </c>
      <c r="F1172" s="1" t="s">
        <v>4</v>
      </c>
      <c r="G1172" s="2" t="s">
        <v>4986</v>
      </c>
    </row>
    <row r="1173">
      <c r="A1173" s="1" t="s">
        <v>4987</v>
      </c>
      <c r="B1173" s="1" t="s">
        <v>4988</v>
      </c>
      <c r="C1173" s="1" t="s">
        <v>4989</v>
      </c>
      <c r="D1173" s="2" t="s">
        <v>4990</v>
      </c>
      <c r="E1173" t="str">
        <f>IMAGE("https://36.media.tumblr.com/be437783917f028c8dc7c6b75810a653/tumblr_inline_nmz0kiQJtQ1t0tbub_540.png",1)</f>
        <v/>
      </c>
      <c r="F1173" s="1" t="s">
        <v>4</v>
      </c>
      <c r="G1173" s="2" t="s">
        <v>4991</v>
      </c>
    </row>
    <row r="1174">
      <c r="A1174" s="1" t="s">
        <v>4992</v>
      </c>
      <c r="B1174" s="1" t="s">
        <v>4507</v>
      </c>
      <c r="C1174" s="1" t="s">
        <v>4993</v>
      </c>
      <c r="D1174" s="2" t="s">
        <v>4994</v>
      </c>
      <c r="E1174" t="str">
        <f>IMAGE("http://cointelegraph.com/images/725_aHR0cDovL2NvaW50ZWxlZ3JhcGguY29tL3N0b3JhZ2UvdXBsb2Fkcy92aWV3L2ZhNTEyNTlhZTNlOTVmYTM5YWE5MmY5ZDMyMTYyMDZkLnBuZw==.jpg",1)</f>
        <v/>
      </c>
      <c r="F1174" s="1" t="s">
        <v>4</v>
      </c>
      <c r="G1174" s="2" t="s">
        <v>4995</v>
      </c>
    </row>
    <row r="1175">
      <c r="A1175" s="1" t="s">
        <v>4996</v>
      </c>
      <c r="B1175" s="1" t="s">
        <v>4997</v>
      </c>
      <c r="C1175" s="1" t="s">
        <v>4998</v>
      </c>
      <c r="D1175" s="2" t="s">
        <v>4999</v>
      </c>
      <c r="E1175" t="str">
        <f>IMAGE("http://ifttt.com/images/no_image_card.png",1)</f>
        <v/>
      </c>
      <c r="F1175" s="1" t="s">
        <v>4</v>
      </c>
      <c r="G1175" s="2" t="s">
        <v>5000</v>
      </c>
    </row>
    <row r="1176">
      <c r="A1176" s="1" t="s">
        <v>5001</v>
      </c>
      <c r="B1176" s="1" t="s">
        <v>1982</v>
      </c>
      <c r="C1176" s="1" t="s">
        <v>5002</v>
      </c>
      <c r="D1176" s="2" t="s">
        <v>5003</v>
      </c>
      <c r="E1176" t="str">
        <f>IMAGE("http://www.coinbuzz.com/wp-content/uploads/2015/04/Will-Work-For-Bitcoin.jpg",1)</f>
        <v/>
      </c>
      <c r="F1176" s="1" t="s">
        <v>4</v>
      </c>
      <c r="G1176" s="2" t="s">
        <v>5004</v>
      </c>
    </row>
    <row r="1177">
      <c r="A1177" s="1" t="s">
        <v>5005</v>
      </c>
      <c r="B1177" s="1" t="s">
        <v>5006</v>
      </c>
      <c r="C1177" s="1" t="s">
        <v>5007</v>
      </c>
      <c r="D1177" s="1" t="s">
        <v>5008</v>
      </c>
      <c r="E1177" t="str">
        <f t="shared" ref="E1177:E1183" si="133">IMAGE("http://ifttt.com/images/no_image_card.png",1)</f>
        <v/>
      </c>
      <c r="F1177" s="1" t="s">
        <v>4</v>
      </c>
      <c r="G1177" s="2" t="s">
        <v>5009</v>
      </c>
    </row>
    <row r="1178">
      <c r="A1178" s="1" t="s">
        <v>5010</v>
      </c>
      <c r="B1178" s="1" t="s">
        <v>5011</v>
      </c>
      <c r="C1178" s="1" t="s">
        <v>5012</v>
      </c>
      <c r="D1178" s="2" t="s">
        <v>5013</v>
      </c>
      <c r="E1178" t="str">
        <f t="shared" si="133"/>
        <v/>
      </c>
      <c r="F1178" s="1" t="s">
        <v>4</v>
      </c>
      <c r="G1178" s="2" t="s">
        <v>5014</v>
      </c>
    </row>
    <row r="1179">
      <c r="A1179" s="1" t="s">
        <v>5015</v>
      </c>
      <c r="B1179" s="1" t="s">
        <v>5016</v>
      </c>
      <c r="C1179" s="1" t="s">
        <v>5017</v>
      </c>
      <c r="D1179" s="1" t="s">
        <v>5018</v>
      </c>
      <c r="E1179" t="str">
        <f t="shared" si="133"/>
        <v/>
      </c>
      <c r="F1179" s="1" t="s">
        <v>4</v>
      </c>
      <c r="G1179" s="2" t="s">
        <v>5019</v>
      </c>
    </row>
    <row r="1180">
      <c r="A1180" s="1" t="s">
        <v>5015</v>
      </c>
      <c r="B1180" s="1" t="s">
        <v>1822</v>
      </c>
      <c r="C1180" s="1" t="s">
        <v>5020</v>
      </c>
      <c r="D1180" s="1" t="s">
        <v>5021</v>
      </c>
      <c r="E1180" t="str">
        <f t="shared" si="133"/>
        <v/>
      </c>
      <c r="F1180" s="1" t="s">
        <v>4</v>
      </c>
      <c r="G1180" s="2" t="s">
        <v>5022</v>
      </c>
    </row>
    <row r="1181">
      <c r="A1181" s="1" t="s">
        <v>5023</v>
      </c>
      <c r="B1181" s="1" t="s">
        <v>5024</v>
      </c>
      <c r="C1181" s="1" t="s">
        <v>5025</v>
      </c>
      <c r="D1181" s="1" t="s">
        <v>5026</v>
      </c>
      <c r="E1181" t="str">
        <f t="shared" si="133"/>
        <v/>
      </c>
      <c r="F1181" s="1" t="s">
        <v>4</v>
      </c>
      <c r="G1181" s="2" t="s">
        <v>5027</v>
      </c>
    </row>
    <row r="1182">
      <c r="A1182" s="1" t="s">
        <v>5028</v>
      </c>
      <c r="B1182" s="1" t="s">
        <v>5029</v>
      </c>
      <c r="C1182" s="1" t="s">
        <v>5030</v>
      </c>
      <c r="D1182" s="1" t="s">
        <v>5031</v>
      </c>
      <c r="E1182" t="str">
        <f t="shared" si="133"/>
        <v/>
      </c>
      <c r="F1182" s="1" t="s">
        <v>4</v>
      </c>
      <c r="G1182" s="2" t="s">
        <v>5032</v>
      </c>
    </row>
    <row r="1183">
      <c r="A1183" s="1" t="s">
        <v>5033</v>
      </c>
      <c r="B1183" s="1" t="s">
        <v>5034</v>
      </c>
      <c r="C1183" s="1" t="s">
        <v>5035</v>
      </c>
      <c r="D1183" s="2" t="s">
        <v>5036</v>
      </c>
      <c r="E1183" t="str">
        <f t="shared" si="133"/>
        <v/>
      </c>
      <c r="F1183" s="1" t="s">
        <v>4</v>
      </c>
      <c r="G1183" s="2" t="s">
        <v>5037</v>
      </c>
    </row>
    <row r="1184">
      <c r="A1184" s="1" t="s">
        <v>5038</v>
      </c>
      <c r="B1184" s="1" t="s">
        <v>5039</v>
      </c>
      <c r="C1184" s="1" t="s">
        <v>5040</v>
      </c>
      <c r="D1184" s="2" t="s">
        <v>5041</v>
      </c>
      <c r="E1184" t="str">
        <f>IMAGE("http://bitcoinconf.eu/sites/default/files/styles/medium/public/externals/ecb63b5fed5788c3dcf5a3bb9074f1e1.png?itok=WWwX96nq",1)</f>
        <v/>
      </c>
      <c r="F1184" s="1" t="s">
        <v>4</v>
      </c>
      <c r="G1184" s="2" t="s">
        <v>5042</v>
      </c>
    </row>
    <row r="1185">
      <c r="A1185" s="1" t="s">
        <v>5043</v>
      </c>
      <c r="B1185" s="1" t="s">
        <v>5044</v>
      </c>
      <c r="C1185" s="1" t="s">
        <v>5045</v>
      </c>
      <c r="D1185" s="2" t="s">
        <v>5046</v>
      </c>
      <c r="E1185" t="str">
        <f>IMAGE("http://insidebitcoins.com/wp-content/uploads/2015/04/logo-640x480-150x150.png",1)</f>
        <v/>
      </c>
      <c r="F1185" s="1" t="s">
        <v>4</v>
      </c>
      <c r="G1185" s="2" t="s">
        <v>5047</v>
      </c>
    </row>
    <row r="1186">
      <c r="A1186" s="1" t="s">
        <v>5048</v>
      </c>
      <c r="B1186" s="1" t="s">
        <v>420</v>
      </c>
      <c r="C1186" s="1" t="s">
        <v>5049</v>
      </c>
      <c r="D1186" s="2" t="s">
        <v>5050</v>
      </c>
      <c r="E1186" t="str">
        <f>IMAGE("http://btcvestor.com/wp-content/uploads/sites/17/2014/12/btcjam_logo_highres.png",1)</f>
        <v/>
      </c>
      <c r="F1186" s="1" t="s">
        <v>4</v>
      </c>
      <c r="G1186" s="2" t="s">
        <v>5051</v>
      </c>
    </row>
    <row r="1187">
      <c r="A1187" s="1" t="s">
        <v>5052</v>
      </c>
      <c r="B1187" s="1" t="s">
        <v>5053</v>
      </c>
      <c r="C1187" s="1" t="s">
        <v>5054</v>
      </c>
      <c r="D1187" s="2" t="s">
        <v>5055</v>
      </c>
      <c r="E1187" t="str">
        <f>IMAGE("http://static.arxiv.org/icons/social/sciencewise.png",1)</f>
        <v/>
      </c>
      <c r="F1187" s="1" t="s">
        <v>4</v>
      </c>
      <c r="G1187" s="2" t="s">
        <v>5056</v>
      </c>
    </row>
    <row r="1188">
      <c r="A1188" s="1" t="s">
        <v>5057</v>
      </c>
      <c r="B1188" s="1" t="s">
        <v>582</v>
      </c>
      <c r="C1188" s="1" t="s">
        <v>5058</v>
      </c>
      <c r="D1188" s="2" t="s">
        <v>5059</v>
      </c>
      <c r="E1188" t="str">
        <f>IMAGE("http://2.bp.blogspot.com/-ub1C5K0u4eA/VTdf283GPBI/AAAAAAAATwY/csIOD1VyQSs/s1600/ANONYMOUS.jpg",1)</f>
        <v/>
      </c>
      <c r="F1188" s="1" t="s">
        <v>4</v>
      </c>
      <c r="G1188" s="2" t="s">
        <v>5060</v>
      </c>
    </row>
    <row r="1189">
      <c r="A1189" s="1" t="s">
        <v>5061</v>
      </c>
      <c r="B1189" s="1" t="s">
        <v>5062</v>
      </c>
      <c r="C1189" s="1" t="s">
        <v>5063</v>
      </c>
      <c r="D1189" s="2" t="s">
        <v>5064</v>
      </c>
      <c r="E1189" t="str">
        <f>IMAGE("http://lh4.googleusercontent.com/-GUAuJDe2XL8/AAAAAAAAAAI/AAAAAAAAABE/sxjb9DiYPG4/s512-c/photo.jpg",1)</f>
        <v/>
      </c>
      <c r="F1189" s="1" t="s">
        <v>4</v>
      </c>
      <c r="G1189" s="2" t="s">
        <v>5065</v>
      </c>
    </row>
    <row r="1190">
      <c r="A1190" s="1" t="s">
        <v>5066</v>
      </c>
      <c r="B1190" s="1" t="s">
        <v>5067</v>
      </c>
      <c r="C1190" s="1" t="s">
        <v>5068</v>
      </c>
      <c r="D1190" s="2" t="s">
        <v>5069</v>
      </c>
      <c r="E1190" t="str">
        <f>IMAGE("http://i.imgur.com/X7twmOW.jpg",1)</f>
        <v/>
      </c>
      <c r="F1190" s="1" t="s">
        <v>4</v>
      </c>
      <c r="G1190" s="2" t="s">
        <v>5070</v>
      </c>
    </row>
    <row r="1191">
      <c r="A1191" s="1" t="s">
        <v>5071</v>
      </c>
      <c r="B1191" s="1" t="s">
        <v>5072</v>
      </c>
      <c r="C1191" s="1" t="s">
        <v>5073</v>
      </c>
      <c r="D1191" s="1" t="s">
        <v>5074</v>
      </c>
      <c r="E1191" t="str">
        <f t="shared" ref="E1191:E1194" si="134">IMAGE("http://ifttt.com/images/no_image_card.png",1)</f>
        <v/>
      </c>
      <c r="F1191" s="1" t="s">
        <v>4</v>
      </c>
      <c r="G1191" s="2" t="s">
        <v>5075</v>
      </c>
    </row>
    <row r="1192">
      <c r="A1192" s="1" t="s">
        <v>5076</v>
      </c>
      <c r="B1192" s="1" t="s">
        <v>5077</v>
      </c>
      <c r="C1192" s="1" t="s">
        <v>5078</v>
      </c>
      <c r="D1192" s="1" t="s">
        <v>5079</v>
      </c>
      <c r="E1192" t="str">
        <f t="shared" si="134"/>
        <v/>
      </c>
      <c r="F1192" s="1" t="s">
        <v>4</v>
      </c>
      <c r="G1192" s="2" t="s">
        <v>5080</v>
      </c>
    </row>
    <row r="1193">
      <c r="A1193" s="1" t="s">
        <v>5081</v>
      </c>
      <c r="B1193" s="1" t="s">
        <v>5082</v>
      </c>
      <c r="C1193" s="1" t="s">
        <v>5083</v>
      </c>
      <c r="D1193" s="2" t="s">
        <v>5084</v>
      </c>
      <c r="E1193" t="str">
        <f t="shared" si="134"/>
        <v/>
      </c>
      <c r="F1193" s="1" t="s">
        <v>4</v>
      </c>
      <c r="G1193" s="2" t="s">
        <v>5085</v>
      </c>
    </row>
    <row r="1194">
      <c r="A1194" s="1" t="s">
        <v>5086</v>
      </c>
      <c r="B1194" s="1" t="s">
        <v>5087</v>
      </c>
      <c r="C1194" s="1" t="s">
        <v>5088</v>
      </c>
      <c r="D1194" s="2" t="s">
        <v>5089</v>
      </c>
      <c r="E1194" t="str">
        <f t="shared" si="134"/>
        <v/>
      </c>
      <c r="F1194" s="1" t="s">
        <v>4</v>
      </c>
      <c r="G1194" s="2" t="s">
        <v>5090</v>
      </c>
    </row>
    <row r="1195">
      <c r="A1195" s="1" t="s">
        <v>5091</v>
      </c>
      <c r="B1195" s="1" t="s">
        <v>5087</v>
      </c>
      <c r="C1195" s="1" t="s">
        <v>5092</v>
      </c>
      <c r="D1195" s="2" t="s">
        <v>5093</v>
      </c>
      <c r="E1195" t="str">
        <f>IMAGE("http://s1.reutersmedia.net/resources/r/?m=02&amp;amp;d=20150422&amp;amp;t=2&amp;amp;i=1042393423&amp;amp;w=1200&amp;amp;fh=&amp;amp;fw=&amp;amp;ll=&amp;amp;pl=&amp;amp;r=LYNXMPEB3L0E1",1)</f>
        <v/>
      </c>
      <c r="F1195" s="1" t="s">
        <v>4</v>
      </c>
      <c r="G1195" s="2" t="s">
        <v>5094</v>
      </c>
    </row>
    <row r="1196">
      <c r="A1196" s="1" t="s">
        <v>5095</v>
      </c>
      <c r="B1196" s="1" t="s">
        <v>353</v>
      </c>
      <c r="C1196" s="1" t="s">
        <v>5096</v>
      </c>
      <c r="D1196" s="2" t="s">
        <v>5097</v>
      </c>
      <c r="E1196" t="str">
        <f>IMAGE("https://fortunedotcom.files.wordpress.com/2015/04/head-shot-e1429628886379.jpeg?quality=80&amp;amp;w=820&amp;amp;h=570&amp;amp;crop=1",1)</f>
        <v/>
      </c>
      <c r="F1196" s="1" t="s">
        <v>4</v>
      </c>
      <c r="G1196" s="2" t="s">
        <v>5098</v>
      </c>
    </row>
    <row r="1197">
      <c r="A1197" s="1" t="s">
        <v>5099</v>
      </c>
      <c r="B1197" s="1" t="s">
        <v>5100</v>
      </c>
      <c r="C1197" s="1" t="s">
        <v>5101</v>
      </c>
      <c r="D1197" s="2" t="s">
        <v>5102</v>
      </c>
      <c r="E1197" t="str">
        <f>IMAGE("https://i1.sndcdn.com/artworks-000114014593-mwi60f-t500x500.jpg",1)</f>
        <v/>
      </c>
      <c r="F1197" s="1" t="s">
        <v>4</v>
      </c>
      <c r="G1197" s="2" t="s">
        <v>5103</v>
      </c>
    </row>
    <row r="1198">
      <c r="A1198" s="1" t="s">
        <v>5104</v>
      </c>
      <c r="B1198" s="1" t="s">
        <v>4405</v>
      </c>
      <c r="C1198" s="1" t="s">
        <v>5105</v>
      </c>
      <c r="D1198" s="1" t="s">
        <v>5106</v>
      </c>
      <c r="E1198" t="str">
        <f>IMAGE("http://ifttt.com/images/no_image_card.png",1)</f>
        <v/>
      </c>
      <c r="F1198" s="1" t="s">
        <v>4</v>
      </c>
      <c r="G1198" s="2" t="s">
        <v>5107</v>
      </c>
    </row>
    <row r="1199">
      <c r="A1199" s="1" t="s">
        <v>5108</v>
      </c>
      <c r="B1199" s="1" t="s">
        <v>2445</v>
      </c>
      <c r="C1199" s="1" t="s">
        <v>5109</v>
      </c>
      <c r="D1199" s="2" t="s">
        <v>5110</v>
      </c>
      <c r="E1199" t="str">
        <f>IMAGE("https://www.cryptocoinsnews.com/wp-content/uploads/2015/04/gavin-andresen-bitcoin.jpg",1)</f>
        <v/>
      </c>
      <c r="F1199" s="1" t="s">
        <v>4</v>
      </c>
      <c r="G1199" s="2" t="s">
        <v>5111</v>
      </c>
    </row>
    <row r="1200">
      <c r="A1200" s="1" t="s">
        <v>5112</v>
      </c>
      <c r="B1200" s="1" t="s">
        <v>353</v>
      </c>
      <c r="C1200" s="1" t="s">
        <v>5113</v>
      </c>
      <c r="D1200" s="2" t="s">
        <v>5114</v>
      </c>
      <c r="E1200" t="str">
        <f>IMAGE("http://airherald.com/wp-content/uploads/2014/06/Bitcoin-Price-Hikes.jpg",1)</f>
        <v/>
      </c>
      <c r="F1200" s="1" t="s">
        <v>4</v>
      </c>
      <c r="G1200" s="2" t="s">
        <v>5115</v>
      </c>
    </row>
    <row r="1201">
      <c r="A1201" s="1" t="s">
        <v>5116</v>
      </c>
      <c r="B1201" s="1" t="s">
        <v>353</v>
      </c>
      <c r="C1201" s="1" t="s">
        <v>5117</v>
      </c>
      <c r="D1201" s="2" t="s">
        <v>5118</v>
      </c>
      <c r="E1201" t="str">
        <f>IMAGE("http://www.newsbtc.com/wp-content/uploads/2015/04/money.jpg",1)</f>
        <v/>
      </c>
      <c r="F1201" s="1" t="s">
        <v>4</v>
      </c>
      <c r="G1201" s="2" t="s">
        <v>5119</v>
      </c>
    </row>
    <row r="1202">
      <c r="A1202" s="1" t="s">
        <v>5120</v>
      </c>
      <c r="B1202" s="1" t="s">
        <v>353</v>
      </c>
      <c r="C1202" s="1" t="s">
        <v>5121</v>
      </c>
      <c r="D1202" s="2" t="s">
        <v>5122</v>
      </c>
      <c r="E1202" t="str">
        <f>IMAGE("http://www.newsbtc.com/wp-content/uploads/2015/04/bigstock-Display-of-Stock-market-quotes-290903001.jpg",1)</f>
        <v/>
      </c>
      <c r="F1202" s="1" t="s">
        <v>4</v>
      </c>
      <c r="G1202" s="2" t="s">
        <v>5123</v>
      </c>
    </row>
    <row r="1203">
      <c r="A1203" s="1" t="s">
        <v>5124</v>
      </c>
      <c r="B1203" s="1" t="s">
        <v>353</v>
      </c>
      <c r="C1203" s="1" t="s">
        <v>5125</v>
      </c>
      <c r="D1203" s="2" t="s">
        <v>5126</v>
      </c>
      <c r="E1203" t="str">
        <f>IMAGE("http://www.newsbtc.com/wp-content/uploads/2015/04/of-bitcoins-governments-and-people-illustration-ramreva.png",1)</f>
        <v/>
      </c>
      <c r="F1203" s="1" t="s">
        <v>4</v>
      </c>
      <c r="G1203" s="2" t="s">
        <v>5127</v>
      </c>
    </row>
    <row r="1204">
      <c r="A1204" s="1" t="s">
        <v>5128</v>
      </c>
      <c r="B1204" s="1" t="s">
        <v>5087</v>
      </c>
      <c r="C1204" s="1" t="s">
        <v>5129</v>
      </c>
      <c r="D1204" s="2" t="s">
        <v>5130</v>
      </c>
      <c r="E1204" t="str">
        <f>IMAGE("https://i.ytimg.com/vi/G-fOXd9aCgk/maxresdefault.jpg",1)</f>
        <v/>
      </c>
      <c r="F1204" s="1" t="s">
        <v>4</v>
      </c>
      <c r="G1204" s="2" t="s">
        <v>5131</v>
      </c>
    </row>
    <row r="1205">
      <c r="A1205" s="1" t="s">
        <v>5132</v>
      </c>
      <c r="B1205" s="1" t="s">
        <v>5087</v>
      </c>
      <c r="C1205" s="1" t="s">
        <v>5133</v>
      </c>
      <c r="D1205" s="2" t="s">
        <v>5134</v>
      </c>
      <c r="E1205" t="str">
        <f>IMAGE("https://i.ytimg.com/vi/ZjSU3cPLRpA/hqdefault.jpg",1)</f>
        <v/>
      </c>
      <c r="F1205" s="1" t="s">
        <v>4</v>
      </c>
      <c r="G1205" s="2" t="s">
        <v>5135</v>
      </c>
    </row>
    <row r="1206">
      <c r="A1206" s="1" t="s">
        <v>5136</v>
      </c>
      <c r="B1206" s="1" t="s">
        <v>5087</v>
      </c>
      <c r="C1206" s="1" t="s">
        <v>5137</v>
      </c>
      <c r="D1206" s="2" t="s">
        <v>5138</v>
      </c>
      <c r="E1206" t="str">
        <f>IMAGE("https://i.ytimg.com/vi/q9UTjKwTip8/hqdefault.jpg",1)</f>
        <v/>
      </c>
      <c r="F1206" s="1" t="s">
        <v>4</v>
      </c>
      <c r="G1206" s="2" t="s">
        <v>5139</v>
      </c>
    </row>
    <row r="1207">
      <c r="A1207" s="1" t="s">
        <v>5140</v>
      </c>
      <c r="B1207" s="1" t="s">
        <v>5087</v>
      </c>
      <c r="C1207" s="1" t="s">
        <v>5141</v>
      </c>
      <c r="D1207" s="2" t="s">
        <v>5142</v>
      </c>
      <c r="E1207" t="str">
        <f>IMAGE("http://www.oroyfinanzas.com/en/files/2015/04/wences-casares-xapo-bitcoin-the-best-money-and-universal-standard-video-sitename-437x237.jpg",1)</f>
        <v/>
      </c>
      <c r="F1207" s="1" t="s">
        <v>4</v>
      </c>
      <c r="G1207" s="2" t="s">
        <v>5143</v>
      </c>
    </row>
    <row r="1208">
      <c r="A1208" s="1" t="s">
        <v>5140</v>
      </c>
      <c r="B1208" s="1" t="s">
        <v>5144</v>
      </c>
      <c r="C1208" s="1" t="s">
        <v>5145</v>
      </c>
      <c r="D1208" s="2" t="s">
        <v>5146</v>
      </c>
      <c r="E1208" t="str">
        <f>IMAGE("http://bitcoincasino.info/wp-content/uploads/2015/04/BitPay-Logo.png",1)</f>
        <v/>
      </c>
      <c r="F1208" s="1" t="s">
        <v>4</v>
      </c>
      <c r="G1208" s="2" t="s">
        <v>5147</v>
      </c>
    </row>
    <row r="1209">
      <c r="A1209" s="1" t="s">
        <v>5140</v>
      </c>
      <c r="B1209" s="1" t="s">
        <v>5087</v>
      </c>
      <c r="C1209" s="1" t="s">
        <v>5148</v>
      </c>
      <c r="D1209" s="2" t="s">
        <v>5149</v>
      </c>
      <c r="E1209" t="str">
        <f>IMAGE("https://i.ytimg.com/vi/FXp-brEKjgQ/hqdefault.jpg",1)</f>
        <v/>
      </c>
      <c r="F1209" s="1" t="s">
        <v>4</v>
      </c>
      <c r="G1209" s="2" t="s">
        <v>5150</v>
      </c>
    </row>
    <row r="1210">
      <c r="A1210" s="1" t="s">
        <v>5151</v>
      </c>
      <c r="B1210" s="1" t="s">
        <v>5087</v>
      </c>
      <c r="C1210" s="1" t="s">
        <v>5152</v>
      </c>
      <c r="D1210" s="2" t="s">
        <v>4697</v>
      </c>
      <c r="E1210" t="str">
        <f>IMAGE("https://tctechcrunch2011.files.wordpress.com/2015/04/img_3225.jpg",1)</f>
        <v/>
      </c>
      <c r="F1210" s="1" t="s">
        <v>4</v>
      </c>
      <c r="G1210" s="2" t="s">
        <v>5153</v>
      </c>
    </row>
    <row r="1211">
      <c r="A1211" s="1" t="s">
        <v>5154</v>
      </c>
      <c r="B1211" s="1" t="s">
        <v>5087</v>
      </c>
      <c r="C1211" s="1" t="s">
        <v>5155</v>
      </c>
      <c r="D1211" s="2" t="s">
        <v>5156</v>
      </c>
      <c r="E1211" t="str">
        <f>IMAGE("https://tctechcrunch2011.files.wordpress.com/2014/02/bitcoin-mountain.jpg",1)</f>
        <v/>
      </c>
      <c r="F1211" s="1" t="s">
        <v>4</v>
      </c>
      <c r="G1211" s="2" t="s">
        <v>5157</v>
      </c>
    </row>
    <row r="1212">
      <c r="A1212" s="1" t="s">
        <v>5158</v>
      </c>
      <c r="B1212" s="1" t="s">
        <v>2862</v>
      </c>
      <c r="C1212" s="1" t="s">
        <v>5159</v>
      </c>
      <c r="D1212" s="2" t="s">
        <v>5160</v>
      </c>
      <c r="E1212" t="str">
        <f>IMAGE("http://bitplay.today/wp-content/uploads/2015/04/coinflapper_pro_wide.png",1)</f>
        <v/>
      </c>
      <c r="F1212" s="1" t="s">
        <v>4</v>
      </c>
      <c r="G1212" s="2" t="s">
        <v>5161</v>
      </c>
    </row>
    <row r="1213">
      <c r="A1213" s="1" t="s">
        <v>5162</v>
      </c>
      <c r="B1213" s="1" t="s">
        <v>5163</v>
      </c>
      <c r="C1213" s="1" t="s">
        <v>5164</v>
      </c>
      <c r="D1213" s="2" t="s">
        <v>5165</v>
      </c>
      <c r="E1213" t="str">
        <f>IMAGE("https://www.cryptocoinsnews.com/wp-content/uploads/2015/04/bitcoin-book.jpg",1)</f>
        <v/>
      </c>
      <c r="F1213" s="1" t="s">
        <v>4</v>
      </c>
      <c r="G1213" s="2" t="s">
        <v>5166</v>
      </c>
    </row>
    <row r="1214">
      <c r="A1214" s="1" t="s">
        <v>5167</v>
      </c>
      <c r="B1214" s="1" t="s">
        <v>5168</v>
      </c>
      <c r="C1214" s="1" t="s">
        <v>5169</v>
      </c>
      <c r="D1214" s="1" t="s">
        <v>5170</v>
      </c>
      <c r="E1214" t="str">
        <f>IMAGE("http://ifttt.com/images/no_image_card.png",1)</f>
        <v/>
      </c>
      <c r="F1214" s="1" t="s">
        <v>4</v>
      </c>
      <c r="G1214" s="2" t="s">
        <v>5171</v>
      </c>
    </row>
    <row r="1215">
      <c r="A1215" s="1" t="s">
        <v>5172</v>
      </c>
      <c r="B1215" s="1" t="s">
        <v>152</v>
      </c>
      <c r="C1215" s="1" t="s">
        <v>5173</v>
      </c>
      <c r="D1215" s="2" t="s">
        <v>5174</v>
      </c>
      <c r="E1215" t="str">
        <f>IMAGE("https://letstalkbitcoin.com/files/blogs/1152-6fceb959b234872bac613cb09e8ad76797297ca11f83980e07a946c75ca968cf.jpg",1)</f>
        <v/>
      </c>
      <c r="F1215" s="1" t="s">
        <v>4</v>
      </c>
      <c r="G1215" s="2" t="s">
        <v>5175</v>
      </c>
    </row>
    <row r="1216">
      <c r="A1216" s="1" t="s">
        <v>5176</v>
      </c>
      <c r="B1216" s="1" t="s">
        <v>471</v>
      </c>
      <c r="C1216" s="1" t="s">
        <v>5177</v>
      </c>
      <c r="D1216" s="2" t="s">
        <v>5178</v>
      </c>
      <c r="E1216" t="str">
        <f>IMAGE("http://bit-post.com/wp-content/uploads/2015/04/041.jpg",1)</f>
        <v/>
      </c>
      <c r="F1216" s="1" t="s">
        <v>4</v>
      </c>
      <c r="G1216" s="2" t="s">
        <v>5179</v>
      </c>
    </row>
    <row r="1217">
      <c r="A1217" s="1" t="s">
        <v>5180</v>
      </c>
      <c r="B1217" s="1" t="s">
        <v>5181</v>
      </c>
      <c r="C1217" s="1" t="s">
        <v>5182</v>
      </c>
      <c r="D1217" s="1" t="s">
        <v>5183</v>
      </c>
      <c r="E1217" t="str">
        <f>IMAGE("http://ifttt.com/images/no_image_card.png",1)</f>
        <v/>
      </c>
      <c r="F1217" s="1" t="s">
        <v>4</v>
      </c>
      <c r="G1217" s="2" t="s">
        <v>5184</v>
      </c>
    </row>
    <row r="1218">
      <c r="A1218" s="1" t="s">
        <v>5185</v>
      </c>
      <c r="B1218" s="1" t="s">
        <v>5186</v>
      </c>
      <c r="C1218" s="1" t="s">
        <v>5187</v>
      </c>
      <c r="D1218" s="2" t="s">
        <v>5188</v>
      </c>
      <c r="E1218" t="str">
        <f>IMAGE("http://static1.squarespace.com/static/55344af7e4b06631eac7b269/t/55367a26e4b0c28e9e2a7e64/1429633575077/Screen+Shot+2015-04-21+at+9.25.31+AM.png?format=1000w",1)</f>
        <v/>
      </c>
      <c r="F1218" s="1" t="s">
        <v>4</v>
      </c>
      <c r="G1218" s="2" t="s">
        <v>5189</v>
      </c>
    </row>
    <row r="1219">
      <c r="A1219" s="1" t="s">
        <v>5190</v>
      </c>
      <c r="B1219" s="1" t="s">
        <v>2082</v>
      </c>
      <c r="C1219" s="1" t="s">
        <v>5191</v>
      </c>
      <c r="D1219" s="2" t="s">
        <v>5192</v>
      </c>
      <c r="E1219" t="str">
        <f>IMAGE("http://s3.amazonaws.com/redditstatic/award/n00b-40.png",1)</f>
        <v/>
      </c>
      <c r="F1219" s="1" t="s">
        <v>4</v>
      </c>
      <c r="G1219" s="2" t="s">
        <v>5193</v>
      </c>
    </row>
    <row r="1220">
      <c r="A1220" s="1" t="s">
        <v>5194</v>
      </c>
      <c r="B1220" s="1" t="s">
        <v>5195</v>
      </c>
      <c r="C1220" s="1" t="s">
        <v>5196</v>
      </c>
      <c r="D1220" s="2" t="s">
        <v>5197</v>
      </c>
      <c r="E1220" t="str">
        <f>IMAGE("https://d1wst0behutosd.cloudfront.net/thumbnails/1678339.jpg?v1r1429315523",1)</f>
        <v/>
      </c>
      <c r="F1220" s="1" t="s">
        <v>4</v>
      </c>
      <c r="G1220" s="2" t="s">
        <v>5198</v>
      </c>
    </row>
    <row r="1221">
      <c r="A1221" s="1" t="s">
        <v>5199</v>
      </c>
      <c r="B1221" s="1" t="s">
        <v>5200</v>
      </c>
      <c r="C1221" s="1" t="s">
        <v>5201</v>
      </c>
      <c r="D1221" s="2" t="s">
        <v>5202</v>
      </c>
      <c r="E1221" t="str">
        <f>IMAGE("http://i.imgur.com/M3ZETPb.jpg?fb",1)</f>
        <v/>
      </c>
      <c r="F1221" s="1" t="s">
        <v>4</v>
      </c>
      <c r="G1221" s="2" t="s">
        <v>5203</v>
      </c>
    </row>
    <row r="1222">
      <c r="A1222" s="1" t="s">
        <v>5204</v>
      </c>
      <c r="B1222" s="1" t="s">
        <v>1189</v>
      </c>
      <c r="C1222" s="1" t="s">
        <v>5205</v>
      </c>
      <c r="D1222" s="2" t="s">
        <v>5206</v>
      </c>
      <c r="E1222" t="str">
        <f>IMAGE("https://i.ytimg.com/vi/ZzYmTV57L58/maxresdefault.jpg",1)</f>
        <v/>
      </c>
      <c r="F1222" s="1" t="s">
        <v>4</v>
      </c>
      <c r="G1222" s="2" t="s">
        <v>5207</v>
      </c>
    </row>
    <row r="1223">
      <c r="A1223" s="1" t="s">
        <v>5208</v>
      </c>
      <c r="B1223" s="1" t="s">
        <v>795</v>
      </c>
      <c r="C1223" s="1" t="s">
        <v>5209</v>
      </c>
      <c r="D1223" s="2" t="s">
        <v>5210</v>
      </c>
      <c r="E1223" t="str">
        <f>IMAGE("https://pbs.twimg.com/profile_images/1718723940/new_headshot_111101_400x400.jpg",1)</f>
        <v/>
      </c>
      <c r="F1223" s="1" t="s">
        <v>4</v>
      </c>
      <c r="G1223" s="2" t="s">
        <v>5211</v>
      </c>
    </row>
    <row r="1224">
      <c r="A1224" s="1" t="s">
        <v>5212</v>
      </c>
      <c r="B1224" s="1" t="s">
        <v>5213</v>
      </c>
      <c r="C1224" s="1" t="s">
        <v>5214</v>
      </c>
      <c r="D1224" s="1" t="s">
        <v>5215</v>
      </c>
      <c r="E1224" t="str">
        <f>IMAGE("http://ifttt.com/images/no_image_card.png",1)</f>
        <v/>
      </c>
      <c r="F1224" s="1" t="s">
        <v>4</v>
      </c>
      <c r="G1224" s="2" t="s">
        <v>5216</v>
      </c>
    </row>
    <row r="1225">
      <c r="A1225" s="1" t="s">
        <v>5217</v>
      </c>
      <c r="B1225" s="1" t="s">
        <v>5218</v>
      </c>
      <c r="C1225" s="1" t="s">
        <v>5219</v>
      </c>
      <c r="D1225" s="2" t="s">
        <v>5220</v>
      </c>
      <c r="E1225" t="str">
        <f>IMAGE("http://media.coindesk.com/2015/04/shutterstock_177394745.jpg",1)</f>
        <v/>
      </c>
      <c r="F1225" s="1" t="s">
        <v>4</v>
      </c>
      <c r="G1225" s="2" t="s">
        <v>5221</v>
      </c>
    </row>
    <row r="1226">
      <c r="A1226" s="1" t="s">
        <v>5222</v>
      </c>
      <c r="B1226" s="1" t="s">
        <v>762</v>
      </c>
      <c r="C1226" s="1" t="s">
        <v>5223</v>
      </c>
      <c r="D1226" s="2" t="s">
        <v>5224</v>
      </c>
      <c r="E1226" t="str">
        <f>IMAGE("http://insidebitcoins.com/wp-content/uploads/2015/04/shutterstock_270646241-640x480-150x150.jpg",1)</f>
        <v/>
      </c>
      <c r="F1226" s="1" t="s">
        <v>4</v>
      </c>
      <c r="G1226" s="2" t="s">
        <v>5225</v>
      </c>
    </row>
    <row r="1227">
      <c r="A1227" s="1" t="s">
        <v>5226</v>
      </c>
      <c r="B1227" s="1" t="s">
        <v>762</v>
      </c>
      <c r="C1227" s="1" t="s">
        <v>5227</v>
      </c>
      <c r="D1227" s="2" t="s">
        <v>5228</v>
      </c>
      <c r="E1227" t="str">
        <f>IMAGE("http://economictimes.indiatimes.com/thumb/msid-47015167,width-600,resizemode-4/eu-markets-watchdog-to-look-deeper-into-digital-currency-investments.jpg",1)</f>
        <v/>
      </c>
      <c r="F1227" s="1" t="s">
        <v>4</v>
      </c>
      <c r="G1227" s="2" t="s">
        <v>5229</v>
      </c>
    </row>
    <row r="1228">
      <c r="A1228" s="1" t="s">
        <v>5230</v>
      </c>
      <c r="B1228" s="1" t="s">
        <v>5231</v>
      </c>
      <c r="C1228" s="1" t="s">
        <v>5232</v>
      </c>
      <c r="D1228" s="2" t="s">
        <v>5233</v>
      </c>
      <c r="E1228" t="str">
        <f>IMAGE("http://surveymonkey-assets.s3.amazonaws.com/survey/63487188/ad7a43fb-90dd-4c1a-a343-6a46c081f8a4.png",1)</f>
        <v/>
      </c>
      <c r="F1228" s="1" t="s">
        <v>4</v>
      </c>
      <c r="G1228" s="2" t="s">
        <v>5234</v>
      </c>
    </row>
    <row r="1229">
      <c r="A1229" s="1" t="s">
        <v>5235</v>
      </c>
      <c r="B1229" s="1" t="s">
        <v>5144</v>
      </c>
      <c r="C1229" s="1" t="s">
        <v>5236</v>
      </c>
      <c r="D1229" s="2" t="s">
        <v>5237</v>
      </c>
      <c r="E1229" t="str">
        <f>IMAGE("http://bitcoincasino.info/wp-content/uploads/2015/04/Game-of-Thrones-slot.png",1)</f>
        <v/>
      </c>
      <c r="F1229" s="1" t="s">
        <v>4</v>
      </c>
      <c r="G1229" s="2" t="s">
        <v>5238</v>
      </c>
    </row>
    <row r="1230">
      <c r="A1230" s="1" t="s">
        <v>5239</v>
      </c>
      <c r="B1230" s="1" t="s">
        <v>5240</v>
      </c>
      <c r="C1230" s="1" t="s">
        <v>5241</v>
      </c>
      <c r="D1230" s="2" t="s">
        <v>5242</v>
      </c>
      <c r="E1230" t="str">
        <f>IMAGE("http://www.law360.com/images/360.png",1)</f>
        <v/>
      </c>
      <c r="F1230" s="1" t="s">
        <v>4</v>
      </c>
      <c r="G1230" s="2" t="s">
        <v>5243</v>
      </c>
    </row>
    <row r="1231">
      <c r="A1231" s="1" t="s">
        <v>5244</v>
      </c>
      <c r="B1231" s="1" t="s">
        <v>1315</v>
      </c>
      <c r="C1231" s="1" t="s">
        <v>5245</v>
      </c>
      <c r="D1231" s="2" t="s">
        <v>5246</v>
      </c>
      <c r="E1231" t="str">
        <f>IMAGE("http://s3.reutersmedia.net/resources/r/?m=02&amp;amp;d=20150422&amp;amp;t=2&amp;amp;i=1042443844&amp;amp;w=1200&amp;amp;fh=&amp;amp;fw=&amp;amp;ll=&amp;amp;pl=&amp;amp;r=LYNXMPEB3L0NJ",1)</f>
        <v/>
      </c>
      <c r="F1231" s="1" t="s">
        <v>4</v>
      </c>
      <c r="G1231" s="2" t="s">
        <v>5247</v>
      </c>
    </row>
    <row r="1232">
      <c r="A1232" s="1" t="s">
        <v>5248</v>
      </c>
      <c r="B1232" s="1" t="s">
        <v>5249</v>
      </c>
      <c r="C1232" s="1" t="s">
        <v>5250</v>
      </c>
      <c r="D1232" s="2" t="s">
        <v>5251</v>
      </c>
      <c r="E1232" t="str">
        <f>IMAGE("http://cdn.slidesharecdn.com/ss_thumbnails/paymentsinnovationreportwebfinalupdated200415-150420110911-conversion-gate01-thumbnail-4.jpg?cb=1429689586",1)</f>
        <v/>
      </c>
      <c r="F1232" s="1" t="s">
        <v>4</v>
      </c>
      <c r="G1232" s="2" t="s">
        <v>5252</v>
      </c>
    </row>
    <row r="1233">
      <c r="A1233" s="1" t="s">
        <v>5253</v>
      </c>
      <c r="B1233" s="1" t="s">
        <v>5254</v>
      </c>
      <c r="C1233" s="1" t="s">
        <v>5255</v>
      </c>
      <c r="D1233" s="2" t="s">
        <v>5256</v>
      </c>
      <c r="E1233" t="str">
        <f>IMAGE("http://www.finextra.com/finextra-images/top_pics/xl/Bitcoin_03.jpg",1)</f>
        <v/>
      </c>
      <c r="F1233" s="1" t="s">
        <v>4</v>
      </c>
      <c r="G1233" s="2" t="s">
        <v>5257</v>
      </c>
    </row>
    <row r="1234">
      <c r="A1234" s="1" t="s">
        <v>5258</v>
      </c>
      <c r="B1234" s="1" t="s">
        <v>2032</v>
      </c>
      <c r="C1234" s="1" t="s">
        <v>5259</v>
      </c>
      <c r="D1234" s="1" t="s">
        <v>5260</v>
      </c>
      <c r="E1234" t="str">
        <f>IMAGE("http://ifttt.com/images/no_image_card.png",1)</f>
        <v/>
      </c>
      <c r="F1234" s="1" t="s">
        <v>4</v>
      </c>
      <c r="G1234" s="2" t="s">
        <v>5261</v>
      </c>
    </row>
    <row r="1235">
      <c r="A1235" s="1" t="s">
        <v>5262</v>
      </c>
      <c r="B1235" s="1" t="s">
        <v>5263</v>
      </c>
      <c r="C1235" s="1" t="s">
        <v>5264</v>
      </c>
      <c r="D1235" s="2" t="s">
        <v>5265</v>
      </c>
      <c r="E1235" t="str">
        <f>IMAGE("http://cointelegraph.com/images/725_aHR0cDovL2NvaW50ZWxlZ3JhcGguY29tL3N0b3JhZ2UvdXBsb2Fkcy92aWV3LzBhODI5M2UyMDcxYmRiNDEwMTFlYTE4MjI5OTdhNjQwLnBuZw==.jpg",1)</f>
        <v/>
      </c>
      <c r="F1235" s="1" t="s">
        <v>4</v>
      </c>
      <c r="G1235" s="2" t="s">
        <v>5266</v>
      </c>
    </row>
    <row r="1236">
      <c r="A1236" s="1" t="s">
        <v>5267</v>
      </c>
      <c r="B1236" s="1" t="s">
        <v>5268</v>
      </c>
      <c r="C1236" s="1" t="s">
        <v>5269</v>
      </c>
      <c r="D1236" s="1" t="s">
        <v>5270</v>
      </c>
      <c r="E1236" t="str">
        <f t="shared" ref="E1236:E1237" si="135">IMAGE("http://ifttt.com/images/no_image_card.png",1)</f>
        <v/>
      </c>
      <c r="F1236" s="1" t="s">
        <v>4</v>
      </c>
      <c r="G1236" s="2" t="s">
        <v>5271</v>
      </c>
    </row>
    <row r="1237">
      <c r="A1237" s="1" t="s">
        <v>5272</v>
      </c>
      <c r="B1237" s="1" t="s">
        <v>5273</v>
      </c>
      <c r="C1237" s="1" t="s">
        <v>5274</v>
      </c>
      <c r="D1237" s="2" t="s">
        <v>5275</v>
      </c>
      <c r="E1237" t="str">
        <f t="shared" si="135"/>
        <v/>
      </c>
      <c r="F1237" s="1" t="s">
        <v>4</v>
      </c>
      <c r="G1237" s="2" t="s">
        <v>5276</v>
      </c>
    </row>
    <row r="1238">
      <c r="A1238" s="1" t="s">
        <v>5277</v>
      </c>
      <c r="B1238" s="1" t="s">
        <v>1807</v>
      </c>
      <c r="C1238" s="1" t="s">
        <v>5278</v>
      </c>
      <c r="D1238" s="2" t="s">
        <v>5279</v>
      </c>
      <c r="E1238" t="str">
        <f>IMAGE("http://assets.tumblr.com/images/og/text_200.png",1)</f>
        <v/>
      </c>
      <c r="F1238" s="1" t="s">
        <v>4</v>
      </c>
      <c r="G1238" s="2" t="s">
        <v>5280</v>
      </c>
    </row>
    <row r="1239">
      <c r="A1239" s="1" t="s">
        <v>5281</v>
      </c>
      <c r="B1239" s="1" t="s">
        <v>5282</v>
      </c>
      <c r="C1239" s="1" t="s">
        <v>5283</v>
      </c>
      <c r="D1239" s="2" t="s">
        <v>5284</v>
      </c>
      <c r="E1239" t="str">
        <f>IMAGE("http://cdn.phys.org/newman/gfx/news/hires/2014/money.jpg",1)</f>
        <v/>
      </c>
      <c r="F1239" s="1" t="s">
        <v>4</v>
      </c>
      <c r="G1239" s="2" t="s">
        <v>5285</v>
      </c>
    </row>
    <row r="1240">
      <c r="A1240" s="1" t="s">
        <v>5286</v>
      </c>
      <c r="B1240" s="1" t="s">
        <v>5287</v>
      </c>
      <c r="C1240" s="1" t="s">
        <v>5288</v>
      </c>
      <c r="D1240" s="2" t="s">
        <v>5289</v>
      </c>
      <c r="E1240" t="str">
        <f>IMAGE("http://smallpdf.com/assets/img/fb-word.png",1)</f>
        <v/>
      </c>
      <c r="F1240" s="1" t="s">
        <v>4</v>
      </c>
      <c r="G1240" s="2" t="s">
        <v>5290</v>
      </c>
    </row>
    <row r="1241">
      <c r="A1241" s="1" t="s">
        <v>5291</v>
      </c>
      <c r="B1241" s="1" t="s">
        <v>5292</v>
      </c>
      <c r="C1241" s="1" t="s">
        <v>5293</v>
      </c>
      <c r="D1241" s="1" t="s">
        <v>5294</v>
      </c>
      <c r="E1241" t="str">
        <f>IMAGE("http://ifttt.com/images/no_image_card.png",1)</f>
        <v/>
      </c>
      <c r="F1241" s="1" t="s">
        <v>4</v>
      </c>
      <c r="G1241" s="2" t="s">
        <v>5295</v>
      </c>
    </row>
    <row r="1242">
      <c r="A1242" s="1" t="s">
        <v>5291</v>
      </c>
      <c r="B1242" s="1" t="s">
        <v>5296</v>
      </c>
      <c r="C1242" s="1" t="s">
        <v>5297</v>
      </c>
      <c r="D1242" s="2" t="s">
        <v>5298</v>
      </c>
      <c r="E1242" t="str">
        <f>IMAGE("http://ichef.bbci.co.uk/images/ic/1200x675/p02pr840.jpg",1)</f>
        <v/>
      </c>
      <c r="F1242" s="1" t="s">
        <v>4</v>
      </c>
      <c r="G1242" s="2" t="s">
        <v>5299</v>
      </c>
    </row>
    <row r="1243">
      <c r="A1243" s="1" t="s">
        <v>5300</v>
      </c>
      <c r="B1243" s="1" t="s">
        <v>5301</v>
      </c>
      <c r="C1243" s="1" t="s">
        <v>5302</v>
      </c>
      <c r="D1243" s="1" t="s">
        <v>5303</v>
      </c>
      <c r="E1243" t="str">
        <f>IMAGE("http://ifttt.com/images/no_image_card.png",1)</f>
        <v/>
      </c>
      <c r="F1243" s="1" t="s">
        <v>4</v>
      </c>
      <c r="G1243" s="2" t="s">
        <v>5304</v>
      </c>
    </row>
    <row r="1244">
      <c r="A1244" s="1" t="s">
        <v>5305</v>
      </c>
      <c r="B1244" s="1" t="s">
        <v>1471</v>
      </c>
      <c r="C1244" s="1" t="s">
        <v>5306</v>
      </c>
      <c r="D1244" s="2" t="s">
        <v>5307</v>
      </c>
      <c r="E1244" t="str">
        <f>IMAGE("https://i.ytimg.com/vd?id=gPEF7WTV8mA&amp;amp;ats=196000&amp;amp;w=960&amp;amp;h=720&amp;amp;sigh=9xT-Xvd-_9-fbGXUr_1zR-zLt_4",1)</f>
        <v/>
      </c>
      <c r="F1244" s="1" t="s">
        <v>4</v>
      </c>
      <c r="G1244" s="2" t="s">
        <v>5308</v>
      </c>
    </row>
    <row r="1245">
      <c r="A1245" s="1" t="s">
        <v>5309</v>
      </c>
      <c r="B1245" s="1" t="s">
        <v>1320</v>
      </c>
      <c r="C1245" s="1" t="s">
        <v>5310</v>
      </c>
      <c r="D1245" s="1" t="s">
        <v>5311</v>
      </c>
      <c r="E1245" t="str">
        <f>IMAGE("http://ifttt.com/images/no_image_card.png",1)</f>
        <v/>
      </c>
      <c r="F1245" s="1" t="s">
        <v>4</v>
      </c>
      <c r="G1245" s="2" t="s">
        <v>5312</v>
      </c>
    </row>
    <row r="1246">
      <c r="A1246" s="1" t="s">
        <v>5313</v>
      </c>
      <c r="B1246" s="1" t="s">
        <v>1315</v>
      </c>
      <c r="C1246" s="1" t="s">
        <v>5314</v>
      </c>
      <c r="D1246" s="2" t="s">
        <v>5315</v>
      </c>
      <c r="E1246" t="str">
        <f>IMAGE("http://media.coindesk.com/2014/11/Gavin-Andresen-Web-Summit.jpg",1)</f>
        <v/>
      </c>
      <c r="F1246" s="1" t="s">
        <v>4</v>
      </c>
      <c r="G1246" s="2" t="s">
        <v>5316</v>
      </c>
    </row>
    <row r="1247">
      <c r="A1247" s="1" t="s">
        <v>5317</v>
      </c>
      <c r="B1247" s="1" t="s">
        <v>5318</v>
      </c>
      <c r="C1247" s="1" t="s">
        <v>5319</v>
      </c>
      <c r="D1247" s="1" t="s">
        <v>5320</v>
      </c>
      <c r="E1247" t="str">
        <f>IMAGE("http://ifttt.com/images/no_image_card.png",1)</f>
        <v/>
      </c>
      <c r="F1247" s="1" t="s">
        <v>4</v>
      </c>
      <c r="G1247" s="2" t="s">
        <v>5321</v>
      </c>
    </row>
    <row r="1248">
      <c r="A1248" s="1" t="s">
        <v>5322</v>
      </c>
      <c r="B1248" s="1" t="s">
        <v>686</v>
      </c>
      <c r="C1248" s="1" t="s">
        <v>5323</v>
      </c>
      <c r="D1248" s="2" t="s">
        <v>5324</v>
      </c>
      <c r="E1248" t="str">
        <f>IMAGE("https://bitcoinmagazine.com/wp-content/uploads/2015/04/dwvx.jpg",1)</f>
        <v/>
      </c>
      <c r="F1248" s="1" t="s">
        <v>4</v>
      </c>
      <c r="G1248" s="2" t="s">
        <v>5325</v>
      </c>
    </row>
    <row r="1249">
      <c r="A1249" s="1" t="s">
        <v>5326</v>
      </c>
      <c r="B1249" s="1" t="s">
        <v>686</v>
      </c>
      <c r="C1249" s="1" t="s">
        <v>5327</v>
      </c>
      <c r="D1249" s="2" t="s">
        <v>5328</v>
      </c>
      <c r="E1249" t="str">
        <f>IMAGE("https://techdayhq.com/system/participants/company_logos/000/000/189/medium/AlphaPoint_Logo.jpg?1422573278",1)</f>
        <v/>
      </c>
      <c r="F1249" s="1" t="s">
        <v>4</v>
      </c>
      <c r="G1249" s="2" t="s">
        <v>5329</v>
      </c>
    </row>
    <row r="1250">
      <c r="A1250" s="1" t="s">
        <v>5330</v>
      </c>
      <c r="B1250" s="1" t="s">
        <v>5249</v>
      </c>
      <c r="C1250" s="1" t="s">
        <v>5331</v>
      </c>
      <c r="D1250" s="2" t="s">
        <v>5332</v>
      </c>
      <c r="E1250" t="str">
        <f>IMAGE("http://www.ofnumbers.com/wp-content/uploads/2015/04/chain-participants.png",1)</f>
        <v/>
      </c>
      <c r="F1250" s="1" t="s">
        <v>4</v>
      </c>
      <c r="G1250" s="2" t="s">
        <v>5333</v>
      </c>
    </row>
    <row r="1251">
      <c r="A1251" s="1" t="s">
        <v>5334</v>
      </c>
      <c r="B1251" s="1" t="s">
        <v>5335</v>
      </c>
      <c r="C1251" s="1" t="s">
        <v>5336</v>
      </c>
      <c r="D1251" s="1" t="s">
        <v>5337</v>
      </c>
      <c r="E1251" t="str">
        <f>IMAGE("http://ifttt.com/images/no_image_card.png",1)</f>
        <v/>
      </c>
      <c r="F1251" s="1" t="s">
        <v>4</v>
      </c>
      <c r="G1251" s="2" t="s">
        <v>5338</v>
      </c>
    </row>
    <row r="1252">
      <c r="A1252" s="1" t="s">
        <v>5334</v>
      </c>
      <c r="B1252" s="1" t="s">
        <v>5339</v>
      </c>
      <c r="C1252" s="1" t="s">
        <v>5340</v>
      </c>
      <c r="D1252" s="2" t="s">
        <v>5341</v>
      </c>
      <c r="E1252" t="str">
        <f>IMAGE("http://cointelegraph.com/images/725_aHR0cDovL2NvaW50ZWxlZ3JhcGguY29tL3N0b3JhZ2UvdXBsb2Fkcy92aWV3Lzg5YjU2YWFhNmJjYjc1MmY4YTJjMGI2MGVlM2E0MjMyLnBuZw==.jpg",1)</f>
        <v/>
      </c>
      <c r="F1252" s="1" t="s">
        <v>4</v>
      </c>
      <c r="G1252" s="2" t="s">
        <v>5342</v>
      </c>
    </row>
    <row r="1253">
      <c r="A1253" s="1" t="s">
        <v>5343</v>
      </c>
      <c r="B1253" s="1" t="s">
        <v>132</v>
      </c>
      <c r="C1253" s="1" t="s">
        <v>5344</v>
      </c>
      <c r="D1253" s="2" t="s">
        <v>5345</v>
      </c>
      <c r="E1253" t="str">
        <f>IMAGE("https://i.ytimg.com/vi/43CjpN5K_YQ/maxresdefault.jpg",1)</f>
        <v/>
      </c>
      <c r="F1253" s="1" t="s">
        <v>4</v>
      </c>
      <c r="G1253" s="2" t="s">
        <v>5346</v>
      </c>
    </row>
    <row r="1254">
      <c r="A1254" s="1" t="s">
        <v>5347</v>
      </c>
      <c r="B1254" s="1" t="s">
        <v>5348</v>
      </c>
      <c r="C1254" s="1" t="s">
        <v>5349</v>
      </c>
      <c r="D1254" s="2" t="s">
        <v>5350</v>
      </c>
      <c r="E1254" t="str">
        <f>IMAGE("http://ifttt.com/images/no_image_card.png",1)</f>
        <v/>
      </c>
      <c r="F1254" s="1" t="s">
        <v>4</v>
      </c>
      <c r="G1254" s="2" t="s">
        <v>5351</v>
      </c>
    </row>
    <row r="1255">
      <c r="A1255" s="1" t="s">
        <v>5352</v>
      </c>
      <c r="B1255" s="1" t="s">
        <v>617</v>
      </c>
      <c r="C1255" s="1" t="s">
        <v>5353</v>
      </c>
      <c r="D1255" s="2" t="s">
        <v>5354</v>
      </c>
      <c r="E1255" t="str">
        <f>IMAGE("http://www.newsbtc.com/wp-content/uploads/2015/04/bitcoin-blockchain-image-ramreva.png",1)</f>
        <v/>
      </c>
      <c r="F1255" s="1" t="s">
        <v>4</v>
      </c>
      <c r="G1255" s="2" t="s">
        <v>5355</v>
      </c>
    </row>
    <row r="1256">
      <c r="A1256" s="1" t="s">
        <v>5356</v>
      </c>
      <c r="B1256" s="1" t="s">
        <v>5357</v>
      </c>
      <c r="C1256" s="1" t="s">
        <v>5358</v>
      </c>
      <c r="D1256" s="1" t="s">
        <v>5359</v>
      </c>
      <c r="E1256" t="str">
        <f>IMAGE("http://ifttt.com/images/no_image_card.png",1)</f>
        <v/>
      </c>
      <c r="F1256" s="1" t="s">
        <v>4</v>
      </c>
      <c r="G1256" s="2" t="s">
        <v>5360</v>
      </c>
    </row>
    <row r="1257">
      <c r="A1257" s="1" t="s">
        <v>5361</v>
      </c>
      <c r="B1257" s="1" t="s">
        <v>2248</v>
      </c>
      <c r="C1257" s="1" t="s">
        <v>5362</v>
      </c>
      <c r="D1257" s="2" t="s">
        <v>5363</v>
      </c>
      <c r="E1257" t="str">
        <f>IMAGE("http://blog.brokep.com/wp-includes/images/smilies/icon_smile.gif",1)</f>
        <v/>
      </c>
      <c r="F1257" s="1" t="s">
        <v>4</v>
      </c>
      <c r="G1257" s="2" t="s">
        <v>5364</v>
      </c>
    </row>
    <row r="1258">
      <c r="A1258" s="1" t="s">
        <v>5365</v>
      </c>
      <c r="B1258" s="1" t="s">
        <v>5366</v>
      </c>
      <c r="C1258" s="1" t="s">
        <v>5367</v>
      </c>
      <c r="D1258" s="2" t="s">
        <v>5368</v>
      </c>
      <c r="E1258" t="str">
        <f>IMAGE("http://allcoinsnews.com/wp-content/uploads/2015/03/insidebitcoinsnyc.jpg",1)</f>
        <v/>
      </c>
      <c r="F1258" s="1" t="s">
        <v>4</v>
      </c>
      <c r="G1258" s="2" t="s">
        <v>5369</v>
      </c>
    </row>
    <row r="1259">
      <c r="A1259" s="1" t="s">
        <v>5370</v>
      </c>
      <c r="B1259" s="1" t="s">
        <v>4081</v>
      </c>
      <c r="C1259" s="1" t="s">
        <v>5371</v>
      </c>
      <c r="D1259" s="1" t="s">
        <v>5372</v>
      </c>
      <c r="E1259" t="str">
        <f>IMAGE("http://ifttt.com/images/no_image_card.png",1)</f>
        <v/>
      </c>
      <c r="F1259" s="1" t="s">
        <v>4</v>
      </c>
      <c r="G1259" s="2" t="s">
        <v>5373</v>
      </c>
    </row>
    <row r="1260">
      <c r="A1260" s="1" t="s">
        <v>5374</v>
      </c>
      <c r="B1260" s="1" t="s">
        <v>5375</v>
      </c>
      <c r="C1260" s="1" t="s">
        <v>5376</v>
      </c>
      <c r="D1260" s="2" t="s">
        <v>5377</v>
      </c>
      <c r="E1260" t="str">
        <f>IMAGE("http://media.coindesk.com/2015/04/bitcoin-panel.jpg",1)</f>
        <v/>
      </c>
      <c r="F1260" s="1" t="s">
        <v>4</v>
      </c>
      <c r="G1260" s="2" t="s">
        <v>5378</v>
      </c>
    </row>
    <row r="1261">
      <c r="A1261" s="1" t="s">
        <v>5379</v>
      </c>
      <c r="B1261" s="1" t="s">
        <v>5375</v>
      </c>
      <c r="C1261" s="1" t="s">
        <v>5380</v>
      </c>
      <c r="D1261" s="2" t="s">
        <v>5381</v>
      </c>
      <c r="E1261" t="str">
        <f>IMAGE("https://bitcoinmagazine.com/wp-content/uploads/2015/04/taringa.jpg",1)</f>
        <v/>
      </c>
      <c r="F1261" s="1" t="s">
        <v>4</v>
      </c>
      <c r="G1261" s="2" t="s">
        <v>5382</v>
      </c>
    </row>
    <row r="1262">
      <c r="A1262" s="1" t="s">
        <v>5383</v>
      </c>
      <c r="B1262" s="1" t="s">
        <v>5375</v>
      </c>
      <c r="C1262" s="1" t="s">
        <v>5384</v>
      </c>
      <c r="D1262" s="2" t="s">
        <v>5385</v>
      </c>
      <c r="E1262" t="str">
        <f>IMAGE("http://bit-post.com/wp-content/uploads/2015/04/041.jpg",1)</f>
        <v/>
      </c>
      <c r="F1262" s="1" t="s">
        <v>4</v>
      </c>
      <c r="G1262" s="2" t="s">
        <v>5386</v>
      </c>
    </row>
    <row r="1263">
      <c r="A1263" s="1" t="s">
        <v>5387</v>
      </c>
      <c r="B1263" s="1" t="s">
        <v>5388</v>
      </c>
      <c r="C1263" s="1" t="s">
        <v>5389</v>
      </c>
      <c r="D1263" s="1" t="s">
        <v>5390</v>
      </c>
      <c r="E1263" t="str">
        <f>IMAGE("http://ifttt.com/images/no_image_card.png",1)</f>
        <v/>
      </c>
      <c r="F1263" s="1" t="s">
        <v>4</v>
      </c>
      <c r="G1263" s="2" t="s">
        <v>5391</v>
      </c>
    </row>
    <row r="1264">
      <c r="A1264" s="1" t="s">
        <v>5392</v>
      </c>
      <c r="B1264" s="1" t="s">
        <v>5393</v>
      </c>
      <c r="C1264" s="1" t="s">
        <v>5394</v>
      </c>
      <c r="D1264" s="2" t="s">
        <v>5395</v>
      </c>
      <c r="E1264" t="str">
        <f>IMAGE("http://globenewswire.com/Content/Images/icon-location.png?v=21359",1)</f>
        <v/>
      </c>
      <c r="F1264" s="1" t="s">
        <v>4</v>
      </c>
      <c r="G1264" s="2" t="s">
        <v>5396</v>
      </c>
    </row>
    <row r="1265">
      <c r="A1265" s="1" t="s">
        <v>5397</v>
      </c>
      <c r="B1265" s="1" t="s">
        <v>203</v>
      </c>
      <c r="C1265" s="1" t="s">
        <v>5398</v>
      </c>
      <c r="D1265" s="2" t="s">
        <v>5399</v>
      </c>
      <c r="E1265" t="str">
        <f>IMAGE("https://bitcoinmagazine.com/wp-content/uploads/2015/04/netki.jpg",1)</f>
        <v/>
      </c>
      <c r="F1265" s="1" t="s">
        <v>4</v>
      </c>
      <c r="G1265" s="2" t="s">
        <v>5400</v>
      </c>
    </row>
    <row r="1266">
      <c r="A1266" s="1" t="s">
        <v>5401</v>
      </c>
      <c r="B1266" s="1" t="s">
        <v>5402</v>
      </c>
      <c r="C1266" s="1" t="s">
        <v>5403</v>
      </c>
      <c r="D1266" s="1" t="s">
        <v>5404</v>
      </c>
      <c r="E1266" t="str">
        <f>IMAGE("http://ifttt.com/images/no_image_card.png",1)</f>
        <v/>
      </c>
      <c r="F1266" s="1" t="s">
        <v>4</v>
      </c>
      <c r="G1266" s="2" t="s">
        <v>5405</v>
      </c>
    </row>
    <row r="1267">
      <c r="A1267" s="1" t="s">
        <v>5406</v>
      </c>
      <c r="B1267" s="1" t="s">
        <v>5407</v>
      </c>
      <c r="C1267" s="1" t="s">
        <v>5408</v>
      </c>
      <c r="D1267" s="2" t="s">
        <v>5409</v>
      </c>
      <c r="E1267" t="str">
        <f>IMAGE("http://i.imgur.com/wXaWy15.png",1)</f>
        <v/>
      </c>
      <c r="F1267" s="1" t="s">
        <v>4</v>
      </c>
      <c r="G1267" s="2" t="s">
        <v>5410</v>
      </c>
    </row>
    <row r="1268">
      <c r="A1268" s="1" t="s">
        <v>5411</v>
      </c>
      <c r="B1268" s="1" t="s">
        <v>5412</v>
      </c>
      <c r="C1268" s="1" t="s">
        <v>5413</v>
      </c>
      <c r="D1268" s="2" t="s">
        <v>5414</v>
      </c>
      <c r="E1268" t="str">
        <f>IMAGE("http://i0.wp.com/www.howcanone.org/wp-content/uploads/2015/04/modern_chess_design_by_peet_b-d3lhcpq.jpg?fit=1200%2C1200",1)</f>
        <v/>
      </c>
      <c r="F1268" s="1" t="s">
        <v>4</v>
      </c>
      <c r="G1268" s="2" t="s">
        <v>5415</v>
      </c>
    </row>
    <row r="1269">
      <c r="A1269" s="1" t="s">
        <v>5416</v>
      </c>
      <c r="B1269" s="1" t="s">
        <v>2316</v>
      </c>
      <c r="C1269" s="1" t="s">
        <v>5417</v>
      </c>
      <c r="D1269" s="1" t="s">
        <v>5418</v>
      </c>
      <c r="E1269" t="str">
        <f>IMAGE("http://ifttt.com/images/no_image_card.png",1)</f>
        <v/>
      </c>
      <c r="F1269" s="1" t="s">
        <v>4</v>
      </c>
      <c r="G1269" s="2" t="s">
        <v>5419</v>
      </c>
    </row>
    <row r="1270">
      <c r="A1270" s="1" t="s">
        <v>5420</v>
      </c>
      <c r="B1270" s="1" t="s">
        <v>5421</v>
      </c>
      <c r="C1270" s="1" t="s">
        <v>5314</v>
      </c>
      <c r="D1270" s="2" t="s">
        <v>5422</v>
      </c>
      <c r="E1270" t="str">
        <f>IMAGE("http://media.coindesk.com/2015/04/Screen-Shot-2015-04-22-at-10.55.38-AM.png",1)</f>
        <v/>
      </c>
      <c r="F1270" s="1" t="s">
        <v>4</v>
      </c>
      <c r="G1270" s="2" t="s">
        <v>5423</v>
      </c>
    </row>
    <row r="1271">
      <c r="A1271" s="1" t="s">
        <v>5424</v>
      </c>
      <c r="B1271" s="1" t="s">
        <v>1523</v>
      </c>
      <c r="C1271" s="1" t="s">
        <v>5425</v>
      </c>
      <c r="D1271" s="2" t="s">
        <v>5426</v>
      </c>
      <c r="E1271" t="str">
        <f>IMAGE("https://gallery.mailchimp.com/f2f6292f3f915eb9b32a5fa49/images/366b10d8-7c5f-406a-930b-cb9435de5a76.png",1)</f>
        <v/>
      </c>
      <c r="F1271" s="1" t="s">
        <v>4</v>
      </c>
      <c r="G1271" s="2" t="s">
        <v>5427</v>
      </c>
    </row>
    <row r="1272">
      <c r="A1272" s="1" t="s">
        <v>5428</v>
      </c>
      <c r="B1272" s="1" t="s">
        <v>3192</v>
      </c>
      <c r="C1272" s="1" t="s">
        <v>5429</v>
      </c>
      <c r="D1272" s="1" t="s">
        <v>5430</v>
      </c>
      <c r="E1272" t="str">
        <f t="shared" ref="E1272:E1273" si="136">IMAGE("http://ifttt.com/images/no_image_card.png",1)</f>
        <v/>
      </c>
      <c r="F1272" s="1" t="s">
        <v>4</v>
      </c>
      <c r="G1272" s="2" t="s">
        <v>5431</v>
      </c>
    </row>
    <row r="1273">
      <c r="A1273" s="1" t="s">
        <v>5432</v>
      </c>
      <c r="B1273" s="1" t="s">
        <v>3969</v>
      </c>
      <c r="C1273" s="1" t="s">
        <v>5433</v>
      </c>
      <c r="D1273" s="2" t="s">
        <v>5434</v>
      </c>
      <c r="E1273" t="str">
        <f t="shared" si="136"/>
        <v/>
      </c>
      <c r="F1273" s="1" t="s">
        <v>4</v>
      </c>
      <c r="G1273" s="2" t="s">
        <v>5435</v>
      </c>
    </row>
    <row r="1274">
      <c r="A1274" s="1" t="s">
        <v>5436</v>
      </c>
      <c r="B1274" s="1" t="s">
        <v>1987</v>
      </c>
      <c r="C1274" s="1" t="s">
        <v>5437</v>
      </c>
      <c r="D1274" s="2" t="s">
        <v>5438</v>
      </c>
      <c r="E1274" t="str">
        <f>IMAGE("http://cnet2.cbsistatic.com/hub/i/r/2014/03/10/23ee0519-3944-467b-bf77-7c3382f23648/thumbnail/670x503/f61f226dcf2f264d96d587fadf418548/bitcoin-tcatm610x407.jpg",1)</f>
        <v/>
      </c>
      <c r="F1274" s="1" t="s">
        <v>4</v>
      </c>
      <c r="G1274" s="2" t="s">
        <v>5439</v>
      </c>
    </row>
    <row r="1275">
      <c r="A1275" s="1" t="s">
        <v>5440</v>
      </c>
      <c r="B1275" s="1" t="s">
        <v>5441</v>
      </c>
      <c r="C1275" s="1" t="s">
        <v>5442</v>
      </c>
      <c r="D1275" s="1" t="s">
        <v>5443</v>
      </c>
      <c r="E1275" t="str">
        <f>IMAGE("http://ifttt.com/images/no_image_card.png",1)</f>
        <v/>
      </c>
      <c r="F1275" s="1" t="s">
        <v>4</v>
      </c>
      <c r="G1275" s="2" t="s">
        <v>5444</v>
      </c>
    </row>
    <row r="1276">
      <c r="A1276" s="1" t="s">
        <v>5445</v>
      </c>
      <c r="B1276" s="1" t="s">
        <v>5446</v>
      </c>
      <c r="C1276" s="1" t="s">
        <v>5447</v>
      </c>
      <c r="D1276" s="2" t="s">
        <v>5448</v>
      </c>
      <c r="E1276" t="str">
        <f>IMAGE("http://ynef.net/wp-content/uploads/2015/04/Bitcoin-versus-the-USA-dollar-BTC-gained-against-the-USD-on-april-22-241x300.png",1)</f>
        <v/>
      </c>
      <c r="F1276" s="1" t="s">
        <v>4</v>
      </c>
      <c r="G1276" s="2" t="s">
        <v>5449</v>
      </c>
    </row>
    <row r="1277">
      <c r="A1277" s="1" t="s">
        <v>5450</v>
      </c>
      <c r="B1277" s="1" t="s">
        <v>848</v>
      </c>
      <c r="C1277" s="1" t="s">
        <v>5451</v>
      </c>
      <c r="D1277" s="2" t="s">
        <v>5452</v>
      </c>
      <c r="E1277" t="str">
        <f>IMAGE("http://i.vimeocdn.com/video/515778162_1280.jpg",1)</f>
        <v/>
      </c>
      <c r="F1277" s="1" t="s">
        <v>4</v>
      </c>
      <c r="G1277" s="2" t="s">
        <v>5453</v>
      </c>
    </row>
    <row r="1278">
      <c r="A1278" s="1" t="s">
        <v>5454</v>
      </c>
      <c r="B1278" s="1" t="s">
        <v>1386</v>
      </c>
      <c r="C1278" s="1" t="s">
        <v>5455</v>
      </c>
      <c r="D1278" s="2" t="s">
        <v>5456</v>
      </c>
      <c r="E1278" t="str">
        <f>IMAGE("http://si.wsj.net/public/resources/images/BN-HV194_0410bi_P_20150410114457.jpg",1)</f>
        <v/>
      </c>
      <c r="F1278" s="1" t="s">
        <v>4</v>
      </c>
      <c r="G1278" s="2" t="s">
        <v>5457</v>
      </c>
    </row>
    <row r="1279">
      <c r="A1279" s="1" t="s">
        <v>5458</v>
      </c>
      <c r="B1279" s="1" t="s">
        <v>5459</v>
      </c>
      <c r="C1279" s="1" t="s">
        <v>5460</v>
      </c>
      <c r="D1279" s="2" t="s">
        <v>5461</v>
      </c>
      <c r="E1279" t="str">
        <f>IMAGE("http://blog.changetip.com/wp-content/uploads/2015/04/AbbyBitcoin_Logo_400x400.jpg",1)</f>
        <v/>
      </c>
      <c r="F1279" s="1" t="s">
        <v>4</v>
      </c>
      <c r="G1279" s="2" t="s">
        <v>5462</v>
      </c>
    </row>
    <row r="1280">
      <c r="A1280" s="1" t="s">
        <v>5463</v>
      </c>
      <c r="B1280" s="1" t="s">
        <v>5464</v>
      </c>
      <c r="C1280" s="1" t="s">
        <v>5465</v>
      </c>
      <c r="D1280" s="1" t="s">
        <v>5466</v>
      </c>
      <c r="E1280" t="str">
        <f>IMAGE("http://ifttt.com/images/no_image_card.png",1)</f>
        <v/>
      </c>
      <c r="F1280" s="1" t="s">
        <v>4</v>
      </c>
      <c r="G1280" s="2" t="s">
        <v>5467</v>
      </c>
    </row>
    <row r="1281">
      <c r="A1281" s="1" t="s">
        <v>5468</v>
      </c>
      <c r="B1281" s="1" t="s">
        <v>1396</v>
      </c>
      <c r="C1281" s="1" t="s">
        <v>5469</v>
      </c>
      <c r="D1281" s="2" t="s">
        <v>5470</v>
      </c>
      <c r="E1281" t="str">
        <f>IMAGE("http://media.coindesk.com/2014/07/coindesk-logo.png",1)</f>
        <v/>
      </c>
      <c r="F1281" s="1" t="s">
        <v>4</v>
      </c>
      <c r="G1281" s="2" t="s">
        <v>5471</v>
      </c>
    </row>
    <row r="1282">
      <c r="A1282" s="1" t="s">
        <v>5472</v>
      </c>
      <c r="B1282" s="1" t="s">
        <v>127</v>
      </c>
      <c r="C1282" s="1" t="s">
        <v>5473</v>
      </c>
      <c r="D1282" s="2" t="s">
        <v>5474</v>
      </c>
      <c r="E1282" t="str">
        <f>IMAGE("http://johoe.mooo.com/pbkdf-refresh-cut.png",1)</f>
        <v/>
      </c>
      <c r="F1282" s="1" t="s">
        <v>4</v>
      </c>
      <c r="G1282" s="2" t="s">
        <v>5475</v>
      </c>
    </row>
    <row r="1283">
      <c r="A1283" s="1" t="s">
        <v>5476</v>
      </c>
      <c r="B1283" s="1" t="s">
        <v>5477</v>
      </c>
      <c r="C1283" s="1" t="s">
        <v>5478</v>
      </c>
      <c r="D1283" s="1" t="s">
        <v>5479</v>
      </c>
      <c r="E1283" t="str">
        <f t="shared" ref="E1283:E1288" si="137">IMAGE("http://ifttt.com/images/no_image_card.png",1)</f>
        <v/>
      </c>
      <c r="F1283" s="1" t="s">
        <v>4</v>
      </c>
      <c r="G1283" s="2" t="s">
        <v>5480</v>
      </c>
    </row>
    <row r="1284">
      <c r="A1284" s="1" t="s">
        <v>5481</v>
      </c>
      <c r="B1284" s="1" t="s">
        <v>5482</v>
      </c>
      <c r="C1284" s="1" t="s">
        <v>5483</v>
      </c>
      <c r="D1284" s="1" t="s">
        <v>177</v>
      </c>
      <c r="E1284" t="str">
        <f t="shared" si="137"/>
        <v/>
      </c>
      <c r="F1284" s="1" t="s">
        <v>4</v>
      </c>
      <c r="G1284" s="2" t="s">
        <v>5484</v>
      </c>
    </row>
    <row r="1285">
      <c r="A1285" s="1" t="s">
        <v>5481</v>
      </c>
      <c r="B1285" s="1" t="s">
        <v>5485</v>
      </c>
      <c r="C1285" s="1" t="s">
        <v>5486</v>
      </c>
      <c r="D1285" s="1" t="s">
        <v>5487</v>
      </c>
      <c r="E1285" t="str">
        <f t="shared" si="137"/>
        <v/>
      </c>
      <c r="F1285" s="1" t="s">
        <v>4</v>
      </c>
      <c r="G1285" s="2" t="s">
        <v>5488</v>
      </c>
    </row>
    <row r="1286">
      <c r="A1286" s="1" t="s">
        <v>5489</v>
      </c>
      <c r="B1286" s="1" t="s">
        <v>2609</v>
      </c>
      <c r="C1286" s="1" t="s">
        <v>5490</v>
      </c>
      <c r="D1286" s="1" t="s">
        <v>5491</v>
      </c>
      <c r="E1286" t="str">
        <f t="shared" si="137"/>
        <v/>
      </c>
      <c r="F1286" s="1" t="s">
        <v>4</v>
      </c>
      <c r="G1286" s="2" t="s">
        <v>5492</v>
      </c>
    </row>
    <row r="1287">
      <c r="A1287" s="1" t="s">
        <v>5493</v>
      </c>
      <c r="B1287" s="1" t="s">
        <v>5494</v>
      </c>
      <c r="C1287" s="1" t="s">
        <v>5495</v>
      </c>
      <c r="D1287" s="1" t="s">
        <v>5496</v>
      </c>
      <c r="E1287" t="str">
        <f t="shared" si="137"/>
        <v/>
      </c>
      <c r="F1287" s="1" t="s">
        <v>4</v>
      </c>
      <c r="G1287" s="2" t="s">
        <v>5497</v>
      </c>
    </row>
    <row r="1288">
      <c r="A1288" s="1" t="s">
        <v>5498</v>
      </c>
      <c r="B1288" s="1" t="s">
        <v>5499</v>
      </c>
      <c r="C1288" s="1" t="s">
        <v>5500</v>
      </c>
      <c r="D1288" s="1" t="s">
        <v>5501</v>
      </c>
      <c r="E1288" t="str">
        <f t="shared" si="137"/>
        <v/>
      </c>
      <c r="F1288" s="1" t="s">
        <v>4</v>
      </c>
      <c r="G1288" s="2" t="s">
        <v>5502</v>
      </c>
    </row>
    <row r="1289">
      <c r="A1289" s="1" t="s">
        <v>5503</v>
      </c>
      <c r="B1289" s="1" t="s">
        <v>2248</v>
      </c>
      <c r="C1289" s="1" t="s">
        <v>5504</v>
      </c>
      <c r="D1289" s="2" t="s">
        <v>5505</v>
      </c>
      <c r="E1289" t="str">
        <f>IMAGE("https://www.dhs.gov/profiles/dhs_gov/themes/dhs_gov_theme/logo.png",1)</f>
        <v/>
      </c>
      <c r="F1289" s="1" t="s">
        <v>4</v>
      </c>
      <c r="G1289" s="2" t="s">
        <v>5506</v>
      </c>
    </row>
    <row r="1290">
      <c r="A1290" s="1" t="s">
        <v>5507</v>
      </c>
      <c r="B1290" s="1" t="s">
        <v>5508</v>
      </c>
      <c r="C1290" s="1" t="s">
        <v>5509</v>
      </c>
      <c r="D1290" s="2" t="s">
        <v>5510</v>
      </c>
      <c r="E1290" t="str">
        <f>IMAGE("https://osclass.org/oc-content/themes/osclass_org/images/fb.png",1)</f>
        <v/>
      </c>
      <c r="F1290" s="1" t="s">
        <v>4</v>
      </c>
      <c r="G1290" s="2" t="s">
        <v>5511</v>
      </c>
    </row>
    <row r="1291">
      <c r="A1291" s="1" t="s">
        <v>5512</v>
      </c>
      <c r="B1291" s="1" t="s">
        <v>5513</v>
      </c>
      <c r="C1291" s="1" t="s">
        <v>5514</v>
      </c>
      <c r="D1291" s="2" t="s">
        <v>5515</v>
      </c>
      <c r="E1291" t="str">
        <f>IMAGE("http://www.electricrenaissance.com/wp-content/uploads/2015/03/ElectricRenaissanceFlipped.jpg",1)</f>
        <v/>
      </c>
      <c r="F1291" s="1" t="s">
        <v>4</v>
      </c>
      <c r="G1291" s="2" t="s">
        <v>5516</v>
      </c>
    </row>
    <row r="1292">
      <c r="A1292" s="1" t="s">
        <v>5517</v>
      </c>
      <c r="B1292" s="1" t="s">
        <v>5518</v>
      </c>
      <c r="C1292" s="1" t="s">
        <v>5519</v>
      </c>
      <c r="D1292" s="2" t="s">
        <v>5520</v>
      </c>
      <c r="E1292" t="str">
        <f>IMAGE("http://www.capitalnewyork.com/sites/default/files/a%20-%20RandPaul_0.png",1)</f>
        <v/>
      </c>
      <c r="F1292" s="1" t="s">
        <v>4</v>
      </c>
      <c r="G1292" s="2" t="s">
        <v>5521</v>
      </c>
    </row>
    <row r="1293">
      <c r="A1293" s="1" t="s">
        <v>5522</v>
      </c>
      <c r="B1293" s="1" t="s">
        <v>5523</v>
      </c>
      <c r="C1293" s="1" t="s">
        <v>5524</v>
      </c>
      <c r="D1293" s="2" t="s">
        <v>5525</v>
      </c>
      <c r="E1293" t="str">
        <f>IMAGE("http://s07.flagcounter.com/count/K1fO/bg_FFFFFF/txt_000000/border_CCCCCC/columns_8/maxflags_250/viewers_0/labels_1/pageviews_1/flags_1/",1)</f>
        <v/>
      </c>
      <c r="F1293" s="1" t="s">
        <v>4</v>
      </c>
      <c r="G1293" s="2" t="s">
        <v>5526</v>
      </c>
    </row>
    <row r="1294">
      <c r="A1294" s="1" t="s">
        <v>5527</v>
      </c>
      <c r="B1294" s="1" t="s">
        <v>5528</v>
      </c>
      <c r="C1294" s="1" t="s">
        <v>5529</v>
      </c>
      <c r="D1294" s="2" t="s">
        <v>5530</v>
      </c>
      <c r="E1294" t="str">
        <f>IMAGE("http://cointelegraph.com/images/725_aHR0cDovL2NvaW50ZWxlZ3JhcGguY29tL3N0b3JhZ2UvdXBsb2Fkcy92aWV3LzMxZWUzOGI1NTUwMTZmYjY5YjM4ZjdlNWEzN2ZlYmQ5LnBuZw==.jpg",1)</f>
        <v/>
      </c>
      <c r="F1294" s="1" t="s">
        <v>4</v>
      </c>
      <c r="G1294" s="2" t="s">
        <v>5531</v>
      </c>
    </row>
    <row r="1295">
      <c r="A1295" s="1" t="s">
        <v>5532</v>
      </c>
      <c r="B1295" s="1" t="s">
        <v>353</v>
      </c>
      <c r="C1295" s="1" t="s">
        <v>5533</v>
      </c>
      <c r="D1295" s="1" t="s">
        <v>5534</v>
      </c>
      <c r="E1295" t="str">
        <f>IMAGE("http://ifttt.com/images/no_image_card.png",1)</f>
        <v/>
      </c>
      <c r="F1295" s="1" t="s">
        <v>4</v>
      </c>
      <c r="G1295" s="2" t="s">
        <v>5535</v>
      </c>
    </row>
    <row r="1296">
      <c r="A1296" s="1" t="s">
        <v>5536</v>
      </c>
      <c r="B1296" s="1" t="s">
        <v>5537</v>
      </c>
      <c r="C1296" s="1" t="s">
        <v>5538</v>
      </c>
      <c r="D1296" s="2" t="s">
        <v>5539</v>
      </c>
      <c r="E1296" t="str">
        <f>IMAGE("http://i.telegraph.co.uk/multimedia/archive/01563/vote_1563949a.jpg",1)</f>
        <v/>
      </c>
      <c r="F1296" s="1" t="s">
        <v>4</v>
      </c>
      <c r="G1296" s="2" t="s">
        <v>5540</v>
      </c>
    </row>
    <row r="1297">
      <c r="A1297" s="1" t="s">
        <v>5541</v>
      </c>
      <c r="B1297" s="1" t="s">
        <v>5542</v>
      </c>
      <c r="C1297" s="1" t="s">
        <v>5543</v>
      </c>
      <c r="D1297" s="2" t="s">
        <v>5544</v>
      </c>
      <c r="E1297" t="str">
        <f t="shared" ref="E1297:E1298" si="138">IMAGE("http://ifttt.com/images/no_image_card.png",1)</f>
        <v/>
      </c>
      <c r="F1297" s="1" t="s">
        <v>4</v>
      </c>
      <c r="G1297" s="2" t="s">
        <v>5545</v>
      </c>
    </row>
    <row r="1298">
      <c r="A1298" s="1" t="s">
        <v>5546</v>
      </c>
      <c r="B1298" s="1" t="s">
        <v>5547</v>
      </c>
      <c r="C1298" s="1" t="s">
        <v>5548</v>
      </c>
      <c r="D1298" s="1" t="s">
        <v>5549</v>
      </c>
      <c r="E1298" t="str">
        <f t="shared" si="138"/>
        <v/>
      </c>
      <c r="F1298" s="1" t="s">
        <v>4</v>
      </c>
      <c r="G1298" s="2" t="s">
        <v>5550</v>
      </c>
    </row>
    <row r="1299">
      <c r="A1299" s="1" t="s">
        <v>5551</v>
      </c>
      <c r="B1299" s="1" t="s">
        <v>858</v>
      </c>
      <c r="C1299" s="1" t="s">
        <v>5552</v>
      </c>
      <c r="D1299" s="2" t="s">
        <v>5553</v>
      </c>
      <c r="E1299" t="str">
        <f>IMAGE("https://tctechcrunch2011.files.wordpress.com/2013/05/winklevoss.jpg",1)</f>
        <v/>
      </c>
      <c r="F1299" s="1" t="s">
        <v>4</v>
      </c>
      <c r="G1299" s="2" t="s">
        <v>5554</v>
      </c>
    </row>
    <row r="1300">
      <c r="A1300" s="1" t="s">
        <v>5555</v>
      </c>
      <c r="B1300" s="1" t="s">
        <v>858</v>
      </c>
      <c r="C1300" s="1" t="s">
        <v>5556</v>
      </c>
      <c r="D1300" s="2" t="s">
        <v>5557</v>
      </c>
      <c r="E1300" t="str">
        <f>IMAGE("http://i.investopedia.com/facebook/investopedia-facebook-image.gif",1)</f>
        <v/>
      </c>
      <c r="F1300" s="1" t="s">
        <v>4</v>
      </c>
      <c r="G1300" s="2" t="s">
        <v>5558</v>
      </c>
    </row>
    <row r="1301">
      <c r="A1301" s="1" t="s">
        <v>5559</v>
      </c>
      <c r="B1301" s="1" t="s">
        <v>5560</v>
      </c>
      <c r="C1301" s="1" t="s">
        <v>5561</v>
      </c>
      <c r="D1301" s="2" t="s">
        <v>5562</v>
      </c>
      <c r="E1301" t="str">
        <f>IMAGE("http://static.wixstatic.com/media/f88322_608d6cc9281c40e5bdc80c29a1c29f76.png",1)</f>
        <v/>
      </c>
      <c r="F1301" s="1" t="s">
        <v>4</v>
      </c>
      <c r="G1301" s="2" t="s">
        <v>5563</v>
      </c>
    </row>
    <row r="1302">
      <c r="A1302" s="1" t="s">
        <v>5559</v>
      </c>
      <c r="B1302" s="1" t="s">
        <v>5564</v>
      </c>
      <c r="C1302" s="1" t="s">
        <v>5565</v>
      </c>
      <c r="D1302" s="2" t="s">
        <v>5566</v>
      </c>
      <c r="E1302" t="str">
        <f>IMAGE("http://1.gravatar.com/blavatar/f1fd7ff915e649008d039345361b57eb?s=200",1)</f>
        <v/>
      </c>
      <c r="F1302" s="1" t="s">
        <v>4</v>
      </c>
      <c r="G1302" s="2" t="s">
        <v>5567</v>
      </c>
    </row>
    <row r="1303">
      <c r="A1303" s="1" t="s">
        <v>5559</v>
      </c>
      <c r="B1303" s="1" t="s">
        <v>5568</v>
      </c>
      <c r="C1303" s="1" t="s">
        <v>5569</v>
      </c>
      <c r="D1303" s="2" t="s">
        <v>5570</v>
      </c>
      <c r="E1303" t="str">
        <f>IMAGE("http://specials-images.forbesimg.com/imageserve/481592521/600x600.jpg?fit=scale",1)</f>
        <v/>
      </c>
      <c r="F1303" s="1" t="s">
        <v>4</v>
      </c>
      <c r="G1303" s="2" t="s">
        <v>5571</v>
      </c>
    </row>
    <row r="1304">
      <c r="A1304" s="1" t="s">
        <v>5572</v>
      </c>
      <c r="B1304" s="1" t="s">
        <v>4221</v>
      </c>
      <c r="C1304" s="1" t="s">
        <v>5573</v>
      </c>
      <c r="D1304" s="2" t="s">
        <v>5574</v>
      </c>
      <c r="E1304" t="str">
        <f>IMAGE("http://ifttt.com/images/no_image_card.png",1)</f>
        <v/>
      </c>
      <c r="F1304" s="1" t="s">
        <v>4</v>
      </c>
      <c r="G1304" s="2" t="s">
        <v>5575</v>
      </c>
    </row>
    <row r="1305">
      <c r="A1305" s="1" t="s">
        <v>5576</v>
      </c>
      <c r="B1305" s="1" t="s">
        <v>5577</v>
      </c>
      <c r="C1305" s="1" t="s">
        <v>5578</v>
      </c>
      <c r="D1305" s="2" t="s">
        <v>5579</v>
      </c>
      <c r="E1305" t="str">
        <f>IMAGE("http://media.coindesk.com/2014/04/Screen-Shot-2014-04-28-at-18.19.06.png",1)</f>
        <v/>
      </c>
      <c r="F1305" s="1" t="s">
        <v>4</v>
      </c>
      <c r="G1305" s="2" t="s">
        <v>5580</v>
      </c>
    </row>
    <row r="1306">
      <c r="A1306" s="1" t="s">
        <v>5581</v>
      </c>
      <c r="B1306" s="1" t="s">
        <v>5582</v>
      </c>
      <c r="C1306" s="1" t="s">
        <v>5583</v>
      </c>
      <c r="D1306" s="2" t="s">
        <v>5584</v>
      </c>
      <c r="E1306" t="str">
        <f>IMAGE("https://i.ytimg.com/vi/Uci0Df7zO8c/maxresdefault.jpg",1)</f>
        <v/>
      </c>
      <c r="F1306" s="1" t="s">
        <v>4</v>
      </c>
      <c r="G1306" s="2" t="s">
        <v>5585</v>
      </c>
    </row>
    <row r="1307">
      <c r="A1307" s="1" t="s">
        <v>5586</v>
      </c>
      <c r="B1307" s="1" t="s">
        <v>5587</v>
      </c>
      <c r="C1307" s="1" t="s">
        <v>5588</v>
      </c>
      <c r="D1307" s="2" t="s">
        <v>5589</v>
      </c>
      <c r="E1307" t="str">
        <f>IMAGE("http://i.imgur.com/lAMjNJR.jpg?fb",1)</f>
        <v/>
      </c>
      <c r="F1307" s="1" t="s">
        <v>4</v>
      </c>
      <c r="G1307" s="2" t="s">
        <v>5590</v>
      </c>
    </row>
    <row r="1308">
      <c r="A1308" s="1" t="s">
        <v>5586</v>
      </c>
      <c r="B1308" s="1" t="s">
        <v>3262</v>
      </c>
      <c r="C1308" s="1" t="s">
        <v>5591</v>
      </c>
      <c r="D1308" s="1" t="s">
        <v>5592</v>
      </c>
      <c r="E1308" t="str">
        <f>IMAGE("http://ifttt.com/images/no_image_card.png",1)</f>
        <v/>
      </c>
      <c r="F1308" s="1" t="s">
        <v>4</v>
      </c>
      <c r="G1308" s="2" t="s">
        <v>5593</v>
      </c>
    </row>
    <row r="1309">
      <c r="A1309" s="1" t="s">
        <v>5559</v>
      </c>
      <c r="B1309" s="1" t="s">
        <v>5560</v>
      </c>
      <c r="C1309" s="1" t="s">
        <v>5561</v>
      </c>
      <c r="D1309" s="2" t="s">
        <v>5562</v>
      </c>
      <c r="E1309" t="str">
        <f>IMAGE("http://static.wixstatic.com/media/f88322_608d6cc9281c40e5bdc80c29a1c29f76.png",1)</f>
        <v/>
      </c>
      <c r="F1309" s="1" t="s">
        <v>4</v>
      </c>
      <c r="G1309" s="2" t="s">
        <v>5563</v>
      </c>
    </row>
    <row r="1310">
      <c r="A1310" s="1" t="s">
        <v>5559</v>
      </c>
      <c r="B1310" s="1" t="s">
        <v>5564</v>
      </c>
      <c r="C1310" s="1" t="s">
        <v>5565</v>
      </c>
      <c r="D1310" s="2" t="s">
        <v>5566</v>
      </c>
      <c r="E1310" t="str">
        <f>IMAGE("http://1.gravatar.com/blavatar/f1fd7ff915e649008d039345361b57eb?s=200",1)</f>
        <v/>
      </c>
      <c r="F1310" s="1" t="s">
        <v>4</v>
      </c>
      <c r="G1310" s="2" t="s">
        <v>5567</v>
      </c>
    </row>
    <row r="1311">
      <c r="A1311" s="1" t="s">
        <v>5594</v>
      </c>
      <c r="B1311" s="1" t="s">
        <v>5595</v>
      </c>
      <c r="C1311" s="1" t="s">
        <v>5596</v>
      </c>
      <c r="D1311" s="1" t="s">
        <v>5597</v>
      </c>
      <c r="E1311" t="str">
        <f>IMAGE("http://ifttt.com/images/no_image_card.png",1)</f>
        <v/>
      </c>
      <c r="F1311" s="1" t="s">
        <v>4</v>
      </c>
      <c r="G1311" s="2" t="s">
        <v>5598</v>
      </c>
    </row>
    <row r="1312">
      <c r="A1312" s="1" t="s">
        <v>5599</v>
      </c>
      <c r="B1312" s="1" t="s">
        <v>5600</v>
      </c>
      <c r="C1312" s="1" t="s">
        <v>5601</v>
      </c>
      <c r="D1312" s="2" t="s">
        <v>5602</v>
      </c>
      <c r="E1312" t="str">
        <f>IMAGE("https://www.bitcoinfax.net/assets/public/BitcoinFax-FaxLogo-1cf90545e3d752eec615ba8c7df6fcba.png",1)</f>
        <v/>
      </c>
      <c r="F1312" s="1" t="s">
        <v>4</v>
      </c>
      <c r="G1312" s="2" t="s">
        <v>5603</v>
      </c>
    </row>
    <row r="1313">
      <c r="A1313" s="1" t="s">
        <v>5604</v>
      </c>
      <c r="B1313" s="1" t="s">
        <v>2544</v>
      </c>
      <c r="C1313" s="1" t="s">
        <v>5605</v>
      </c>
      <c r="D1313" s="2" t="s">
        <v>5606</v>
      </c>
      <c r="E1313" t="str">
        <f>IMAGE("http://www.coinbuzz.com/wp-content/uploads/2015/04/GAW-data-center-hi.jpg",1)</f>
        <v/>
      </c>
      <c r="F1313" s="1" t="s">
        <v>4</v>
      </c>
      <c r="G1313" s="2" t="s">
        <v>5607</v>
      </c>
    </row>
    <row r="1314">
      <c r="A1314" s="1" t="s">
        <v>5608</v>
      </c>
      <c r="B1314" s="1" t="s">
        <v>5609</v>
      </c>
      <c r="C1314" s="1" t="s">
        <v>5610</v>
      </c>
      <c r="D1314" s="1" t="s">
        <v>5611</v>
      </c>
      <c r="E1314" t="str">
        <f t="shared" ref="E1314:E1317" si="139">IMAGE("http://ifttt.com/images/no_image_card.png",1)</f>
        <v/>
      </c>
      <c r="F1314" s="1" t="s">
        <v>4</v>
      </c>
      <c r="G1314" s="2" t="s">
        <v>5612</v>
      </c>
    </row>
    <row r="1315">
      <c r="A1315" s="1" t="s">
        <v>5613</v>
      </c>
      <c r="B1315" s="1" t="s">
        <v>3616</v>
      </c>
      <c r="C1315" s="1" t="s">
        <v>5614</v>
      </c>
      <c r="D1315" s="1" t="s">
        <v>5615</v>
      </c>
      <c r="E1315" t="str">
        <f t="shared" si="139"/>
        <v/>
      </c>
      <c r="F1315" s="1" t="s">
        <v>4</v>
      </c>
      <c r="G1315" s="2" t="s">
        <v>5616</v>
      </c>
    </row>
    <row r="1316">
      <c r="A1316" s="1" t="s">
        <v>5617</v>
      </c>
      <c r="B1316" s="1" t="s">
        <v>5618</v>
      </c>
      <c r="C1316" s="1" t="s">
        <v>5619</v>
      </c>
      <c r="D1316" s="2" t="s">
        <v>5620</v>
      </c>
      <c r="E1316" t="str">
        <f t="shared" si="139"/>
        <v/>
      </c>
      <c r="F1316" s="1" t="s">
        <v>4</v>
      </c>
      <c r="G1316" s="2" t="s">
        <v>5621</v>
      </c>
    </row>
    <row r="1317">
      <c r="A1317" s="1" t="s">
        <v>5622</v>
      </c>
      <c r="B1317" s="1" t="s">
        <v>5623</v>
      </c>
      <c r="C1317" s="1" t="s">
        <v>5624</v>
      </c>
      <c r="D1317" s="1" t="s">
        <v>177</v>
      </c>
      <c r="E1317" t="str">
        <f t="shared" si="139"/>
        <v/>
      </c>
      <c r="F1317" s="1" t="s">
        <v>4</v>
      </c>
      <c r="G1317" s="2" t="s">
        <v>5625</v>
      </c>
    </row>
    <row r="1318">
      <c r="A1318" s="1" t="s">
        <v>5626</v>
      </c>
      <c r="B1318" s="1" t="s">
        <v>1020</v>
      </c>
      <c r="C1318" s="1" t="s">
        <v>5627</v>
      </c>
      <c r="D1318" s="2" t="s">
        <v>5628</v>
      </c>
      <c r="E1318" t="str">
        <f>IMAGE("http://fm.cnbc.com/applications/cnbc.com/resources/img/editorial/2015/04/22/102608118-aec46edb07ead38f945b3505604e476cf654f626.600x400.jpg",1)</f>
        <v/>
      </c>
      <c r="F1318" s="1" t="s">
        <v>4</v>
      </c>
      <c r="G1318" s="2" t="s">
        <v>5629</v>
      </c>
    </row>
    <row r="1319">
      <c r="A1319" s="1" t="s">
        <v>5630</v>
      </c>
      <c r="B1319" s="1" t="s">
        <v>228</v>
      </c>
      <c r="C1319" s="1" t="s">
        <v>5631</v>
      </c>
      <c r="D1319" s="2" t="s">
        <v>5632</v>
      </c>
      <c r="E1319" t="str">
        <f>IMAGE("http://bravenewcoin.com/assets/Uploads/_resampled/CroppedImage400400-Selection-095.png",1)</f>
        <v/>
      </c>
      <c r="F1319" s="1" t="s">
        <v>4</v>
      </c>
      <c r="G1319" s="2" t="s">
        <v>5633</v>
      </c>
    </row>
    <row r="1320">
      <c r="A1320" s="1" t="s">
        <v>5634</v>
      </c>
      <c r="B1320" s="1" t="s">
        <v>1386</v>
      </c>
      <c r="C1320" s="1" t="s">
        <v>5635</v>
      </c>
      <c r="D1320" s="2" t="s">
        <v>5636</v>
      </c>
      <c r="E1320" t="str">
        <f>IMAGE("https://i.ytimg.com/vi/-o6NGKNqtes/maxresdefault.jpg",1)</f>
        <v/>
      </c>
      <c r="F1320" s="1" t="s">
        <v>4</v>
      </c>
      <c r="G1320" s="2" t="s">
        <v>5637</v>
      </c>
    </row>
    <row r="1321">
      <c r="A1321" s="1" t="s">
        <v>5638</v>
      </c>
      <c r="B1321" s="1" t="s">
        <v>5639</v>
      </c>
      <c r="C1321" s="1" t="s">
        <v>5640</v>
      </c>
      <c r="D1321" s="2" t="s">
        <v>5641</v>
      </c>
      <c r="E1321" t="str">
        <f>IMAGE("https://pbs.twimg.com/profile_images/424720629653196801/Qz32A0vi_400x400.jpeg",1)</f>
        <v/>
      </c>
      <c r="F1321" s="1" t="s">
        <v>4</v>
      </c>
      <c r="G1321" s="2" t="s">
        <v>5642</v>
      </c>
    </row>
    <row r="1322">
      <c r="A1322" s="1" t="s">
        <v>5643</v>
      </c>
      <c r="B1322" s="1" t="s">
        <v>5644</v>
      </c>
      <c r="C1322" s="1" t="s">
        <v>5645</v>
      </c>
      <c r="D1322" s="1" t="s">
        <v>5646</v>
      </c>
      <c r="E1322" t="str">
        <f>IMAGE("http://ifttt.com/images/no_image_card.png",1)</f>
        <v/>
      </c>
      <c r="F1322" s="1" t="s">
        <v>4</v>
      </c>
      <c r="G1322" s="2" t="s">
        <v>5647</v>
      </c>
    </row>
    <row r="1323">
      <c r="A1323" s="1" t="s">
        <v>5648</v>
      </c>
      <c r="B1323" s="1" t="s">
        <v>5649</v>
      </c>
      <c r="C1323" s="1" t="s">
        <v>5650</v>
      </c>
      <c r="D1323" s="2" t="s">
        <v>5651</v>
      </c>
      <c r="E1323" t="str">
        <f>IMAGE("http://i.imgur.com/lqDCL13.jpg?fb",1)</f>
        <v/>
      </c>
      <c r="F1323" s="1" t="s">
        <v>4</v>
      </c>
      <c r="G1323" s="2" t="s">
        <v>5652</v>
      </c>
    </row>
    <row r="1324">
      <c r="A1324" s="1" t="s">
        <v>5653</v>
      </c>
      <c r="B1324" s="1" t="s">
        <v>5654</v>
      </c>
      <c r="C1324" s="1" t="s">
        <v>5655</v>
      </c>
      <c r="D1324" s="2" t="s">
        <v>5656</v>
      </c>
      <c r="E1324" t="str">
        <f>IMAGE("http://enclava.org/enclava.jpg",1)</f>
        <v/>
      </c>
      <c r="F1324" s="1" t="s">
        <v>4</v>
      </c>
      <c r="G1324" s="2" t="s">
        <v>5657</v>
      </c>
    </row>
    <row r="1325">
      <c r="A1325" s="1" t="s">
        <v>5658</v>
      </c>
      <c r="B1325" s="1" t="s">
        <v>336</v>
      </c>
      <c r="C1325" s="1" t="s">
        <v>5659</v>
      </c>
      <c r="D1325" s="2" t="s">
        <v>5660</v>
      </c>
      <c r="E1325" t="str">
        <f>IMAGE("https://i.ytimg.com/vi/xfFHnBQ6nQg/maxresdefault.jpg",1)</f>
        <v/>
      </c>
      <c r="F1325" s="1" t="s">
        <v>4</v>
      </c>
      <c r="G1325" s="2" t="s">
        <v>5661</v>
      </c>
    </row>
    <row r="1326">
      <c r="A1326" s="1" t="s">
        <v>5622</v>
      </c>
      <c r="B1326" s="1" t="s">
        <v>5623</v>
      </c>
      <c r="C1326" s="1" t="s">
        <v>5624</v>
      </c>
      <c r="D1326" s="1" t="s">
        <v>177</v>
      </c>
      <c r="E1326" t="str">
        <f>IMAGE("http://ifttt.com/images/no_image_card.png",1)</f>
        <v/>
      </c>
      <c r="F1326" s="1" t="s">
        <v>4</v>
      </c>
      <c r="G1326" s="2" t="s">
        <v>5625</v>
      </c>
    </row>
    <row r="1327">
      <c r="A1327" s="1" t="s">
        <v>5626</v>
      </c>
      <c r="B1327" s="1" t="s">
        <v>1020</v>
      </c>
      <c r="C1327" s="1" t="s">
        <v>5627</v>
      </c>
      <c r="D1327" s="2" t="s">
        <v>5628</v>
      </c>
      <c r="E1327" t="str">
        <f>IMAGE("http://fm.cnbc.com/applications/cnbc.com/resources/img/editorial/2015/04/22/102608118-aec46edb07ead38f945b3505604e476cf654f626.600x400.jpg",1)</f>
        <v/>
      </c>
      <c r="F1327" s="1" t="s">
        <v>4</v>
      </c>
      <c r="G1327" s="2" t="s">
        <v>5629</v>
      </c>
    </row>
    <row r="1328">
      <c r="A1328" s="1" t="s">
        <v>5630</v>
      </c>
      <c r="B1328" s="1" t="s">
        <v>228</v>
      </c>
      <c r="C1328" s="1" t="s">
        <v>5631</v>
      </c>
      <c r="D1328" s="2" t="s">
        <v>5632</v>
      </c>
      <c r="E1328" t="str">
        <f>IMAGE("http://bravenewcoin.com/assets/Uploads/_resampled/CroppedImage400400-Selection-095.png",1)</f>
        <v/>
      </c>
      <c r="F1328" s="1" t="s">
        <v>4</v>
      </c>
      <c r="G1328" s="2" t="s">
        <v>5633</v>
      </c>
    </row>
    <row r="1329">
      <c r="A1329" s="1" t="s">
        <v>5634</v>
      </c>
      <c r="B1329" s="1" t="s">
        <v>1386</v>
      </c>
      <c r="C1329" s="1" t="s">
        <v>5635</v>
      </c>
      <c r="D1329" s="2" t="s">
        <v>5636</v>
      </c>
      <c r="E1329" t="str">
        <f>IMAGE("https://i.ytimg.com/vi/-o6NGKNqtes/maxresdefault.jpg",1)</f>
        <v/>
      </c>
      <c r="F1329" s="1" t="s">
        <v>4</v>
      </c>
      <c r="G1329" s="2" t="s">
        <v>5637</v>
      </c>
    </row>
    <row r="1330">
      <c r="A1330" s="1" t="s">
        <v>5638</v>
      </c>
      <c r="B1330" s="1" t="s">
        <v>5639</v>
      </c>
      <c r="C1330" s="1" t="s">
        <v>5640</v>
      </c>
      <c r="D1330" s="2" t="s">
        <v>5641</v>
      </c>
      <c r="E1330" t="str">
        <f>IMAGE("https://pbs.twimg.com/profile_images/424720629653196801/Qz32A0vi_400x400.jpeg",1)</f>
        <v/>
      </c>
      <c r="F1330" s="1" t="s">
        <v>4</v>
      </c>
      <c r="G1330" s="2" t="s">
        <v>5642</v>
      </c>
    </row>
    <row r="1331">
      <c r="A1331" s="1" t="s">
        <v>5643</v>
      </c>
      <c r="B1331" s="1" t="s">
        <v>5644</v>
      </c>
      <c r="C1331" s="1" t="s">
        <v>5645</v>
      </c>
      <c r="D1331" s="1" t="s">
        <v>5646</v>
      </c>
      <c r="E1331" t="str">
        <f>IMAGE("http://ifttt.com/images/no_image_card.png",1)</f>
        <v/>
      </c>
      <c r="F1331" s="1" t="s">
        <v>4</v>
      </c>
      <c r="G1331" s="2" t="s">
        <v>5647</v>
      </c>
    </row>
    <row r="1332">
      <c r="A1332" s="1" t="s">
        <v>5648</v>
      </c>
      <c r="B1332" s="1" t="s">
        <v>5649</v>
      </c>
      <c r="C1332" s="1" t="s">
        <v>5650</v>
      </c>
      <c r="D1332" s="2" t="s">
        <v>5651</v>
      </c>
      <c r="E1332" t="str">
        <f>IMAGE("http://i.imgur.com/lqDCL13.jpg?fb",1)</f>
        <v/>
      </c>
      <c r="F1332" s="1" t="s">
        <v>4</v>
      </c>
      <c r="G1332" s="2" t="s">
        <v>5652</v>
      </c>
    </row>
    <row r="1333">
      <c r="A1333" s="1" t="s">
        <v>5662</v>
      </c>
      <c r="B1333" s="1" t="s">
        <v>3046</v>
      </c>
      <c r="C1333" s="1" t="s">
        <v>5663</v>
      </c>
      <c r="D1333" s="2" t="s">
        <v>3600</v>
      </c>
      <c r="E1333" t="str">
        <f>IMAGE("http://memeburn.com/wp-content/uploads/2015/04/Vinny-150x150.jpg",1)</f>
        <v/>
      </c>
      <c r="F1333" s="1" t="s">
        <v>4</v>
      </c>
      <c r="G1333" s="2" t="s">
        <v>5664</v>
      </c>
    </row>
    <row r="1334">
      <c r="A1334" s="1" t="s">
        <v>5665</v>
      </c>
      <c r="B1334" s="1" t="s">
        <v>5666</v>
      </c>
      <c r="C1334" s="1" t="s">
        <v>5667</v>
      </c>
      <c r="D1334" s="2" t="s">
        <v>5668</v>
      </c>
      <c r="E1334" t="str">
        <f>IMAGE("http://i0.wp.com/www.neverobsolete.com/wp-content/uploads/2015/04/josh-clowning.gif?resize=480%2C322",1)</f>
        <v/>
      </c>
      <c r="F1334" s="1" t="s">
        <v>4</v>
      </c>
      <c r="G1334" s="2" t="s">
        <v>5669</v>
      </c>
    </row>
    <row r="1335">
      <c r="A1335" s="1" t="s">
        <v>5670</v>
      </c>
      <c r="B1335" s="1" t="s">
        <v>2390</v>
      </c>
      <c r="C1335" s="1" t="s">
        <v>5671</v>
      </c>
      <c r="D1335" s="2" t="s">
        <v>5672</v>
      </c>
      <c r="E1335" t="str">
        <f>IMAGE("http://i.imgur.com/gDEfqgx.jpg?fb",1)</f>
        <v/>
      </c>
      <c r="F1335" s="1" t="s">
        <v>4</v>
      </c>
      <c r="G1335" s="2" t="s">
        <v>5673</v>
      </c>
    </row>
    <row r="1336">
      <c r="A1336" s="1" t="s">
        <v>5674</v>
      </c>
      <c r="B1336" s="1" t="s">
        <v>5675</v>
      </c>
      <c r="C1336" s="1" t="s">
        <v>5676</v>
      </c>
      <c r="D1336" s="2" t="s">
        <v>5677</v>
      </c>
      <c r="E1336" t="str">
        <f>IMAGE("http://ifttt.com/images/no_image_card.png",1)</f>
        <v/>
      </c>
      <c r="F1336" s="1" t="s">
        <v>4</v>
      </c>
      <c r="G1336" s="2" t="s">
        <v>5678</v>
      </c>
    </row>
    <row r="1337">
      <c r="A1337" s="1" t="s">
        <v>5662</v>
      </c>
      <c r="B1337" s="1" t="s">
        <v>3046</v>
      </c>
      <c r="C1337" s="1" t="s">
        <v>5663</v>
      </c>
      <c r="D1337" s="2" t="s">
        <v>3600</v>
      </c>
      <c r="E1337" t="str">
        <f>IMAGE("http://memeburn.com/wp-content/uploads/2015/04/Vinny-150x150.jpg",1)</f>
        <v/>
      </c>
      <c r="F1337" s="1" t="s">
        <v>4</v>
      </c>
      <c r="G1337" s="2" t="s">
        <v>5664</v>
      </c>
    </row>
    <row r="1338">
      <c r="A1338" s="1" t="s">
        <v>5679</v>
      </c>
      <c r="B1338" s="1" t="s">
        <v>5680</v>
      </c>
      <c r="C1338" s="1" t="s">
        <v>5681</v>
      </c>
      <c r="D1338" s="2" t="s">
        <v>5682</v>
      </c>
      <c r="E1338" t="str">
        <f>IMAGE("https://purse.io/images/logo.png",1)</f>
        <v/>
      </c>
      <c r="F1338" s="1" t="s">
        <v>4</v>
      </c>
      <c r="G1338" s="2" t="s">
        <v>5683</v>
      </c>
    </row>
    <row r="1339">
      <c r="A1339" s="1" t="s">
        <v>5684</v>
      </c>
      <c r="B1339" s="1" t="s">
        <v>3378</v>
      </c>
      <c r="C1339" s="1" t="s">
        <v>5685</v>
      </c>
      <c r="D1339" s="1" t="s">
        <v>5686</v>
      </c>
      <c r="E1339" t="str">
        <f t="shared" ref="E1339:E1340" si="140">IMAGE("http://ifttt.com/images/no_image_card.png",1)</f>
        <v/>
      </c>
      <c r="F1339" s="1" t="s">
        <v>4</v>
      </c>
      <c r="G1339" s="2" t="s">
        <v>5687</v>
      </c>
    </row>
    <row r="1340">
      <c r="A1340" s="1" t="s">
        <v>5688</v>
      </c>
      <c r="B1340" s="1" t="s">
        <v>5689</v>
      </c>
      <c r="C1340" s="1" t="s">
        <v>5690</v>
      </c>
      <c r="D1340" s="1" t="s">
        <v>5691</v>
      </c>
      <c r="E1340" t="str">
        <f t="shared" si="140"/>
        <v/>
      </c>
      <c r="F1340" s="1" t="s">
        <v>4</v>
      </c>
      <c r="G1340" s="2" t="s">
        <v>5692</v>
      </c>
    </row>
    <row r="1341">
      <c r="A1341" s="1" t="s">
        <v>5693</v>
      </c>
      <c r="B1341" s="1" t="s">
        <v>5694</v>
      </c>
      <c r="C1341" s="1" t="s">
        <v>5695</v>
      </c>
      <c r="D1341" s="2" t="s">
        <v>5696</v>
      </c>
      <c r="E1341" t="str">
        <f>IMAGE("http://i.imgur.com/KOAQHgQ.jpg?1?fb",1)</f>
        <v/>
      </c>
      <c r="F1341" s="1" t="s">
        <v>4</v>
      </c>
      <c r="G1341" s="2" t="s">
        <v>5697</v>
      </c>
    </row>
    <row r="1342">
      <c r="A1342" s="1" t="s">
        <v>5698</v>
      </c>
      <c r="B1342" s="1" t="s">
        <v>5699</v>
      </c>
      <c r="C1342" s="1" t="s">
        <v>5700</v>
      </c>
      <c r="D1342" s="2" t="s">
        <v>5701</v>
      </c>
      <c r="E1342" t="str">
        <f>IMAGE("http://comparebitcoins.net/imagesp/exchanges-hardblock1.jpg",1)</f>
        <v/>
      </c>
      <c r="F1342" s="1" t="s">
        <v>4</v>
      </c>
      <c r="G1342" s="2" t="s">
        <v>5702</v>
      </c>
    </row>
    <row r="1343">
      <c r="A1343" s="1" t="s">
        <v>5703</v>
      </c>
      <c r="B1343" s="1" t="s">
        <v>961</v>
      </c>
      <c r="C1343" s="1" t="s">
        <v>5704</v>
      </c>
      <c r="D1343" s="2" t="s">
        <v>5705</v>
      </c>
      <c r="E1343" t="str">
        <f>IMAGE("https://i.ytimg.com/vi/gJGzoQ_tiGg/hqdefault.jpg",1)</f>
        <v/>
      </c>
      <c r="F1343" s="1" t="s">
        <v>4</v>
      </c>
      <c r="G1343" s="2" t="s">
        <v>5706</v>
      </c>
    </row>
    <row r="1344">
      <c r="A1344" s="1" t="s">
        <v>5707</v>
      </c>
      <c r="B1344" s="1" t="s">
        <v>5708</v>
      </c>
      <c r="C1344" s="1" t="s">
        <v>5709</v>
      </c>
      <c r="D1344" s="1" t="s">
        <v>5710</v>
      </c>
      <c r="E1344" t="str">
        <f t="shared" ref="E1344:E1345" si="141">IMAGE("http://ifttt.com/images/no_image_card.png",1)</f>
        <v/>
      </c>
      <c r="F1344" s="1" t="s">
        <v>4</v>
      </c>
      <c r="G1344" s="2" t="s">
        <v>5711</v>
      </c>
    </row>
    <row r="1345">
      <c r="A1345" s="1" t="s">
        <v>5712</v>
      </c>
      <c r="B1345" s="1" t="s">
        <v>928</v>
      </c>
      <c r="C1345" s="1" t="s">
        <v>5713</v>
      </c>
      <c r="D1345" s="1" t="s">
        <v>5714</v>
      </c>
      <c r="E1345" t="str">
        <f t="shared" si="141"/>
        <v/>
      </c>
      <c r="F1345" s="1" t="s">
        <v>4</v>
      </c>
      <c r="G1345" s="2" t="s">
        <v>5715</v>
      </c>
    </row>
    <row r="1346">
      <c r="A1346" s="1" t="s">
        <v>5698</v>
      </c>
      <c r="B1346" s="1" t="s">
        <v>5699</v>
      </c>
      <c r="C1346" s="1" t="s">
        <v>5700</v>
      </c>
      <c r="D1346" s="2" t="s">
        <v>5701</v>
      </c>
      <c r="E1346" t="str">
        <f>IMAGE("http://comparebitcoins.net/imagesp/exchanges-hardblock1.jpg",1)</f>
        <v/>
      </c>
      <c r="F1346" s="1" t="s">
        <v>4</v>
      </c>
      <c r="G1346" s="2" t="s">
        <v>5702</v>
      </c>
    </row>
    <row r="1347">
      <c r="A1347" s="1" t="s">
        <v>5703</v>
      </c>
      <c r="B1347" s="1" t="s">
        <v>961</v>
      </c>
      <c r="C1347" s="1" t="s">
        <v>5704</v>
      </c>
      <c r="D1347" s="2" t="s">
        <v>5705</v>
      </c>
      <c r="E1347" t="str">
        <f>IMAGE("https://i.ytimg.com/vi/gJGzoQ_tiGg/hqdefault.jpg",1)</f>
        <v/>
      </c>
      <c r="F1347" s="1" t="s">
        <v>4</v>
      </c>
      <c r="G1347" s="2" t="s">
        <v>5706</v>
      </c>
    </row>
    <row r="1348">
      <c r="A1348" s="1" t="s">
        <v>5716</v>
      </c>
      <c r="B1348" s="1" t="s">
        <v>5717</v>
      </c>
      <c r="C1348" s="1" t="s">
        <v>5718</v>
      </c>
      <c r="D1348" s="1" t="s">
        <v>177</v>
      </c>
      <c r="E1348" t="str">
        <f t="shared" ref="E1348:E1349" si="142">IMAGE("http://ifttt.com/images/no_image_card.png",1)</f>
        <v/>
      </c>
      <c r="F1348" s="1" t="s">
        <v>4</v>
      </c>
      <c r="G1348" s="2" t="s">
        <v>5719</v>
      </c>
    </row>
    <row r="1349">
      <c r="A1349" s="1" t="s">
        <v>5720</v>
      </c>
      <c r="B1349" s="1" t="s">
        <v>5721</v>
      </c>
      <c r="C1349" s="1" t="s">
        <v>5722</v>
      </c>
      <c r="D1349" s="1" t="s">
        <v>5723</v>
      </c>
      <c r="E1349" t="str">
        <f t="shared" si="142"/>
        <v/>
      </c>
      <c r="F1349" s="1" t="s">
        <v>4</v>
      </c>
      <c r="G1349" s="2" t="s">
        <v>5724</v>
      </c>
    </row>
    <row r="1350">
      <c r="A1350" s="1" t="s">
        <v>5720</v>
      </c>
      <c r="B1350" s="1" t="s">
        <v>5725</v>
      </c>
      <c r="C1350" s="1" t="s">
        <v>5726</v>
      </c>
      <c r="D1350" s="2" t="s">
        <v>5727</v>
      </c>
      <c r="E1350" t="str">
        <f>IMAGE("http://cdn.bgr.com/2012/08/bitcoin-e1345563671249.jpg",1)</f>
        <v/>
      </c>
      <c r="F1350" s="1" t="s">
        <v>4</v>
      </c>
      <c r="G1350" s="2" t="s">
        <v>5728</v>
      </c>
    </row>
    <row r="1351">
      <c r="A1351" s="1" t="s">
        <v>5729</v>
      </c>
      <c r="B1351" s="1" t="s">
        <v>5730</v>
      </c>
      <c r="C1351" s="1" t="s">
        <v>5731</v>
      </c>
      <c r="D1351" s="1" t="s">
        <v>5732</v>
      </c>
      <c r="E1351" t="str">
        <f t="shared" ref="E1351:E1353" si="143">IMAGE("http://ifttt.com/images/no_image_card.png",1)</f>
        <v/>
      </c>
      <c r="F1351" s="1" t="s">
        <v>4</v>
      </c>
      <c r="G1351" s="2" t="s">
        <v>5733</v>
      </c>
    </row>
    <row r="1352">
      <c r="A1352" s="1" t="s">
        <v>5734</v>
      </c>
      <c r="B1352" s="1" t="s">
        <v>5735</v>
      </c>
      <c r="C1352" s="1" t="s">
        <v>5736</v>
      </c>
      <c r="D1352" s="1" t="s">
        <v>5737</v>
      </c>
      <c r="E1352" t="str">
        <f t="shared" si="143"/>
        <v/>
      </c>
      <c r="F1352" s="1" t="s">
        <v>4</v>
      </c>
      <c r="G1352" s="2" t="s">
        <v>5738</v>
      </c>
    </row>
    <row r="1353">
      <c r="A1353" s="1" t="s">
        <v>5739</v>
      </c>
      <c r="B1353" s="1" t="s">
        <v>5740</v>
      </c>
      <c r="C1353" s="1" t="s">
        <v>5741</v>
      </c>
      <c r="D1353" s="1" t="s">
        <v>177</v>
      </c>
      <c r="E1353" t="str">
        <f t="shared" si="143"/>
        <v/>
      </c>
      <c r="F1353" s="1" t="s">
        <v>4</v>
      </c>
      <c r="G1353" s="2" t="s">
        <v>5742</v>
      </c>
    </row>
    <row r="1354">
      <c r="A1354" s="1" t="s">
        <v>5743</v>
      </c>
      <c r="B1354" s="1" t="s">
        <v>3767</v>
      </c>
      <c r="C1354" s="1" t="s">
        <v>5744</v>
      </c>
      <c r="D1354" s="2" t="s">
        <v>5745</v>
      </c>
      <c r="E1354" t="str">
        <f>IMAGE("http://i.ytimg.com/vi/ZOg8lQB5NRc/hqdefault.jpg",1)</f>
        <v/>
      </c>
      <c r="F1354" s="1" t="s">
        <v>4</v>
      </c>
      <c r="G1354" s="2" t="s">
        <v>5746</v>
      </c>
    </row>
    <row r="1355">
      <c r="A1355" s="1" t="s">
        <v>5747</v>
      </c>
      <c r="B1355" s="1" t="s">
        <v>5748</v>
      </c>
      <c r="C1355" s="1" t="s">
        <v>5749</v>
      </c>
      <c r="D1355" s="2" t="s">
        <v>5750</v>
      </c>
      <c r="E1355" t="str">
        <f>IMAGE("https://i.ytimg.com/vi/VjflPNp-ynI/maxresdefault.jpg",1)</f>
        <v/>
      </c>
      <c r="F1355" s="1" t="s">
        <v>4</v>
      </c>
      <c r="G1355" s="2" t="s">
        <v>5751</v>
      </c>
    </row>
    <row r="1356">
      <c r="A1356" s="1" t="s">
        <v>5752</v>
      </c>
      <c r="B1356" s="1" t="s">
        <v>5748</v>
      </c>
      <c r="C1356" s="1" t="s">
        <v>5753</v>
      </c>
      <c r="D1356" s="2" t="s">
        <v>5754</v>
      </c>
      <c r="E1356" t="str">
        <f>IMAGE("https://api.url2png.com/v6/P5329C1FA0ECB6/314cf517f6db8077b3b891fddb1072cc/png/?url=http%3A%2F%2Fwww.followthecoin.com",1)</f>
        <v/>
      </c>
      <c r="F1356" s="1" t="s">
        <v>4</v>
      </c>
      <c r="G1356" s="2" t="s">
        <v>5755</v>
      </c>
    </row>
    <row r="1357">
      <c r="A1357" s="1" t="s">
        <v>5756</v>
      </c>
      <c r="B1357" s="1" t="s">
        <v>5757</v>
      </c>
      <c r="C1357" s="1" t="s">
        <v>5758</v>
      </c>
      <c r="D1357" s="1" t="s">
        <v>5759</v>
      </c>
      <c r="E1357" t="str">
        <f>IMAGE("http://ifttt.com/images/no_image_card.png",1)</f>
        <v/>
      </c>
      <c r="F1357" s="1" t="s">
        <v>4</v>
      </c>
      <c r="G1357" s="2" t="s">
        <v>5760</v>
      </c>
    </row>
    <row r="1358">
      <c r="A1358" s="1" t="s">
        <v>5761</v>
      </c>
      <c r="B1358" s="1" t="s">
        <v>895</v>
      </c>
      <c r="C1358" s="1" t="s">
        <v>5762</v>
      </c>
      <c r="D1358" s="2" t="s">
        <v>5763</v>
      </c>
      <c r="E1358" t="str">
        <f>IMAGE("http://truucoin.com/wp-content/uploads/2015/04/mark-karpeles-750x430.jpg",1)</f>
        <v/>
      </c>
      <c r="F1358" s="1" t="s">
        <v>4</v>
      </c>
      <c r="G1358" s="2" t="s">
        <v>5764</v>
      </c>
    </row>
    <row r="1359">
      <c r="A1359" s="1" t="s">
        <v>5765</v>
      </c>
      <c r="B1359" s="1" t="s">
        <v>1693</v>
      </c>
      <c r="C1359" s="1" t="s">
        <v>5766</v>
      </c>
      <c r="D1359" s="2" t="s">
        <v>1695</v>
      </c>
      <c r="E1359" t="str">
        <f>IMAGE("http://cointelegraph.com/images/725_aHR0cDovL2NvaW50ZWxlZ3JhcGguY29tL3N0b3JhZ2UvdXBsb2Fkcy92aWV3L2Q5YTg5YjBkYTE5YzNkOTJiOTdkZTFlYjYxYjYxZjRjLnBuZw==.jpg",1)</f>
        <v/>
      </c>
      <c r="F1359" s="1" t="s">
        <v>4</v>
      </c>
      <c r="G1359" s="2" t="s">
        <v>5767</v>
      </c>
    </row>
    <row r="1360">
      <c r="A1360" s="1" t="s">
        <v>5768</v>
      </c>
      <c r="B1360" s="1" t="s">
        <v>3270</v>
      </c>
      <c r="C1360" s="1" t="s">
        <v>5769</v>
      </c>
      <c r="D1360" s="2" t="s">
        <v>5770</v>
      </c>
      <c r="E1360" t="str">
        <f>IMAGE("http://img.src.ca/2013/06/07/420x236/130607_ut4ci_rci-cybercriminalite_sn420.jpg",1)</f>
        <v/>
      </c>
      <c r="F1360" s="1" t="s">
        <v>4</v>
      </c>
      <c r="G1360" s="2" t="s">
        <v>5771</v>
      </c>
    </row>
    <row r="1361">
      <c r="A1361" s="1" t="s">
        <v>5772</v>
      </c>
      <c r="B1361" s="1" t="s">
        <v>961</v>
      </c>
      <c r="C1361" s="1" t="s">
        <v>5773</v>
      </c>
      <c r="D1361" s="2" t="s">
        <v>5774</v>
      </c>
      <c r="E1361" t="str">
        <f>IMAGE("https://i.ytimg.com/vi/somVrIKqIUg/hqdefault.jpg",1)</f>
        <v/>
      </c>
      <c r="F1361" s="1" t="s">
        <v>4</v>
      </c>
      <c r="G1361" s="2" t="s">
        <v>5775</v>
      </c>
    </row>
    <row r="1362">
      <c r="A1362" s="1" t="s">
        <v>5776</v>
      </c>
      <c r="B1362" s="1" t="s">
        <v>5777</v>
      </c>
      <c r="C1362" s="1" t="s">
        <v>5778</v>
      </c>
      <c r="D1362" s="2" t="s">
        <v>5779</v>
      </c>
      <c r="E1362" t="str">
        <f>IMAGE("http://www.digitalcurrencycouncil.com/wp-content/uploads/dcc_logo_footer.jpg",1)</f>
        <v/>
      </c>
      <c r="F1362" s="1" t="s">
        <v>4</v>
      </c>
      <c r="G1362" s="2" t="s">
        <v>5780</v>
      </c>
    </row>
    <row r="1363">
      <c r="A1363" s="1" t="s">
        <v>5781</v>
      </c>
      <c r="B1363" s="1" t="s">
        <v>5782</v>
      </c>
      <c r="C1363" s="1" t="s">
        <v>5783</v>
      </c>
      <c r="D1363" s="1" t="s">
        <v>5784</v>
      </c>
      <c r="E1363" t="str">
        <f t="shared" ref="E1363:E1364" si="144">IMAGE("http://ifttt.com/images/no_image_card.png",1)</f>
        <v/>
      </c>
      <c r="F1363" s="1" t="s">
        <v>4</v>
      </c>
      <c r="G1363" s="2" t="s">
        <v>5785</v>
      </c>
    </row>
    <row r="1364">
      <c r="A1364" s="1" t="s">
        <v>5786</v>
      </c>
      <c r="B1364" s="1" t="s">
        <v>5787</v>
      </c>
      <c r="C1364" s="1" t="s">
        <v>5788</v>
      </c>
      <c r="D1364" s="2" t="s">
        <v>5789</v>
      </c>
      <c r="E1364" t="str">
        <f t="shared" si="144"/>
        <v/>
      </c>
      <c r="F1364" s="1" t="s">
        <v>4</v>
      </c>
      <c r="G1364" s="2" t="s">
        <v>5790</v>
      </c>
    </row>
    <row r="1365">
      <c r="A1365" s="1" t="s">
        <v>5791</v>
      </c>
      <c r="B1365" s="1" t="s">
        <v>5792</v>
      </c>
      <c r="C1365" s="1" t="s">
        <v>5793</v>
      </c>
      <c r="D1365" s="2" t="s">
        <v>5794</v>
      </c>
      <c r="E1365" t="str">
        <f>IMAGE("https://newsoffice.mit.edu/sites/mit.edu.newsoffice/files/styles/og/public/images/2015/BrianForde.jpg",1)</f>
        <v/>
      </c>
      <c r="F1365" s="1" t="s">
        <v>4</v>
      </c>
      <c r="G1365" s="2" t="s">
        <v>5795</v>
      </c>
    </row>
    <row r="1366">
      <c r="A1366" s="1" t="s">
        <v>5796</v>
      </c>
      <c r="B1366" s="1" t="s">
        <v>2842</v>
      </c>
      <c r="C1366" s="1" t="s">
        <v>5797</v>
      </c>
      <c r="D1366" s="1" t="s">
        <v>5798</v>
      </c>
      <c r="E1366" t="str">
        <f>IMAGE("http://ifttt.com/images/no_image_card.png",1)</f>
        <v/>
      </c>
      <c r="F1366" s="1" t="s">
        <v>4</v>
      </c>
      <c r="G1366" s="2" t="s">
        <v>5799</v>
      </c>
    </row>
    <row r="1367">
      <c r="A1367" s="1" t="s">
        <v>5800</v>
      </c>
      <c r="B1367" s="1" t="s">
        <v>5787</v>
      </c>
      <c r="C1367" s="1" t="s">
        <v>5801</v>
      </c>
      <c r="D1367" s="2" t="s">
        <v>5802</v>
      </c>
      <c r="E1367" t="str">
        <f>IMAGE("http://upload.wikimedia.org/wikipedia/en/thumb/a/a4/Liberty_Reserve_seizure.png/300px-Liberty_Reserve_seizure.png",1)</f>
        <v/>
      </c>
      <c r="F1367" s="1" t="s">
        <v>4</v>
      </c>
      <c r="G1367" s="2" t="s">
        <v>5803</v>
      </c>
    </row>
    <row r="1368">
      <c r="A1368" s="1" t="s">
        <v>5804</v>
      </c>
      <c r="B1368" s="1" t="s">
        <v>5805</v>
      </c>
      <c r="C1368" s="1" t="s">
        <v>5806</v>
      </c>
      <c r="D1368" s="1" t="s">
        <v>5807</v>
      </c>
      <c r="E1368" t="str">
        <f>IMAGE("http://ifttt.com/images/no_image_card.png",1)</f>
        <v/>
      </c>
      <c r="F1368" s="1" t="s">
        <v>4</v>
      </c>
      <c r="G1368" s="2" t="s">
        <v>5808</v>
      </c>
    </row>
    <row r="1369">
      <c r="A1369" s="1" t="s">
        <v>5809</v>
      </c>
      <c r="B1369" s="1" t="s">
        <v>5810</v>
      </c>
      <c r="C1369" s="1" t="s">
        <v>5811</v>
      </c>
      <c r="D1369" s="2" t="s">
        <v>5812</v>
      </c>
      <c r="E1369" t="str">
        <f>IMAGE("https://i.ytimg.com/vi/h90NepDVjHA/hqdefault.jpg",1)</f>
        <v/>
      </c>
      <c r="F1369" s="1" t="s">
        <v>4</v>
      </c>
      <c r="G1369" s="2" t="s">
        <v>5813</v>
      </c>
    </row>
    <row r="1370">
      <c r="A1370" s="1" t="s">
        <v>5814</v>
      </c>
      <c r="B1370" s="1" t="s">
        <v>5815</v>
      </c>
      <c r="C1370" s="1" t="s">
        <v>5816</v>
      </c>
      <c r="D1370" s="1" t="s">
        <v>5817</v>
      </c>
      <c r="E1370" t="str">
        <f t="shared" ref="E1370:E1373" si="145">IMAGE("http://ifttt.com/images/no_image_card.png",1)</f>
        <v/>
      </c>
      <c r="F1370" s="1" t="s">
        <v>4</v>
      </c>
      <c r="G1370" s="2" t="s">
        <v>5818</v>
      </c>
    </row>
    <row r="1371">
      <c r="A1371" s="1" t="s">
        <v>5819</v>
      </c>
      <c r="B1371" s="1" t="s">
        <v>5820</v>
      </c>
      <c r="C1371" s="1" t="s">
        <v>5821</v>
      </c>
      <c r="D1371" s="1" t="s">
        <v>5822</v>
      </c>
      <c r="E1371" t="str">
        <f t="shared" si="145"/>
        <v/>
      </c>
      <c r="F1371" s="1" t="s">
        <v>4</v>
      </c>
      <c r="G1371" s="2" t="s">
        <v>5823</v>
      </c>
    </row>
    <row r="1372">
      <c r="A1372" s="1" t="s">
        <v>5824</v>
      </c>
      <c r="B1372" s="1" t="s">
        <v>5825</v>
      </c>
      <c r="C1372" s="1" t="s">
        <v>5826</v>
      </c>
      <c r="D1372" s="1" t="s">
        <v>5827</v>
      </c>
      <c r="E1372" t="str">
        <f t="shared" si="145"/>
        <v/>
      </c>
      <c r="F1372" s="1" t="s">
        <v>4</v>
      </c>
      <c r="G1372" s="2" t="s">
        <v>5828</v>
      </c>
    </row>
    <row r="1373">
      <c r="A1373" s="1" t="s">
        <v>5829</v>
      </c>
      <c r="B1373" s="1" t="s">
        <v>5039</v>
      </c>
      <c r="C1373" s="1" t="s">
        <v>5830</v>
      </c>
      <c r="D1373" s="1" t="s">
        <v>5831</v>
      </c>
      <c r="E1373" t="str">
        <f t="shared" si="145"/>
        <v/>
      </c>
      <c r="F1373" s="1" t="s">
        <v>4</v>
      </c>
      <c r="G1373" s="2" t="s">
        <v>5832</v>
      </c>
    </row>
    <row r="1374">
      <c r="A1374" s="1" t="s">
        <v>5833</v>
      </c>
      <c r="B1374" s="1" t="s">
        <v>5834</v>
      </c>
      <c r="C1374" s="1" t="s">
        <v>5835</v>
      </c>
      <c r="D1374" s="2" t="s">
        <v>5836</v>
      </c>
      <c r="E1374" t="str">
        <f>IMAGE("https://i.ytimg.com/vi/gD4llSr-Ik8/maxresdefault.jpg",1)</f>
        <v/>
      </c>
      <c r="F1374" s="1" t="s">
        <v>4</v>
      </c>
      <c r="G1374" s="2" t="s">
        <v>5837</v>
      </c>
    </row>
    <row r="1375">
      <c r="A1375" s="1" t="s">
        <v>5838</v>
      </c>
      <c r="B1375" s="1" t="s">
        <v>1827</v>
      </c>
      <c r="C1375" s="1" t="s">
        <v>5839</v>
      </c>
      <c r="D1375" s="1" t="s">
        <v>5840</v>
      </c>
      <c r="E1375" t="str">
        <f>IMAGE("http://ifttt.com/images/no_image_card.png",1)</f>
        <v/>
      </c>
      <c r="F1375" s="1" t="s">
        <v>4</v>
      </c>
      <c r="G1375" s="2" t="s">
        <v>5841</v>
      </c>
    </row>
    <row r="1376">
      <c r="A1376" s="1" t="s">
        <v>5842</v>
      </c>
      <c r="B1376" s="1" t="s">
        <v>5843</v>
      </c>
      <c r="C1376" s="1" t="s">
        <v>5844</v>
      </c>
      <c r="D1376" s="2" t="s">
        <v>5845</v>
      </c>
      <c r="E1376" t="str">
        <f>IMAGE("http://cointelegraph.uk/images/725_aHR0cDovL2NvaW50ZWxlZ3JhcGgudWsvc3RvcmFnZS91cGxvYWRzL3ZpZXcvNzg0NWFjNWE2MWJkMDZmMTNkNjQ5OTkxODdjMDYwNWUuanBn.jpg",1)</f>
        <v/>
      </c>
      <c r="F1376" s="1" t="s">
        <v>4</v>
      </c>
      <c r="G1376" s="2" t="s">
        <v>5846</v>
      </c>
    </row>
    <row r="1377">
      <c r="A1377" s="1" t="s">
        <v>5847</v>
      </c>
      <c r="B1377" s="1" t="s">
        <v>1179</v>
      </c>
      <c r="C1377" s="1" t="s">
        <v>5848</v>
      </c>
      <c r="D1377" s="1" t="s">
        <v>177</v>
      </c>
      <c r="E1377" t="str">
        <f>IMAGE("http://ifttt.com/images/no_image_card.png",1)</f>
        <v/>
      </c>
      <c r="F1377" s="1" t="s">
        <v>4</v>
      </c>
      <c r="G1377" s="2" t="s">
        <v>5849</v>
      </c>
    </row>
    <row r="1378">
      <c r="A1378" s="1" t="s">
        <v>5850</v>
      </c>
      <c r="B1378" s="1" t="s">
        <v>5039</v>
      </c>
      <c r="C1378" s="1" t="s">
        <v>5851</v>
      </c>
      <c r="D1378" s="2" t="s">
        <v>5852</v>
      </c>
      <c r="E1378" t="str">
        <f>IMAGE("http://bitcoinconf.eu/sites/default/files/styles/medium/public/externals/e89c142857fc3cb75e3d431ad9a5b61a.jpg?itok=iv-UqWR7",1)</f>
        <v/>
      </c>
      <c r="F1378" s="1" t="s">
        <v>4</v>
      </c>
      <c r="G1378" s="2" t="s">
        <v>5853</v>
      </c>
    </row>
    <row r="1379">
      <c r="A1379" s="1" t="s">
        <v>5854</v>
      </c>
      <c r="B1379" s="1" t="s">
        <v>5547</v>
      </c>
      <c r="C1379" s="1" t="s">
        <v>5855</v>
      </c>
      <c r="D1379" s="1" t="s">
        <v>5856</v>
      </c>
      <c r="E1379" t="str">
        <f t="shared" ref="E1379:E1380" si="146">IMAGE("http://ifttt.com/images/no_image_card.png",1)</f>
        <v/>
      </c>
      <c r="F1379" s="1" t="s">
        <v>4</v>
      </c>
      <c r="G1379" s="2" t="s">
        <v>5857</v>
      </c>
    </row>
    <row r="1380">
      <c r="A1380" s="1" t="s">
        <v>5858</v>
      </c>
      <c r="B1380" s="1" t="s">
        <v>5859</v>
      </c>
      <c r="C1380" s="1" t="s">
        <v>5860</v>
      </c>
      <c r="D1380" s="1" t="s">
        <v>5861</v>
      </c>
      <c r="E1380" t="str">
        <f t="shared" si="146"/>
        <v/>
      </c>
      <c r="F1380" s="1" t="s">
        <v>4</v>
      </c>
      <c r="G1380" s="2" t="s">
        <v>5862</v>
      </c>
    </row>
    <row r="1381">
      <c r="A1381" s="1" t="s">
        <v>5863</v>
      </c>
      <c r="B1381" s="1" t="s">
        <v>5864</v>
      </c>
      <c r="C1381" s="1" t="s">
        <v>5865</v>
      </c>
      <c r="D1381" s="2" t="s">
        <v>5866</v>
      </c>
      <c r="E1381" t="str">
        <f>IMAGE("http://pqcrypto.eu.org/web-title-turtle.jpg",1)</f>
        <v/>
      </c>
      <c r="F1381" s="1" t="s">
        <v>4</v>
      </c>
      <c r="G1381" s="2" t="s">
        <v>5867</v>
      </c>
    </row>
    <row r="1382">
      <c r="A1382" s="1" t="s">
        <v>5868</v>
      </c>
      <c r="B1382" s="1" t="s">
        <v>353</v>
      </c>
      <c r="C1382" s="1" t="s">
        <v>5869</v>
      </c>
      <c r="D1382" s="2" t="s">
        <v>5870</v>
      </c>
      <c r="E1382" t="str">
        <f>IMAGE("https://fortunedotcom.files.wordpress.com/2015/04/techfortune2.jpg?quality=80&amp;amp;w=820&amp;amp;h=570&amp;amp;crop=1",1)</f>
        <v/>
      </c>
      <c r="F1382" s="1" t="s">
        <v>4</v>
      </c>
      <c r="G1382" s="2" t="s">
        <v>5871</v>
      </c>
    </row>
    <row r="1383">
      <c r="A1383" s="1" t="s">
        <v>5872</v>
      </c>
      <c r="B1383" s="1" t="s">
        <v>1272</v>
      </c>
      <c r="C1383" s="1" t="s">
        <v>5873</v>
      </c>
      <c r="D1383" s="2" t="s">
        <v>5874</v>
      </c>
      <c r="E1383" t="str">
        <f>IMAGE("http://www.miningpool.co.uk/wp-content/uploads/2015/04/igot-logo.jpg",1)</f>
        <v/>
      </c>
      <c r="F1383" s="1" t="s">
        <v>4</v>
      </c>
      <c r="G1383" s="2" t="s">
        <v>5875</v>
      </c>
    </row>
    <row r="1384">
      <c r="A1384" s="1" t="s">
        <v>5876</v>
      </c>
      <c r="B1384" s="1" t="s">
        <v>353</v>
      </c>
      <c r="C1384" s="1" t="s">
        <v>5877</v>
      </c>
      <c r="D1384" s="2" t="s">
        <v>5878</v>
      </c>
      <c r="E1384" t="str">
        <f>IMAGE("http://media.coindesk.com/2015/01/shutterstock_226117993-1.jpg",1)</f>
        <v/>
      </c>
      <c r="F1384" s="1" t="s">
        <v>4</v>
      </c>
      <c r="G1384" s="2" t="s">
        <v>5879</v>
      </c>
    </row>
    <row r="1385">
      <c r="A1385" s="1" t="s">
        <v>5880</v>
      </c>
      <c r="B1385" s="1" t="s">
        <v>415</v>
      </c>
      <c r="C1385" s="1" t="s">
        <v>5881</v>
      </c>
      <c r="D1385" s="2" t="s">
        <v>5882</v>
      </c>
      <c r="E1385" t="str">
        <f>IMAGE("https://www.lakebtc.com/assets/qrcode-LakeBTC-ee2de3fbc22a172d74f5bc239e20d9bd.png",1)</f>
        <v/>
      </c>
      <c r="F1385" s="1" t="s">
        <v>4</v>
      </c>
      <c r="G1385" s="2" t="s">
        <v>5883</v>
      </c>
    </row>
    <row r="1386">
      <c r="A1386" s="1" t="s">
        <v>5884</v>
      </c>
      <c r="B1386" s="1" t="s">
        <v>348</v>
      </c>
      <c r="C1386" s="1" t="s">
        <v>5885</v>
      </c>
      <c r="D1386" s="2" t="s">
        <v>5886</v>
      </c>
      <c r="E1386" t="str">
        <f>IMAGE("http://i.imgur.com/E7KKCNY.png?fb",1)</f>
        <v/>
      </c>
      <c r="F1386" s="1" t="s">
        <v>4</v>
      </c>
      <c r="G1386" s="2" t="s">
        <v>5887</v>
      </c>
    </row>
    <row r="1387">
      <c r="A1387" s="1" t="s">
        <v>5888</v>
      </c>
      <c r="B1387" s="1" t="s">
        <v>5077</v>
      </c>
      <c r="C1387" s="1" t="s">
        <v>5889</v>
      </c>
      <c r="D1387" s="2" t="s">
        <v>5890</v>
      </c>
      <c r="E1387" t="str">
        <f t="shared" ref="E1387:E1388" si="147">IMAGE("http://ifttt.com/images/no_image_card.png",1)</f>
        <v/>
      </c>
      <c r="F1387" s="1" t="s">
        <v>4</v>
      </c>
      <c r="G1387" s="2" t="s">
        <v>5891</v>
      </c>
    </row>
    <row r="1388">
      <c r="A1388" s="1" t="s">
        <v>5892</v>
      </c>
      <c r="B1388" s="1" t="s">
        <v>4312</v>
      </c>
      <c r="C1388" s="1" t="s">
        <v>5893</v>
      </c>
      <c r="D1388" s="1" t="s">
        <v>5894</v>
      </c>
      <c r="E1388" t="str">
        <f t="shared" si="147"/>
        <v/>
      </c>
      <c r="F1388" s="1" t="s">
        <v>4</v>
      </c>
      <c r="G1388" s="2" t="s">
        <v>5895</v>
      </c>
    </row>
    <row r="1389">
      <c r="A1389" s="1" t="s">
        <v>5896</v>
      </c>
      <c r="B1389" s="1" t="s">
        <v>5897</v>
      </c>
      <c r="C1389" s="1" t="s">
        <v>5898</v>
      </c>
      <c r="D1389" s="2" t="s">
        <v>5899</v>
      </c>
      <c r="E1389" t="str">
        <f>IMAGE("https://www.redditstatic.com/icon.png",1)</f>
        <v/>
      </c>
      <c r="F1389" s="1" t="s">
        <v>4</v>
      </c>
      <c r="G1389" s="2" t="s">
        <v>5900</v>
      </c>
    </row>
    <row r="1390">
      <c r="A1390" s="1" t="s">
        <v>5901</v>
      </c>
      <c r="B1390" s="1" t="s">
        <v>1204</v>
      </c>
      <c r="C1390" s="1" t="s">
        <v>5902</v>
      </c>
      <c r="D1390" s="2" t="s">
        <v>5903</v>
      </c>
      <c r="E1390" t="str">
        <f>IMAGE("https://yacuna.com/blog/wp-content/uploads/2015/04/Bitcoin_euro.png",1)</f>
        <v/>
      </c>
      <c r="F1390" s="1" t="s">
        <v>4</v>
      </c>
      <c r="G1390" s="2" t="s">
        <v>5904</v>
      </c>
    </row>
    <row r="1391">
      <c r="A1391" s="1" t="s">
        <v>5905</v>
      </c>
      <c r="B1391" s="1" t="s">
        <v>353</v>
      </c>
      <c r="C1391" s="1" t="s">
        <v>5906</v>
      </c>
      <c r="D1391" s="2" t="s">
        <v>5907</v>
      </c>
      <c r="E1391" t="str">
        <f>IMAGE("http://mw1.wsj.net/MW5/content/images/logos/mw-social-logo.jpg",1)</f>
        <v/>
      </c>
      <c r="F1391" s="1" t="s">
        <v>4</v>
      </c>
      <c r="G1391" s="2" t="s">
        <v>5908</v>
      </c>
    </row>
    <row r="1392">
      <c r="A1392" s="1" t="s">
        <v>5909</v>
      </c>
      <c r="B1392" s="1" t="s">
        <v>353</v>
      </c>
      <c r="C1392" s="1" t="s">
        <v>5910</v>
      </c>
      <c r="D1392" s="2" t="s">
        <v>5911</v>
      </c>
      <c r="E1392" t="str">
        <f>IMAGE("http://99bitcoins.com/wp-content/uploads/2015/04/Asia_satellite_plane.jpg",1)</f>
        <v/>
      </c>
      <c r="F1392" s="1" t="s">
        <v>4</v>
      </c>
      <c r="G1392" s="2" t="s">
        <v>5912</v>
      </c>
    </row>
    <row r="1393">
      <c r="A1393" s="1" t="s">
        <v>5909</v>
      </c>
      <c r="B1393" s="1" t="s">
        <v>5913</v>
      </c>
      <c r="C1393" s="1" t="s">
        <v>5914</v>
      </c>
      <c r="D1393" s="2" t="s">
        <v>5915</v>
      </c>
      <c r="E1393" t="str">
        <f>IMAGE("//cartodb-libs.global.ssl.fastly.net/cartodbui/assets/3.9.13/images/layout/cartofante_blue.png",1)</f>
        <v/>
      </c>
      <c r="F1393" s="1" t="s">
        <v>4</v>
      </c>
      <c r="G1393" s="2" t="s">
        <v>5916</v>
      </c>
    </row>
    <row r="1394">
      <c r="A1394" s="1" t="s">
        <v>5917</v>
      </c>
      <c r="B1394" s="1" t="s">
        <v>353</v>
      </c>
      <c r="C1394" s="1" t="s">
        <v>5092</v>
      </c>
      <c r="D1394" s="2" t="s">
        <v>5918</v>
      </c>
      <c r="E1394" t="str">
        <f>IMAGE("http://media.townhall.com/_townhall/resources/images/thog.png",1)</f>
        <v/>
      </c>
      <c r="F1394" s="1" t="s">
        <v>4</v>
      </c>
      <c r="G1394" s="2" t="s">
        <v>5919</v>
      </c>
    </row>
    <row r="1395">
      <c r="A1395" s="1" t="s">
        <v>5920</v>
      </c>
      <c r="B1395" s="1" t="s">
        <v>353</v>
      </c>
      <c r="C1395" s="1" t="s">
        <v>5921</v>
      </c>
      <c r="D1395" s="2" t="s">
        <v>5922</v>
      </c>
      <c r="E1395" t="str">
        <f>IMAGE("http://wp.streetwise.co/wp-content/blogs.dir/2/files/2015/04/opowerphoto1.jpg",1)</f>
        <v/>
      </c>
      <c r="F1395" s="1" t="s">
        <v>4</v>
      </c>
      <c r="G1395" s="2" t="s">
        <v>5923</v>
      </c>
    </row>
    <row r="1396">
      <c r="A1396" s="1" t="s">
        <v>5924</v>
      </c>
      <c r="B1396" s="1" t="s">
        <v>5925</v>
      </c>
      <c r="C1396" s="1" t="s">
        <v>5926</v>
      </c>
      <c r="D1396" s="1" t="s">
        <v>5927</v>
      </c>
      <c r="E1396" t="str">
        <f t="shared" ref="E1396:E1399" si="148">IMAGE("http://ifttt.com/images/no_image_card.png",1)</f>
        <v/>
      </c>
      <c r="F1396" s="1" t="s">
        <v>4</v>
      </c>
      <c r="G1396" s="2" t="s">
        <v>5928</v>
      </c>
    </row>
    <row r="1397">
      <c r="A1397" s="1" t="s">
        <v>5929</v>
      </c>
      <c r="B1397" s="1" t="s">
        <v>5930</v>
      </c>
      <c r="C1397" s="1" t="s">
        <v>5931</v>
      </c>
      <c r="D1397" s="1" t="s">
        <v>5932</v>
      </c>
      <c r="E1397" t="str">
        <f t="shared" si="148"/>
        <v/>
      </c>
      <c r="F1397" s="1" t="s">
        <v>4</v>
      </c>
      <c r="G1397" s="2" t="s">
        <v>5933</v>
      </c>
    </row>
    <row r="1398">
      <c r="A1398" s="1" t="s">
        <v>5934</v>
      </c>
      <c r="B1398" s="1" t="s">
        <v>3740</v>
      </c>
      <c r="C1398" s="1" t="s">
        <v>5935</v>
      </c>
      <c r="D1398" s="1" t="s">
        <v>5936</v>
      </c>
      <c r="E1398" t="str">
        <f t="shared" si="148"/>
        <v/>
      </c>
      <c r="F1398" s="1" t="s">
        <v>4</v>
      </c>
      <c r="G1398" s="2" t="s">
        <v>5937</v>
      </c>
    </row>
    <row r="1399">
      <c r="A1399" s="1" t="s">
        <v>5938</v>
      </c>
      <c r="B1399" s="1" t="s">
        <v>5939</v>
      </c>
      <c r="C1399" s="1" t="s">
        <v>5940</v>
      </c>
      <c r="D1399" s="1" t="s">
        <v>177</v>
      </c>
      <c r="E1399" t="str">
        <f t="shared" si="148"/>
        <v/>
      </c>
      <c r="F1399" s="1" t="s">
        <v>4</v>
      </c>
      <c r="G1399" s="2" t="s">
        <v>5941</v>
      </c>
    </row>
    <row r="1400">
      <c r="A1400" s="1" t="s">
        <v>5942</v>
      </c>
      <c r="B1400" s="1" t="s">
        <v>5943</v>
      </c>
      <c r="C1400" s="1" t="s">
        <v>5944</v>
      </c>
      <c r="D1400" s="2" t="s">
        <v>5945</v>
      </c>
      <c r="E1400" t="str">
        <f>IMAGE("http://dappcentral.com/images/av_on_ds_300px.png",1)</f>
        <v/>
      </c>
      <c r="F1400" s="1" t="s">
        <v>4</v>
      </c>
      <c r="G1400" s="2" t="s">
        <v>5946</v>
      </c>
    </row>
    <row r="1401">
      <c r="A1401" s="1" t="s">
        <v>5947</v>
      </c>
      <c r="B1401" s="1" t="s">
        <v>5948</v>
      </c>
      <c r="C1401" s="1" t="s">
        <v>5949</v>
      </c>
      <c r="D1401" s="1" t="s">
        <v>5950</v>
      </c>
      <c r="E1401" t="str">
        <f>IMAGE("http://ifttt.com/images/no_image_card.png",1)</f>
        <v/>
      </c>
      <c r="F1401" s="1" t="s">
        <v>4</v>
      </c>
      <c r="G1401" s="2" t="s">
        <v>5951</v>
      </c>
    </row>
    <row r="1402">
      <c r="A1402" s="1" t="s">
        <v>5947</v>
      </c>
      <c r="B1402" s="1" t="s">
        <v>5952</v>
      </c>
      <c r="C1402" s="1" t="s">
        <v>5953</v>
      </c>
      <c r="D1402" s="2" t="s">
        <v>5954</v>
      </c>
      <c r="E1402" t="str">
        <f>IMAGE("https://www.netki.com/img/nk-logo.png",1)</f>
        <v/>
      </c>
      <c r="F1402" s="1" t="s">
        <v>4</v>
      </c>
      <c r="G1402" s="2" t="s">
        <v>5955</v>
      </c>
    </row>
    <row r="1403">
      <c r="A1403" s="1" t="s">
        <v>5956</v>
      </c>
      <c r="B1403" s="1" t="s">
        <v>5957</v>
      </c>
      <c r="C1403" s="1" t="s">
        <v>5958</v>
      </c>
      <c r="D1403" s="2" t="s">
        <v>5959</v>
      </c>
      <c r="E1403" t="str">
        <f>IMAGE("http://media.coindesk.com/2015/04/spanish-flag.jpg",1)</f>
        <v/>
      </c>
      <c r="F1403" s="1" t="s">
        <v>4</v>
      </c>
      <c r="G1403" s="2" t="s">
        <v>5960</v>
      </c>
    </row>
    <row r="1404">
      <c r="A1404" s="1" t="s">
        <v>5961</v>
      </c>
      <c r="B1404" s="1" t="s">
        <v>5962</v>
      </c>
      <c r="C1404" s="1" t="s">
        <v>5963</v>
      </c>
      <c r="D1404" s="2" t="s">
        <v>5964</v>
      </c>
      <c r="E1404" t="str">
        <f>IMAGE("http://ventureburn.com/wp-content/uploads/2015/04/Bankymoon-2.jpg?b_id=929619142",1)</f>
        <v/>
      </c>
      <c r="F1404" s="1" t="s">
        <v>4</v>
      </c>
      <c r="G1404" s="2" t="s">
        <v>5965</v>
      </c>
    </row>
    <row r="1405">
      <c r="A1405" s="1" t="s">
        <v>5966</v>
      </c>
      <c r="B1405" s="1" t="s">
        <v>1315</v>
      </c>
      <c r="C1405" s="1" t="s">
        <v>5967</v>
      </c>
      <c r="D1405" s="2" t="s">
        <v>5968</v>
      </c>
      <c r="E1405" t="str">
        <f>IMAGE("http://www.businesswire.com/images/bwlogo_web.jpg",1)</f>
        <v/>
      </c>
      <c r="F1405" s="1" t="s">
        <v>4</v>
      </c>
      <c r="G1405" s="2" t="s">
        <v>5969</v>
      </c>
    </row>
    <row r="1406">
      <c r="A1406" s="1" t="s">
        <v>5970</v>
      </c>
      <c r="B1406" s="1" t="s">
        <v>5971</v>
      </c>
      <c r="C1406" s="1" t="s">
        <v>5972</v>
      </c>
      <c r="D1406" s="2" t="s">
        <v>5973</v>
      </c>
      <c r="E1406" t="str">
        <f t="shared" ref="E1406:E1407" si="149">IMAGE("http://ifttt.com/images/no_image_card.png",1)</f>
        <v/>
      </c>
      <c r="F1406" s="1" t="s">
        <v>4</v>
      </c>
      <c r="G1406" s="2" t="s">
        <v>5974</v>
      </c>
    </row>
    <row r="1407">
      <c r="A1407" s="1" t="s">
        <v>5975</v>
      </c>
      <c r="B1407" s="1" t="s">
        <v>5976</v>
      </c>
      <c r="C1407" s="1" t="s">
        <v>5977</v>
      </c>
      <c r="D1407" s="1" t="s">
        <v>5978</v>
      </c>
      <c r="E1407" t="str">
        <f t="shared" si="149"/>
        <v/>
      </c>
      <c r="F1407" s="1" t="s">
        <v>4</v>
      </c>
      <c r="G1407" s="2" t="s">
        <v>5979</v>
      </c>
    </row>
    <row r="1408">
      <c r="A1408" s="1" t="s">
        <v>5980</v>
      </c>
      <c r="B1408" s="1" t="s">
        <v>5981</v>
      </c>
      <c r="C1408" s="1" t="s">
        <v>5982</v>
      </c>
      <c r="D1408" s="2" t="s">
        <v>5983</v>
      </c>
      <c r="E1408" t="str">
        <f>IMAGE("https://getdotbit.com/../static/migrating/img/yes.png",1)</f>
        <v/>
      </c>
      <c r="F1408" s="1" t="s">
        <v>4</v>
      </c>
      <c r="G1408" s="2" t="s">
        <v>5984</v>
      </c>
    </row>
    <row r="1409">
      <c r="A1409" s="1" t="s">
        <v>5975</v>
      </c>
      <c r="B1409" s="1" t="s">
        <v>5976</v>
      </c>
      <c r="C1409" s="1" t="s">
        <v>5977</v>
      </c>
      <c r="D1409" s="1" t="s">
        <v>5978</v>
      </c>
      <c r="E1409" t="str">
        <f t="shared" ref="E1409:E1410" si="150">IMAGE("http://ifttt.com/images/no_image_card.png",1)</f>
        <v/>
      </c>
      <c r="F1409" s="1" t="s">
        <v>4</v>
      </c>
      <c r="G1409" s="2" t="s">
        <v>5979</v>
      </c>
    </row>
    <row r="1410">
      <c r="A1410" s="1" t="s">
        <v>5985</v>
      </c>
      <c r="B1410" s="1" t="s">
        <v>5986</v>
      </c>
      <c r="C1410" s="1" t="s">
        <v>5987</v>
      </c>
      <c r="D1410" s="1" t="s">
        <v>5988</v>
      </c>
      <c r="E1410" t="str">
        <f t="shared" si="150"/>
        <v/>
      </c>
      <c r="F1410" s="1" t="s">
        <v>4</v>
      </c>
      <c r="G1410" s="2" t="s">
        <v>5989</v>
      </c>
    </row>
    <row r="1411">
      <c r="A1411" s="1" t="s">
        <v>5990</v>
      </c>
      <c r="B1411" s="1" t="s">
        <v>2063</v>
      </c>
      <c r="C1411" s="1" t="s">
        <v>5991</v>
      </c>
      <c r="D1411" s="2" t="s">
        <v>5992</v>
      </c>
      <c r="E1411" t="str">
        <f>IMAGE("http://www.theopenledger.com/wp-content/uploads/2015/04/Blythe-Masters.jpg",1)</f>
        <v/>
      </c>
      <c r="F1411" s="1" t="s">
        <v>4</v>
      </c>
      <c r="G1411" s="2" t="s">
        <v>5993</v>
      </c>
    </row>
    <row r="1412">
      <c r="A1412" s="1" t="s">
        <v>5994</v>
      </c>
      <c r="B1412" s="1" t="s">
        <v>5995</v>
      </c>
      <c r="C1412" s="1" t="s">
        <v>5996</v>
      </c>
      <c r="D1412" s="2" t="s">
        <v>5997</v>
      </c>
      <c r="E1412" t="str">
        <f t="shared" ref="E1412:E1414" si="151">IMAGE("http://ifttt.com/images/no_image_card.png",1)</f>
        <v/>
      </c>
      <c r="F1412" s="1" t="s">
        <v>4</v>
      </c>
      <c r="G1412" s="2" t="s">
        <v>5998</v>
      </c>
    </row>
    <row r="1413">
      <c r="A1413" s="1" t="s">
        <v>5999</v>
      </c>
      <c r="B1413" s="1" t="s">
        <v>30</v>
      </c>
      <c r="C1413" s="1" t="s">
        <v>6000</v>
      </c>
      <c r="D1413" s="1" t="s">
        <v>6001</v>
      </c>
      <c r="E1413" t="str">
        <f t="shared" si="151"/>
        <v/>
      </c>
      <c r="F1413" s="1" t="s">
        <v>4</v>
      </c>
      <c r="G1413" s="2" t="s">
        <v>6002</v>
      </c>
    </row>
    <row r="1414">
      <c r="A1414" s="1" t="s">
        <v>6003</v>
      </c>
      <c r="B1414" s="1" t="s">
        <v>6004</v>
      </c>
      <c r="C1414" s="1" t="s">
        <v>6005</v>
      </c>
      <c r="D1414" s="1" t="s">
        <v>6006</v>
      </c>
      <c r="E1414" t="str">
        <f t="shared" si="151"/>
        <v/>
      </c>
      <c r="F1414" s="1" t="s">
        <v>4</v>
      </c>
      <c r="G1414" s="2" t="s">
        <v>6007</v>
      </c>
    </row>
    <row r="1415">
      <c r="A1415" s="1" t="s">
        <v>6008</v>
      </c>
      <c r="B1415" s="1" t="s">
        <v>858</v>
      </c>
      <c r="C1415" s="1" t="s">
        <v>6009</v>
      </c>
      <c r="D1415" s="2" t="s">
        <v>6010</v>
      </c>
      <c r="E1415" t="str">
        <f>IMAGE("http://www.newsbtc.com/wp-content/uploads/2014/04/MIT-Logo-LG-WIDE.jpg",1)</f>
        <v/>
      </c>
      <c r="F1415" s="1" t="s">
        <v>4</v>
      </c>
      <c r="G1415" s="2" t="s">
        <v>6011</v>
      </c>
    </row>
    <row r="1416">
      <c r="A1416" s="1" t="s">
        <v>6012</v>
      </c>
      <c r="B1416" s="1" t="s">
        <v>6013</v>
      </c>
      <c r="C1416" s="1" t="s">
        <v>6014</v>
      </c>
      <c r="D1416" s="1" t="s">
        <v>6015</v>
      </c>
      <c r="E1416" t="str">
        <f>IMAGE("http://ifttt.com/images/no_image_card.png",1)</f>
        <v/>
      </c>
      <c r="F1416" s="1" t="s">
        <v>4</v>
      </c>
      <c r="G1416" s="2" t="s">
        <v>6016</v>
      </c>
    </row>
    <row r="1417">
      <c r="A1417" s="1" t="s">
        <v>6017</v>
      </c>
      <c r="B1417" s="1" t="s">
        <v>6018</v>
      </c>
      <c r="C1417" s="1" t="s">
        <v>6019</v>
      </c>
      <c r="D1417" s="2" t="s">
        <v>6020</v>
      </c>
      <c r="E1417" t="str">
        <f>IMAGE("http://247cryptonews.com/wp-content/uploads/2015/04/BitcoinConfference.png",1)</f>
        <v/>
      </c>
      <c r="F1417" s="1" t="s">
        <v>4</v>
      </c>
      <c r="G1417" s="2" t="s">
        <v>6021</v>
      </c>
    </row>
    <row r="1418">
      <c r="A1418" s="1" t="s">
        <v>6022</v>
      </c>
      <c r="B1418" s="1" t="s">
        <v>1235</v>
      </c>
      <c r="C1418" s="1" t="s">
        <v>6023</v>
      </c>
      <c r="D1418" s="2" t="s">
        <v>6024</v>
      </c>
      <c r="E1418" t="str">
        <f>IMAGE("https://pbs.twimg.com/profile_images/589107278826983425/LMiyxd7A_400x400.jpg",1)</f>
        <v/>
      </c>
      <c r="F1418" s="1" t="s">
        <v>4</v>
      </c>
      <c r="G1418" s="2" t="s">
        <v>6025</v>
      </c>
    </row>
    <row r="1419">
      <c r="A1419" s="1" t="s">
        <v>6026</v>
      </c>
      <c r="B1419" s="1" t="s">
        <v>6027</v>
      </c>
      <c r="C1419" s="1" t="s">
        <v>6028</v>
      </c>
      <c r="D1419" s="1" t="s">
        <v>6029</v>
      </c>
      <c r="E1419" t="str">
        <f>IMAGE("http://ifttt.com/images/no_image_card.png",1)</f>
        <v/>
      </c>
      <c r="F1419" s="1" t="s">
        <v>4</v>
      </c>
      <c r="G1419" s="2" t="s">
        <v>6030</v>
      </c>
    </row>
    <row r="1420">
      <c r="A1420" s="1" t="s">
        <v>6031</v>
      </c>
      <c r="B1420" s="1" t="s">
        <v>1827</v>
      </c>
      <c r="C1420" s="1" t="s">
        <v>6032</v>
      </c>
      <c r="D1420" s="2" t="s">
        <v>6033</v>
      </c>
      <c r="E1420" t="str">
        <f>IMAGE("http://insidebitcoins.com/wp-content/uploads/2015/04/HolyTransaction-Netki-640x480-150x150.png",1)</f>
        <v/>
      </c>
      <c r="F1420" s="1" t="s">
        <v>4</v>
      </c>
      <c r="G1420" s="2" t="s">
        <v>6034</v>
      </c>
    </row>
    <row r="1421">
      <c r="A1421" s="1" t="s">
        <v>6035</v>
      </c>
      <c r="B1421" s="1" t="s">
        <v>471</v>
      </c>
      <c r="C1421" s="1" t="s">
        <v>6036</v>
      </c>
      <c r="D1421" s="2" t="s">
        <v>6037</v>
      </c>
      <c r="E1421" t="str">
        <f>IMAGE("http://bit-post.com/wp-content/uploads/2014/12/Videogames-BP.jpg",1)</f>
        <v/>
      </c>
      <c r="F1421" s="1" t="s">
        <v>4</v>
      </c>
      <c r="G1421" s="2" t="s">
        <v>6038</v>
      </c>
    </row>
    <row r="1422">
      <c r="A1422" s="1" t="s">
        <v>6035</v>
      </c>
      <c r="B1422" s="1" t="s">
        <v>30</v>
      </c>
      <c r="C1422" s="1" t="s">
        <v>6039</v>
      </c>
      <c r="D1422" s="2" t="s">
        <v>6040</v>
      </c>
      <c r="E1422" t="str">
        <f>IMAGE("https://bitcoinmagazine.com/wp-content/uploads/2015/04/ing-survey.jpg",1)</f>
        <v/>
      </c>
      <c r="F1422" s="1" t="s">
        <v>4</v>
      </c>
      <c r="G1422" s="2" t="s">
        <v>6041</v>
      </c>
    </row>
    <row r="1423">
      <c r="A1423" s="1" t="s">
        <v>6042</v>
      </c>
      <c r="B1423" s="1" t="s">
        <v>1987</v>
      </c>
      <c r="C1423" s="1" t="s">
        <v>6043</v>
      </c>
      <c r="D1423" s="2" t="s">
        <v>6044</v>
      </c>
      <c r="E1423" t="str">
        <f>IMAGE("http://www.thehindubusinessline.com/multimedia/dynamic/02383/BL24_globe_jpg_2383377g.jpg",1)</f>
        <v/>
      </c>
      <c r="F1423" s="1" t="s">
        <v>4</v>
      </c>
      <c r="G1423" s="2" t="s">
        <v>6045</v>
      </c>
    </row>
    <row r="1424">
      <c r="A1424" s="1" t="s">
        <v>6046</v>
      </c>
      <c r="B1424" s="1" t="s">
        <v>6047</v>
      </c>
      <c r="C1424" s="1" t="s">
        <v>6048</v>
      </c>
      <c r="D1424" s="2" t="s">
        <v>6049</v>
      </c>
      <c r="E1424" t="str">
        <f>IMAGE("http://ifttt.com/images/no_image_card.png",1)</f>
        <v/>
      </c>
      <c r="F1424" s="1" t="s">
        <v>4</v>
      </c>
      <c r="G1424" s="2" t="s">
        <v>6050</v>
      </c>
    </row>
    <row r="1425">
      <c r="A1425" s="1" t="s">
        <v>6046</v>
      </c>
      <c r="B1425" s="1" t="s">
        <v>3229</v>
      </c>
      <c r="C1425" s="1" t="s">
        <v>6051</v>
      </c>
      <c r="D1425" s="2" t="s">
        <v>6052</v>
      </c>
      <c r="E1425" t="str">
        <f>IMAGE("http://lh3.googleusercontent.com/proxy/ePHkll_6SdjIEmCxNREm3t7i-mYhTgBQ0IMYO3DCEhUVDAIS_CtSfQc9bS24fvGnwdJuD3VJxCciVsAWAXaABg=w506-h285-n",1)</f>
        <v/>
      </c>
      <c r="F1425" s="1" t="s">
        <v>4</v>
      </c>
      <c r="G1425" s="2" t="s">
        <v>6053</v>
      </c>
    </row>
    <row r="1426">
      <c r="A1426" s="1" t="s">
        <v>6054</v>
      </c>
      <c r="B1426" s="1" t="s">
        <v>6055</v>
      </c>
      <c r="C1426" s="1" t="s">
        <v>6056</v>
      </c>
      <c r="D1426" s="1" t="s">
        <v>6057</v>
      </c>
      <c r="E1426" t="str">
        <f>IMAGE("http://ifttt.com/images/no_image_card.png",1)</f>
        <v/>
      </c>
      <c r="F1426" s="1" t="s">
        <v>4</v>
      </c>
      <c r="G1426" s="2" t="s">
        <v>6058</v>
      </c>
    </row>
    <row r="1427">
      <c r="A1427" s="1" t="s">
        <v>6054</v>
      </c>
      <c r="B1427" s="1" t="s">
        <v>2862</v>
      </c>
      <c r="C1427" s="1" t="s">
        <v>6059</v>
      </c>
      <c r="D1427" s="2" t="s">
        <v>6060</v>
      </c>
      <c r="E1427" t="str">
        <f>IMAGE("http://www.esma.europa.eu/sites/all/themes/esma/images/content/logo_esma_header.png",1)</f>
        <v/>
      </c>
      <c r="F1427" s="1" t="s">
        <v>4</v>
      </c>
      <c r="G1427" s="2" t="s">
        <v>6061</v>
      </c>
    </row>
    <row r="1428">
      <c r="A1428" s="1" t="s">
        <v>6062</v>
      </c>
      <c r="B1428" s="1" t="s">
        <v>6063</v>
      </c>
      <c r="C1428" s="1" t="s">
        <v>6064</v>
      </c>
      <c r="D1428" s="1" t="s">
        <v>6065</v>
      </c>
      <c r="E1428" t="str">
        <f t="shared" ref="E1428:E1432" si="152">IMAGE("http://ifttt.com/images/no_image_card.png",1)</f>
        <v/>
      </c>
      <c r="F1428" s="1" t="s">
        <v>4</v>
      </c>
      <c r="G1428" s="2" t="s">
        <v>6066</v>
      </c>
    </row>
    <row r="1429">
      <c r="A1429" s="1" t="s">
        <v>6067</v>
      </c>
      <c r="B1429" s="1" t="s">
        <v>6068</v>
      </c>
      <c r="C1429" s="1" t="s">
        <v>6069</v>
      </c>
      <c r="D1429" s="1" t="s">
        <v>6070</v>
      </c>
      <c r="E1429" t="str">
        <f t="shared" si="152"/>
        <v/>
      </c>
      <c r="F1429" s="1" t="s">
        <v>4</v>
      </c>
      <c r="G1429" s="2" t="s">
        <v>6071</v>
      </c>
    </row>
    <row r="1430">
      <c r="A1430" s="1" t="s">
        <v>6072</v>
      </c>
      <c r="B1430" s="1" t="s">
        <v>6073</v>
      </c>
      <c r="C1430" s="1" t="s">
        <v>6074</v>
      </c>
      <c r="D1430" s="1" t="s">
        <v>6075</v>
      </c>
      <c r="E1430" t="str">
        <f t="shared" si="152"/>
        <v/>
      </c>
      <c r="F1430" s="1" t="s">
        <v>4</v>
      </c>
      <c r="G1430" s="2" t="s">
        <v>6076</v>
      </c>
    </row>
    <row r="1431">
      <c r="A1431" s="1" t="s">
        <v>6077</v>
      </c>
      <c r="B1431" s="1" t="s">
        <v>6078</v>
      </c>
      <c r="C1431" s="1" t="s">
        <v>6079</v>
      </c>
      <c r="D1431" s="1" t="s">
        <v>6080</v>
      </c>
      <c r="E1431" t="str">
        <f t="shared" si="152"/>
        <v/>
      </c>
      <c r="F1431" s="1" t="s">
        <v>4</v>
      </c>
      <c r="G1431" s="2" t="s">
        <v>6081</v>
      </c>
    </row>
    <row r="1432">
      <c r="A1432" s="1" t="s">
        <v>6082</v>
      </c>
      <c r="B1432" s="1" t="s">
        <v>6083</v>
      </c>
      <c r="C1432" s="1" t="s">
        <v>6084</v>
      </c>
      <c r="D1432" s="1" t="s">
        <v>6085</v>
      </c>
      <c r="E1432" t="str">
        <f t="shared" si="152"/>
        <v/>
      </c>
      <c r="F1432" s="1" t="s">
        <v>4</v>
      </c>
      <c r="G1432" s="2" t="s">
        <v>6086</v>
      </c>
    </row>
    <row r="1433">
      <c r="A1433" s="1" t="s">
        <v>6087</v>
      </c>
      <c r="B1433" s="1" t="s">
        <v>4295</v>
      </c>
      <c r="C1433" s="1" t="s">
        <v>6088</v>
      </c>
      <c r="D1433" s="2" t="s">
        <v>6089</v>
      </c>
      <c r="E1433" t="str">
        <f>IMAGE("http://cointelegraph.com/images/725_aHR0cDovL2NvaW50ZWxlZ3JhcGguY29tL3N0b3JhZ2UvdXBsb2Fkcy92aWV3Lzg3ZDliYmI3NjY4ODBkOGVkMzdmZjAzOTc4NDc2Mzc0LnBuZw==.jpg",1)</f>
        <v/>
      </c>
      <c r="F1433" s="1" t="s">
        <v>4</v>
      </c>
      <c r="G1433" s="2" t="s">
        <v>6090</v>
      </c>
    </row>
    <row r="1434">
      <c r="A1434" s="1" t="s">
        <v>6091</v>
      </c>
      <c r="B1434" s="1" t="s">
        <v>6092</v>
      </c>
      <c r="C1434" s="1" t="s">
        <v>6093</v>
      </c>
      <c r="D1434" s="2" t="s">
        <v>6094</v>
      </c>
      <c r="E1434" t="str">
        <f>IMAGE("https://avatars3.githubusercontent.com/u/7438770?v=3&amp;amp;s=400",1)</f>
        <v/>
      </c>
      <c r="F1434" s="1" t="s">
        <v>4</v>
      </c>
      <c r="G1434" s="2" t="s">
        <v>6095</v>
      </c>
    </row>
    <row r="1435">
      <c r="A1435" s="1" t="s">
        <v>6096</v>
      </c>
      <c r="B1435" s="1" t="s">
        <v>6097</v>
      </c>
      <c r="C1435" s="1" t="s">
        <v>6098</v>
      </c>
      <c r="D1435" s="1" t="s">
        <v>6099</v>
      </c>
      <c r="E1435" t="str">
        <f t="shared" ref="E1435:E1439" si="153">IMAGE("http://ifttt.com/images/no_image_card.png",1)</f>
        <v/>
      </c>
      <c r="F1435" s="1" t="s">
        <v>4</v>
      </c>
      <c r="G1435" s="2" t="s">
        <v>6100</v>
      </c>
    </row>
    <row r="1436">
      <c r="A1436" s="1" t="s">
        <v>6101</v>
      </c>
      <c r="B1436" s="1" t="s">
        <v>1396</v>
      </c>
      <c r="C1436" s="1" t="s">
        <v>6102</v>
      </c>
      <c r="D1436" s="2" t="s">
        <v>6103</v>
      </c>
      <c r="E1436" t="str">
        <f t="shared" si="153"/>
        <v/>
      </c>
      <c r="F1436" s="1" t="s">
        <v>4</v>
      </c>
      <c r="G1436" s="2" t="s">
        <v>6104</v>
      </c>
    </row>
    <row r="1437">
      <c r="A1437" s="1" t="s">
        <v>6105</v>
      </c>
      <c r="B1437" s="1" t="s">
        <v>6106</v>
      </c>
      <c r="C1437" s="1" t="s">
        <v>6107</v>
      </c>
      <c r="D1437" s="1" t="s">
        <v>6108</v>
      </c>
      <c r="E1437" t="str">
        <f t="shared" si="153"/>
        <v/>
      </c>
      <c r="F1437" s="1" t="s">
        <v>4</v>
      </c>
      <c r="G1437" s="2" t="s">
        <v>6109</v>
      </c>
    </row>
    <row r="1438">
      <c r="A1438" s="1" t="s">
        <v>6110</v>
      </c>
      <c r="B1438" s="1" t="s">
        <v>6111</v>
      </c>
      <c r="C1438" s="1" t="s">
        <v>6112</v>
      </c>
      <c r="D1438" s="1" t="s">
        <v>6113</v>
      </c>
      <c r="E1438" t="str">
        <f t="shared" si="153"/>
        <v/>
      </c>
      <c r="F1438" s="1" t="s">
        <v>4</v>
      </c>
      <c r="G1438" s="2" t="s">
        <v>6114</v>
      </c>
    </row>
    <row r="1439">
      <c r="A1439" s="1" t="s">
        <v>6115</v>
      </c>
      <c r="B1439" s="1" t="s">
        <v>6116</v>
      </c>
      <c r="C1439" s="1" t="s">
        <v>6117</v>
      </c>
      <c r="D1439" s="1" t="s">
        <v>6118</v>
      </c>
      <c r="E1439" t="str">
        <f t="shared" si="153"/>
        <v/>
      </c>
      <c r="F1439" s="1" t="s">
        <v>4</v>
      </c>
      <c r="G1439" s="2" t="s">
        <v>6119</v>
      </c>
    </row>
    <row r="1440">
      <c r="A1440" s="1" t="s">
        <v>6120</v>
      </c>
      <c r="B1440" s="1" t="s">
        <v>1987</v>
      </c>
      <c r="C1440" s="1" t="s">
        <v>6121</v>
      </c>
      <c r="D1440" s="2" t="s">
        <v>6122</v>
      </c>
      <c r="E1440" t="str">
        <f>IMAGE("http://i.investopedia.com/facebook/investopedia-facebook-image.gif",1)</f>
        <v/>
      </c>
      <c r="F1440" s="1" t="s">
        <v>4</v>
      </c>
      <c r="G1440" s="2" t="s">
        <v>6123</v>
      </c>
    </row>
    <row r="1441">
      <c r="A1441" s="1" t="s">
        <v>6124</v>
      </c>
      <c r="B1441" s="1" t="s">
        <v>4344</v>
      </c>
      <c r="C1441" s="1" t="s">
        <v>6125</v>
      </c>
      <c r="D1441" s="1" t="s">
        <v>6126</v>
      </c>
      <c r="E1441" t="str">
        <f>IMAGE("http://ifttt.com/images/no_image_card.png",1)</f>
        <v/>
      </c>
      <c r="F1441" s="1" t="s">
        <v>4</v>
      </c>
      <c r="G1441" s="2" t="s">
        <v>6127</v>
      </c>
    </row>
    <row r="1442">
      <c r="A1442" s="1" t="s">
        <v>6128</v>
      </c>
      <c r="B1442" s="1" t="s">
        <v>284</v>
      </c>
      <c r="C1442" s="1" t="s">
        <v>6129</v>
      </c>
      <c r="D1442" s="2" t="s">
        <v>6130</v>
      </c>
      <c r="E1442" t="str">
        <f>IMAGE("http://cointelegraph.com/images/725_aHR0cDovL2NvaW50ZWxlZ3JhcGguY29tL3N0b3JhZ2UvdXBsb2Fkcy92aWV3LzYzMjllZDdhMTQ4MDZiZjU3NjE5MjA4OTMxMTY2NjgwLnBuZw==.jpg",1)</f>
        <v/>
      </c>
      <c r="F1442" s="1" t="s">
        <v>4</v>
      </c>
      <c r="G1442" s="2" t="s">
        <v>6131</v>
      </c>
    </row>
    <row r="1443">
      <c r="A1443" s="1" t="s">
        <v>6132</v>
      </c>
      <c r="B1443" s="1" t="s">
        <v>6133</v>
      </c>
      <c r="C1443" s="1" t="s">
        <v>6134</v>
      </c>
      <c r="D1443" s="1" t="s">
        <v>177</v>
      </c>
      <c r="E1443" t="str">
        <f t="shared" ref="E1443:E1444" si="154">IMAGE("http://ifttt.com/images/no_image_card.png",1)</f>
        <v/>
      </c>
      <c r="F1443" s="1" t="s">
        <v>4</v>
      </c>
      <c r="G1443" s="2" t="s">
        <v>6135</v>
      </c>
    </row>
    <row r="1444">
      <c r="A1444" s="1" t="s">
        <v>6136</v>
      </c>
      <c r="B1444" s="1" t="s">
        <v>6137</v>
      </c>
      <c r="C1444" s="1" t="s">
        <v>6138</v>
      </c>
      <c r="D1444" s="1" t="s">
        <v>6139</v>
      </c>
      <c r="E1444" t="str">
        <f t="shared" si="154"/>
        <v/>
      </c>
      <c r="F1444" s="1" t="s">
        <v>4</v>
      </c>
      <c r="G1444" s="2" t="s">
        <v>6140</v>
      </c>
    </row>
    <row r="1445">
      <c r="A1445" s="1" t="s">
        <v>6141</v>
      </c>
      <c r="B1445" s="1" t="s">
        <v>2390</v>
      </c>
      <c r="C1445" s="1" t="s">
        <v>6142</v>
      </c>
      <c r="D1445" s="2" t="s">
        <v>6143</v>
      </c>
      <c r="E1445" t="str">
        <f>IMAGE("http://i.imgur.com/kN8QIfE.png?2?fb",1)</f>
        <v/>
      </c>
      <c r="F1445" s="1" t="s">
        <v>4</v>
      </c>
      <c r="G1445" s="2" t="s">
        <v>6144</v>
      </c>
    </row>
    <row r="1446">
      <c r="A1446" s="1" t="s">
        <v>6145</v>
      </c>
      <c r="B1446" s="1" t="s">
        <v>6146</v>
      </c>
      <c r="C1446" s="1" t="s">
        <v>6147</v>
      </c>
      <c r="D1446" s="1" t="s">
        <v>6148</v>
      </c>
      <c r="E1446" t="str">
        <f t="shared" ref="E1446:E1447" si="155">IMAGE("http://ifttt.com/images/no_image_card.png",1)</f>
        <v/>
      </c>
      <c r="F1446" s="1" t="s">
        <v>4</v>
      </c>
      <c r="G1446" s="2" t="s">
        <v>6149</v>
      </c>
    </row>
    <row r="1447">
      <c r="A1447" s="1" t="s">
        <v>6150</v>
      </c>
      <c r="B1447" s="1" t="s">
        <v>6151</v>
      </c>
      <c r="C1447" s="1" t="s">
        <v>6152</v>
      </c>
      <c r="D1447" s="1" t="s">
        <v>6153</v>
      </c>
      <c r="E1447" t="str">
        <f t="shared" si="155"/>
        <v/>
      </c>
      <c r="F1447" s="1" t="s">
        <v>4</v>
      </c>
      <c r="G1447" s="2" t="s">
        <v>6154</v>
      </c>
    </row>
    <row r="1448">
      <c r="A1448" s="1" t="s">
        <v>6155</v>
      </c>
      <c r="B1448" s="1" t="s">
        <v>6156</v>
      </c>
      <c r="C1448" s="1" t="s">
        <v>6157</v>
      </c>
      <c r="D1448" s="2" t="s">
        <v>6158</v>
      </c>
      <c r="E1448" t="str">
        <f>IMAGE("http://a2.mzstatic.com/us/r30/Purple1/v4/10/c5/a4/10c5a40f-58b1-9af4-7523-c0a248c55ae4/icon320x320.png",1)</f>
        <v/>
      </c>
      <c r="F1448" s="1" t="s">
        <v>4</v>
      </c>
      <c r="G1448" s="2" t="s">
        <v>6159</v>
      </c>
    </row>
    <row r="1449">
      <c r="A1449" s="1" t="s">
        <v>6160</v>
      </c>
      <c r="B1449" s="1" t="s">
        <v>4105</v>
      </c>
      <c r="C1449" s="1" t="s">
        <v>6161</v>
      </c>
      <c r="D1449" s="2" t="s">
        <v>6162</v>
      </c>
      <c r="E1449" t="str">
        <f>IMAGE("http://i.imgur.com/1NEhgud.png?fb",1)</f>
        <v/>
      </c>
      <c r="F1449" s="1" t="s">
        <v>4</v>
      </c>
      <c r="G1449" s="2" t="s">
        <v>6163</v>
      </c>
    </row>
    <row r="1450">
      <c r="A1450" s="1" t="s">
        <v>6164</v>
      </c>
      <c r="B1450" s="1" t="s">
        <v>6165</v>
      </c>
      <c r="C1450" s="1" t="s">
        <v>6166</v>
      </c>
      <c r="D1450" s="2" t="s">
        <v>6167</v>
      </c>
      <c r="E1450" t="str">
        <f>IMAGE("https://bitcoinmagazine.com/wp-content/uploads/2015/04/power-grid.jpg",1)</f>
        <v/>
      </c>
      <c r="F1450" s="1" t="s">
        <v>4</v>
      </c>
      <c r="G1450" s="2" t="s">
        <v>6168</v>
      </c>
    </row>
    <row r="1451">
      <c r="A1451" s="1" t="s">
        <v>6169</v>
      </c>
      <c r="B1451" s="1" t="s">
        <v>4015</v>
      </c>
      <c r="C1451" s="1" t="s">
        <v>6170</v>
      </c>
      <c r="D1451" s="1" t="s">
        <v>6171</v>
      </c>
      <c r="E1451" t="str">
        <f t="shared" ref="E1451:E1452" si="156">IMAGE("http://ifttt.com/images/no_image_card.png",1)</f>
        <v/>
      </c>
      <c r="F1451" s="1" t="s">
        <v>4</v>
      </c>
      <c r="G1451" s="2" t="s">
        <v>6172</v>
      </c>
    </row>
    <row r="1452">
      <c r="A1452" s="1" t="s">
        <v>6169</v>
      </c>
      <c r="B1452" s="1" t="s">
        <v>762</v>
      </c>
      <c r="C1452" s="1" t="s">
        <v>6173</v>
      </c>
      <c r="D1452" s="2" t="s">
        <v>6174</v>
      </c>
      <c r="E1452" t="str">
        <f t="shared" si="156"/>
        <v/>
      </c>
      <c r="F1452" s="1" t="s">
        <v>4</v>
      </c>
      <c r="G1452" s="2" t="s">
        <v>6175</v>
      </c>
    </row>
    <row r="1453">
      <c r="A1453" s="1" t="s">
        <v>6176</v>
      </c>
      <c r="B1453" s="1" t="s">
        <v>1987</v>
      </c>
      <c r="C1453" s="1" t="s">
        <v>6177</v>
      </c>
      <c r="D1453" s="2" t="s">
        <v>6178</v>
      </c>
      <c r="E1453" t="str">
        <f>IMAGE("https://fortunedotcom.files.wordpress.com/2015/04/459519606.jpg?quality=80&amp;amp;w=820&amp;amp;h=570&amp;amp;crop=1",1)</f>
        <v/>
      </c>
      <c r="F1453" s="1" t="s">
        <v>4</v>
      </c>
      <c r="G1453" s="2" t="s">
        <v>6179</v>
      </c>
    </row>
    <row r="1454">
      <c r="A1454" s="1" t="s">
        <v>6180</v>
      </c>
      <c r="B1454" s="1" t="s">
        <v>6181</v>
      </c>
      <c r="C1454" s="1" t="s">
        <v>6182</v>
      </c>
      <c r="D1454" s="2" t="s">
        <v>6183</v>
      </c>
      <c r="E1454" t="str">
        <f>IMAGE("https://fusiondotnet.files.wordpress.com/2015/04/150422-brocoin-1.png?w=1200&amp;amp;h=630&amp;amp;crop=1",1)</f>
        <v/>
      </c>
      <c r="F1454" s="1" t="s">
        <v>4</v>
      </c>
      <c r="G1454" s="2" t="s">
        <v>6184</v>
      </c>
    </row>
    <row r="1455">
      <c r="A1455" s="1" t="s">
        <v>6185</v>
      </c>
      <c r="B1455" s="1" t="s">
        <v>6186</v>
      </c>
      <c r="C1455" s="1" t="s">
        <v>6187</v>
      </c>
      <c r="D1455" s="1" t="s">
        <v>6188</v>
      </c>
      <c r="E1455" t="str">
        <f t="shared" ref="E1455:E1458" si="157">IMAGE("http://ifttt.com/images/no_image_card.png",1)</f>
        <v/>
      </c>
      <c r="F1455" s="1" t="s">
        <v>4</v>
      </c>
      <c r="G1455" s="2" t="s">
        <v>6189</v>
      </c>
    </row>
    <row r="1456">
      <c r="A1456" s="1" t="s">
        <v>6190</v>
      </c>
      <c r="B1456" s="1" t="s">
        <v>6191</v>
      </c>
      <c r="C1456" s="1" t="s">
        <v>6192</v>
      </c>
      <c r="D1456" s="1" t="s">
        <v>6193</v>
      </c>
      <c r="E1456" t="str">
        <f t="shared" si="157"/>
        <v/>
      </c>
      <c r="F1456" s="1" t="s">
        <v>4</v>
      </c>
      <c r="G1456" s="2" t="s">
        <v>6194</v>
      </c>
    </row>
    <row r="1457">
      <c r="A1457" s="1" t="s">
        <v>6195</v>
      </c>
      <c r="B1457" s="1" t="s">
        <v>6196</v>
      </c>
      <c r="C1457" s="1" t="s">
        <v>6197</v>
      </c>
      <c r="D1457" s="1" t="s">
        <v>6198</v>
      </c>
      <c r="E1457" t="str">
        <f t="shared" si="157"/>
        <v/>
      </c>
      <c r="F1457" s="1" t="s">
        <v>4</v>
      </c>
      <c r="G1457" s="2" t="s">
        <v>6199</v>
      </c>
    </row>
    <row r="1458">
      <c r="A1458" s="1" t="s">
        <v>6200</v>
      </c>
      <c r="B1458" s="1" t="s">
        <v>6201</v>
      </c>
      <c r="C1458" s="1" t="s">
        <v>6202</v>
      </c>
      <c r="D1458" s="1" t="s">
        <v>6203</v>
      </c>
      <c r="E1458" t="str">
        <f t="shared" si="157"/>
        <v/>
      </c>
      <c r="F1458" s="1" t="s">
        <v>4</v>
      </c>
      <c r="G1458" s="2" t="s">
        <v>6204</v>
      </c>
    </row>
    <row r="1459">
      <c r="A1459" s="1" t="s">
        <v>6205</v>
      </c>
      <c r="B1459" s="1" t="s">
        <v>275</v>
      </c>
      <c r="C1459" s="1" t="s">
        <v>6206</v>
      </c>
      <c r="D1459" s="2" t="s">
        <v>6207</v>
      </c>
      <c r="E1459" t="str">
        <f>IMAGE("https://avatars2.githubusercontent.com/u/528860?v=3&amp;amp;s=400",1)</f>
        <v/>
      </c>
      <c r="F1459" s="1" t="s">
        <v>4</v>
      </c>
      <c r="G1459" s="2" t="s">
        <v>6208</v>
      </c>
    </row>
    <row r="1460">
      <c r="A1460" s="1" t="s">
        <v>6205</v>
      </c>
      <c r="B1460" s="1" t="s">
        <v>6209</v>
      </c>
      <c r="C1460" s="1" t="s">
        <v>6210</v>
      </c>
      <c r="D1460" s="1" t="s">
        <v>6211</v>
      </c>
      <c r="E1460" t="str">
        <f t="shared" ref="E1460:E1461" si="158">IMAGE("http://ifttt.com/images/no_image_card.png",1)</f>
        <v/>
      </c>
      <c r="F1460" s="1" t="s">
        <v>4</v>
      </c>
      <c r="G1460" s="2" t="s">
        <v>6212</v>
      </c>
    </row>
    <row r="1461">
      <c r="A1461" s="1" t="s">
        <v>6169</v>
      </c>
      <c r="B1461" s="1" t="s">
        <v>4015</v>
      </c>
      <c r="C1461" s="1" t="s">
        <v>6170</v>
      </c>
      <c r="D1461" s="1" t="s">
        <v>6171</v>
      </c>
      <c r="E1461" t="str">
        <f t="shared" si="158"/>
        <v/>
      </c>
      <c r="F1461" s="1" t="s">
        <v>4</v>
      </c>
      <c r="G1461" s="2" t="s">
        <v>6172</v>
      </c>
    </row>
    <row r="1462">
      <c r="A1462" s="1" t="s">
        <v>6213</v>
      </c>
      <c r="B1462" s="1" t="s">
        <v>1189</v>
      </c>
      <c r="C1462" s="1" t="s">
        <v>6214</v>
      </c>
      <c r="D1462" s="2" t="s">
        <v>6215</v>
      </c>
      <c r="E1462" t="str">
        <f>IMAGE("https://www.cryptocoinsnews.com/wp-content/uploads/2015/04/low-to-high-bitcoin.jpg",1)</f>
        <v/>
      </c>
      <c r="F1462" s="1" t="s">
        <v>4</v>
      </c>
      <c r="G1462" s="2" t="s">
        <v>6216</v>
      </c>
    </row>
    <row r="1463">
      <c r="A1463" s="1" t="s">
        <v>6217</v>
      </c>
      <c r="B1463" s="1" t="s">
        <v>6218</v>
      </c>
      <c r="C1463" s="1" t="s">
        <v>6219</v>
      </c>
      <c r="D1463" s="1" t="s">
        <v>6220</v>
      </c>
      <c r="E1463" t="str">
        <f>IMAGE("http://ifttt.com/images/no_image_card.png",1)</f>
        <v/>
      </c>
      <c r="F1463" s="1" t="s">
        <v>4</v>
      </c>
      <c r="G1463" s="2" t="s">
        <v>6221</v>
      </c>
    </row>
    <row r="1464">
      <c r="A1464" s="1" t="s">
        <v>6222</v>
      </c>
      <c r="B1464" s="1" t="s">
        <v>6223</v>
      </c>
      <c r="C1464" s="1" t="s">
        <v>6224</v>
      </c>
      <c r="D1464" s="2" t="s">
        <v>6225</v>
      </c>
      <c r="E1464" t="str">
        <f>IMAGE("http://media.coindesk.com/2014/05/Vancouver_ATM.png",1)</f>
        <v/>
      </c>
      <c r="F1464" s="1" t="s">
        <v>4</v>
      </c>
      <c r="G1464" s="2" t="s">
        <v>6226</v>
      </c>
    </row>
    <row r="1465">
      <c r="A1465" s="1" t="s">
        <v>6227</v>
      </c>
      <c r="B1465" s="1" t="s">
        <v>1386</v>
      </c>
      <c r="C1465" s="1" t="s">
        <v>6228</v>
      </c>
      <c r="D1465" s="2" t="s">
        <v>6229</v>
      </c>
      <c r="E1465" t="str">
        <f>IMAGE("http://fm.cnbc.com/applications/cnbc.com/resources/img/editorial/2015/04/23/102614782-9ed42aac61fcc0844fecbc9c5590dcfae6609e23.600x400.jpg",1)</f>
        <v/>
      </c>
      <c r="F1465" s="1" t="s">
        <v>4</v>
      </c>
      <c r="G1465" s="2" t="s">
        <v>6230</v>
      </c>
    </row>
    <row r="1466">
      <c r="A1466" s="1" t="s">
        <v>6231</v>
      </c>
      <c r="B1466" s="1" t="s">
        <v>6232</v>
      </c>
      <c r="C1466" s="1" t="s">
        <v>6233</v>
      </c>
      <c r="D1466" s="1" t="s">
        <v>6234</v>
      </c>
      <c r="E1466" t="str">
        <f>IMAGE("http://ifttt.com/images/no_image_card.png",1)</f>
        <v/>
      </c>
      <c r="F1466" s="1" t="s">
        <v>4</v>
      </c>
      <c r="G1466" s="2" t="s">
        <v>6235</v>
      </c>
    </row>
    <row r="1467">
      <c r="A1467" s="1" t="s">
        <v>6236</v>
      </c>
      <c r="B1467" s="1" t="s">
        <v>5568</v>
      </c>
      <c r="C1467" s="1" t="s">
        <v>6237</v>
      </c>
      <c r="D1467" s="2" t="s">
        <v>6238</v>
      </c>
      <c r="E1467" t="str">
        <f>IMAGE("http://in.mobile.reuters.com/resources/images/mobile/medium/logo-us2.png",1)</f>
        <v/>
      </c>
      <c r="F1467" s="1" t="s">
        <v>4</v>
      </c>
      <c r="G1467" s="2" t="s">
        <v>6239</v>
      </c>
    </row>
    <row r="1468">
      <c r="A1468" s="1" t="s">
        <v>6240</v>
      </c>
      <c r="B1468" s="1" t="s">
        <v>6241</v>
      </c>
      <c r="C1468" s="1" t="s">
        <v>6242</v>
      </c>
      <c r="D1468" s="2" t="s">
        <v>6243</v>
      </c>
      <c r="E1468" t="str">
        <f>IMAGE("http://static.cdn-seekingalpha.com/uploads/2013/8/19/social_sa_logo.png",1)</f>
        <v/>
      </c>
      <c r="F1468" s="1" t="s">
        <v>4</v>
      </c>
      <c r="G1468" s="2" t="s">
        <v>6244</v>
      </c>
    </row>
    <row r="1469">
      <c r="A1469" s="1" t="s">
        <v>6213</v>
      </c>
      <c r="B1469" s="1" t="s">
        <v>1189</v>
      </c>
      <c r="C1469" s="1" t="s">
        <v>6214</v>
      </c>
      <c r="D1469" s="2" t="s">
        <v>6215</v>
      </c>
      <c r="E1469" t="str">
        <f>IMAGE("https://www.cryptocoinsnews.com/wp-content/uploads/2015/04/low-to-high-bitcoin.jpg",1)</f>
        <v/>
      </c>
      <c r="F1469" s="1" t="s">
        <v>4</v>
      </c>
      <c r="G1469" s="2" t="s">
        <v>6216</v>
      </c>
    </row>
    <row r="1470">
      <c r="A1470" s="1" t="s">
        <v>6245</v>
      </c>
      <c r="B1470" s="1" t="s">
        <v>6246</v>
      </c>
      <c r="C1470" s="1" t="s">
        <v>6247</v>
      </c>
      <c r="D1470" s="1" t="s">
        <v>6248</v>
      </c>
      <c r="E1470" t="str">
        <f>IMAGE("http://ifttt.com/images/no_image_card.png",1)</f>
        <v/>
      </c>
      <c r="F1470" s="1" t="s">
        <v>4</v>
      </c>
      <c r="G1470" s="2" t="s">
        <v>6249</v>
      </c>
    </row>
    <row r="1471">
      <c r="A1471" s="1" t="s">
        <v>6250</v>
      </c>
      <c r="B1471" s="1" t="s">
        <v>6251</v>
      </c>
      <c r="C1471" s="1" t="s">
        <v>6252</v>
      </c>
      <c r="D1471" s="2" t="s">
        <v>6253</v>
      </c>
      <c r="E1471" t="str">
        <f>IMAGE("https://allcryptotalk.com/public/style_images/defraction/meta_image.png",1)</f>
        <v/>
      </c>
      <c r="F1471" s="1" t="s">
        <v>4</v>
      </c>
      <c r="G1471" s="2" t="s">
        <v>6254</v>
      </c>
    </row>
    <row r="1472">
      <c r="A1472" s="1" t="s">
        <v>6255</v>
      </c>
      <c r="B1472" s="1" t="s">
        <v>3192</v>
      </c>
      <c r="C1472" s="1" t="s">
        <v>6256</v>
      </c>
      <c r="D1472" s="2" t="s">
        <v>6257</v>
      </c>
      <c r="E1472" t="str">
        <f>IMAGE("http://i.imgur.com/UwEKPT4.jpg",1)</f>
        <v/>
      </c>
      <c r="F1472" s="1" t="s">
        <v>4</v>
      </c>
      <c r="G1472" s="2" t="s">
        <v>6258</v>
      </c>
    </row>
    <row r="1473">
      <c r="A1473" s="1" t="s">
        <v>6259</v>
      </c>
      <c r="B1473" s="1" t="s">
        <v>4105</v>
      </c>
      <c r="C1473" s="1" t="s">
        <v>6260</v>
      </c>
      <c r="D1473" s="2" t="s">
        <v>6261</v>
      </c>
      <c r="E1473" t="str">
        <f>IMAGE("https://i.ytimg.com/vi/aFU_Y2cbGMA/maxresdefault.jpg",1)</f>
        <v/>
      </c>
      <c r="F1473" s="1" t="s">
        <v>4</v>
      </c>
      <c r="G1473" s="2" t="s">
        <v>6262</v>
      </c>
    </row>
    <row r="1474">
      <c r="A1474" s="1" t="s">
        <v>6263</v>
      </c>
      <c r="B1474" s="1" t="s">
        <v>6264</v>
      </c>
      <c r="C1474" s="1" t="s">
        <v>6265</v>
      </c>
      <c r="D1474" s="2" t="s">
        <v>6266</v>
      </c>
      <c r="E1474" t="str">
        <f>IMAGE("http://ifttt.com/images/no_image_card.png",1)</f>
        <v/>
      </c>
      <c r="F1474" s="1" t="s">
        <v>4</v>
      </c>
      <c r="G1474" s="2" t="s">
        <v>6267</v>
      </c>
    </row>
    <row r="1475">
      <c r="A1475" s="1" t="s">
        <v>6268</v>
      </c>
      <c r="B1475" s="1" t="s">
        <v>180</v>
      </c>
      <c r="C1475" s="1" t="s">
        <v>6269</v>
      </c>
      <c r="D1475" s="2" t="s">
        <v>6270</v>
      </c>
      <c r="E1475" t="str">
        <f>IMAGE("http://bravenewcoin.com/assets/Uploads/Selection-097.png",1)</f>
        <v/>
      </c>
      <c r="F1475" s="1" t="s">
        <v>4</v>
      </c>
      <c r="G1475" s="2" t="s">
        <v>6271</v>
      </c>
    </row>
    <row r="1476">
      <c r="A1476" s="1" t="s">
        <v>6263</v>
      </c>
      <c r="B1476" s="1" t="s">
        <v>6264</v>
      </c>
      <c r="C1476" s="1" t="s">
        <v>6265</v>
      </c>
      <c r="D1476" s="2" t="s">
        <v>6266</v>
      </c>
      <c r="E1476" t="str">
        <f>IMAGE("http://ifttt.com/images/no_image_card.png",1)</f>
        <v/>
      </c>
      <c r="F1476" s="1" t="s">
        <v>4</v>
      </c>
      <c r="G1476" s="2" t="s">
        <v>6267</v>
      </c>
    </row>
    <row r="1477">
      <c r="A1477" s="1" t="s">
        <v>6272</v>
      </c>
      <c r="B1477" s="1" t="s">
        <v>4114</v>
      </c>
      <c r="C1477" s="1" t="s">
        <v>6273</v>
      </c>
      <c r="D1477" s="2" t="s">
        <v>6274</v>
      </c>
      <c r="E1477" t="str">
        <f>IMAGE("http://www.zerohedge.com/sites/default/files/pictures/picture-5.jpg",1)</f>
        <v/>
      </c>
      <c r="F1477" s="1" t="s">
        <v>4</v>
      </c>
      <c r="G1477" s="2" t="s">
        <v>6275</v>
      </c>
    </row>
    <row r="1478">
      <c r="A1478" s="1" t="s">
        <v>6276</v>
      </c>
      <c r="B1478" s="1" t="s">
        <v>6277</v>
      </c>
      <c r="C1478" s="1" t="s">
        <v>6278</v>
      </c>
      <c r="D1478" s="1" t="s">
        <v>6279</v>
      </c>
      <c r="E1478" t="str">
        <f>IMAGE("http://ifttt.com/images/no_image_card.png",1)</f>
        <v/>
      </c>
      <c r="F1478" s="1" t="s">
        <v>4</v>
      </c>
      <c r="G1478" s="2" t="s">
        <v>6280</v>
      </c>
    </row>
    <row r="1479">
      <c r="A1479" s="1" t="s">
        <v>6276</v>
      </c>
      <c r="B1479" s="1" t="s">
        <v>567</v>
      </c>
      <c r="C1479" s="1" t="s">
        <v>6281</v>
      </c>
      <c r="D1479" s="2" t="s">
        <v>6282</v>
      </c>
      <c r="E1479" t="str">
        <f>IMAGE("http://cdn.sstatic.net/bitcoin/img/apple-touch-icon.png?v=a43e5a337e6b&amp;amp;a",1)</f>
        <v/>
      </c>
      <c r="F1479" s="1" t="s">
        <v>4</v>
      </c>
      <c r="G1479" s="2" t="s">
        <v>6283</v>
      </c>
    </row>
    <row r="1480">
      <c r="A1480" s="1" t="s">
        <v>6284</v>
      </c>
      <c r="B1480" s="1" t="s">
        <v>6285</v>
      </c>
      <c r="C1480" s="1" t="s">
        <v>6286</v>
      </c>
      <c r="D1480" s="1" t="s">
        <v>6287</v>
      </c>
      <c r="E1480" t="str">
        <f>IMAGE("http://ifttt.com/images/no_image_card.png",1)</f>
        <v/>
      </c>
      <c r="F1480" s="1" t="s">
        <v>4</v>
      </c>
      <c r="G1480" s="2" t="s">
        <v>6288</v>
      </c>
    </row>
    <row r="1481">
      <c r="A1481" s="1" t="s">
        <v>6289</v>
      </c>
      <c r="B1481" s="1" t="s">
        <v>4784</v>
      </c>
      <c r="C1481" s="1" t="s">
        <v>6290</v>
      </c>
      <c r="D1481" s="2" t="s">
        <v>6291</v>
      </c>
      <c r="E1481" t="str">
        <f>IMAGE("https://i.ytimg.com/vi/iYZM58dulPE/hqdefault.jpg",1)</f>
        <v/>
      </c>
      <c r="F1481" s="1" t="s">
        <v>4</v>
      </c>
      <c r="G1481" s="2" t="s">
        <v>6292</v>
      </c>
    </row>
    <row r="1482">
      <c r="A1482" s="1" t="s">
        <v>6293</v>
      </c>
      <c r="B1482" s="1" t="s">
        <v>6294</v>
      </c>
      <c r="C1482" s="1" t="s">
        <v>6295</v>
      </c>
      <c r="D1482" s="2" t="s">
        <v>6296</v>
      </c>
      <c r="E1482" t="str">
        <f>IMAGE("https://archive.today/mA4o9/953ec813138ef3f6b67150bdb906a172c25ef92b/scr.png",1)</f>
        <v/>
      </c>
      <c r="F1482" s="1" t="s">
        <v>4</v>
      </c>
      <c r="G1482" s="2" t="s">
        <v>6297</v>
      </c>
    </row>
    <row r="1483">
      <c r="A1483" s="1" t="s">
        <v>6298</v>
      </c>
      <c r="B1483" s="1" t="s">
        <v>5249</v>
      </c>
      <c r="C1483" s="1" t="s">
        <v>6299</v>
      </c>
      <c r="D1483" s="2" t="s">
        <v>6300</v>
      </c>
      <c r="E1483" t="str">
        <f>IMAGE("http://smashd.co/wp-content/uploads/2015/04/BD6653-001-1024x429.jpg",1)</f>
        <v/>
      </c>
      <c r="F1483" s="1" t="s">
        <v>4</v>
      </c>
      <c r="G1483" s="2" t="s">
        <v>6301</v>
      </c>
    </row>
    <row r="1484">
      <c r="A1484" s="1" t="s">
        <v>6302</v>
      </c>
      <c r="B1484" s="1" t="s">
        <v>6303</v>
      </c>
      <c r="C1484" s="1" t="s">
        <v>6304</v>
      </c>
      <c r="D1484" s="1" t="s">
        <v>6305</v>
      </c>
      <c r="E1484" t="str">
        <f t="shared" ref="E1484:E1485" si="159">IMAGE("http://ifttt.com/images/no_image_card.png",1)</f>
        <v/>
      </c>
      <c r="F1484" s="1" t="s">
        <v>4</v>
      </c>
      <c r="G1484" s="2" t="s">
        <v>6306</v>
      </c>
    </row>
    <row r="1485">
      <c r="A1485" s="1" t="s">
        <v>6307</v>
      </c>
      <c r="B1485" s="1" t="s">
        <v>6308</v>
      </c>
      <c r="C1485" s="1" t="s">
        <v>6309</v>
      </c>
      <c r="D1485" s="1" t="s">
        <v>6310</v>
      </c>
      <c r="E1485" t="str">
        <f t="shared" si="159"/>
        <v/>
      </c>
      <c r="F1485" s="1" t="s">
        <v>4</v>
      </c>
      <c r="G1485" s="2" t="s">
        <v>6311</v>
      </c>
    </row>
    <row r="1486">
      <c r="A1486" s="1" t="s">
        <v>6312</v>
      </c>
      <c r="B1486" s="1" t="s">
        <v>6313</v>
      </c>
      <c r="C1486" s="2" t="s">
        <v>6314</v>
      </c>
      <c r="D1486" s="2" t="s">
        <v>6314</v>
      </c>
      <c r="E1486" t="str">
        <f>IMAGE("http://media.coindesk.com/2015/04/Screen-Shot-2015-04-23-at-6.02.37-PM.png",1)</f>
        <v/>
      </c>
      <c r="F1486" s="1" t="s">
        <v>4</v>
      </c>
      <c r="G1486" s="2" t="s">
        <v>6315</v>
      </c>
    </row>
    <row r="1487">
      <c r="A1487" s="1" t="s">
        <v>6298</v>
      </c>
      <c r="B1487" s="1" t="s">
        <v>5249</v>
      </c>
      <c r="C1487" s="1" t="s">
        <v>6299</v>
      </c>
      <c r="D1487" s="2" t="s">
        <v>6300</v>
      </c>
      <c r="E1487" t="str">
        <f>IMAGE("http://smashd.co/wp-content/uploads/2015/04/BD6653-001-1024x429.jpg",1)</f>
        <v/>
      </c>
      <c r="F1487" s="1" t="s">
        <v>4</v>
      </c>
      <c r="G1487" s="2" t="s">
        <v>6301</v>
      </c>
    </row>
    <row r="1488">
      <c r="A1488" s="1" t="s">
        <v>6316</v>
      </c>
      <c r="B1488" s="1" t="s">
        <v>6317</v>
      </c>
      <c r="C1488" s="1" t="s">
        <v>6318</v>
      </c>
      <c r="D1488" s="2" t="s">
        <v>6319</v>
      </c>
      <c r="E1488" t="str">
        <f>IMAGE("https://lh3.googleusercontent.com/Q7F-8S-6OUe2L00ueGUMLIg6PVIVNR4NJYTsS9Ma8tQqGLOzaXHpfQAPDA4L0aPzgA=h900-rw",1)</f>
        <v/>
      </c>
      <c r="F1488" s="1" t="s">
        <v>4</v>
      </c>
      <c r="G1488" s="2" t="s">
        <v>6320</v>
      </c>
    </row>
    <row r="1489">
      <c r="A1489" s="1" t="s">
        <v>6316</v>
      </c>
      <c r="B1489" s="1" t="s">
        <v>6321</v>
      </c>
      <c r="C1489" s="1" t="s">
        <v>6322</v>
      </c>
      <c r="D1489" s="1" t="s">
        <v>6323</v>
      </c>
      <c r="E1489" t="str">
        <f>IMAGE("http://ifttt.com/images/no_image_card.png",1)</f>
        <v/>
      </c>
      <c r="F1489" s="1" t="s">
        <v>4</v>
      </c>
      <c r="G1489" s="2" t="s">
        <v>6324</v>
      </c>
    </row>
    <row r="1490">
      <c r="A1490" s="1" t="s">
        <v>6325</v>
      </c>
      <c r="B1490" s="1" t="s">
        <v>6326</v>
      </c>
      <c r="C1490" s="1" t="s">
        <v>6327</v>
      </c>
      <c r="D1490" s="2" t="s">
        <v>6328</v>
      </c>
      <c r="E1490" t="str">
        <f>IMAGE("http://www.voicesofliberty.com/wp-content/uploads/2015/04/bitcoin.jpg",1)</f>
        <v/>
      </c>
      <c r="F1490" s="1" t="s">
        <v>4</v>
      </c>
      <c r="G1490" s="2" t="s">
        <v>6329</v>
      </c>
    </row>
    <row r="1491">
      <c r="A1491" s="1" t="s">
        <v>6330</v>
      </c>
      <c r="B1491" s="1" t="s">
        <v>6331</v>
      </c>
      <c r="C1491" s="1" t="s">
        <v>6332</v>
      </c>
      <c r="D1491" s="2" t="s">
        <v>6333</v>
      </c>
      <c r="E1491" t="str">
        <f>IMAGE("http://media.coindesk.com/2014/06/Picture-4.png",1)</f>
        <v/>
      </c>
      <c r="F1491" s="1" t="s">
        <v>4</v>
      </c>
      <c r="G1491" s="2" t="s">
        <v>6334</v>
      </c>
    </row>
    <row r="1492">
      <c r="A1492" s="1" t="s">
        <v>6335</v>
      </c>
      <c r="B1492" s="1" t="s">
        <v>6336</v>
      </c>
      <c r="C1492" s="1" t="s">
        <v>6337</v>
      </c>
      <c r="D1492" s="2" t="s">
        <v>6338</v>
      </c>
      <c r="E1492" t="str">
        <f>IMAGE("http://ifttt.com/images/no_image_card.png",1)</f>
        <v/>
      </c>
      <c r="F1492" s="1" t="s">
        <v>4</v>
      </c>
      <c r="G1492" s="2" t="s">
        <v>6339</v>
      </c>
    </row>
    <row r="1493">
      <c r="A1493" s="1" t="s">
        <v>6340</v>
      </c>
      <c r="B1493" s="1" t="s">
        <v>6341</v>
      </c>
      <c r="C1493" s="1" t="s">
        <v>6342</v>
      </c>
      <c r="D1493" s="2" t="s">
        <v>6343</v>
      </c>
      <c r="E1493" t="str">
        <f>IMAGE("https://claims.mtgox.com/data:image/png;base64,iVBORw0KGgoAAAANSUhEUgAAAGwAAAAyCAYAAAC54j5KAAAABmJLR0QA/wD/AP+gvaeTAAAACXBIWXMAAAsTAAALEwEAmpwYAAAACXZwQWcAAABsAAAAMgCHlCZZAAAXYElEQVR42u2be5xdVZXnv2vvfe69VZUCkjZiNCEKGJXAtLY4PqYRYtt+fIBBsS6EN0gn8giOLxAavHVB"&amp;"ERDtFtppEoGojaBVNoh8pIfR+SRoz4z04KttgggqIg9b5FmpuveeffZa88c5t1KBSoCWx+eTyfp8Tp1zzz1737P3b621f2utXWJm7JDnXprNpgcYGxtLAO12uwH+LYh7q2H7G/KngnkQDLsD7IL2J866XHYA9txKu912AK1WS6vPuxvh/SYcNdAYWBRCYGpqipQSImCIeeckyzK6vc5JOwB7jkREZGRszI2NjPQtam+VcKYTWTE0NIeJTZseFbM"&amp;"7TBgOPrwipYSBCSaGJO/Eq9rd4fkeyP8P0mw2vZklIJ111qcWuaCfzLLG0ZqKSVNbOznx2Lgj/fzRR3d60PvkBofzlU7kc5iKISaYT4o5YbcdFvYsiojI6Oiob7VaBcBZn2ifIiKXmMkkcF7m9dJWq/XQbG1b53zye1mo7RdjVBGcGYgIOyzsWZIZVlWceeaZe+GyL2dZbd+iKL5QC3ZWq9V6pP/cyMgIGzdutFarZePj425kZCRp4m4CGBhgIi"&amp;"KgD+0A7BmWvlWNjY0VAKefcfbpIWTnJ9UfdWPxugs+2boFoN1uB0D7LLEvI9UaZ6R9UiowTWJgtVpN8ph+tAOwZ1BERKxcY4rTTz/9VUa4EmGfGDn1wvPPvQQ2A9V3kzOl3W67Vqulp5999qsCYc8YC8xMAAUw5Ts7AHuGpA/WqlXtweGdOx8Fd5YT+7ZYOuiCCy64D6A5Pu7HZgFqhjhAnXJwVg+DvV4vAc457zudTsdLdv0OwJ4hGR0dFcAGd"&amp;"+q+wVRXmLhDLrrw09cDjI+P+2azqdWatjWRVqtVnHHGGXMVvyrPc8xMzExrtZrv9YobzzvvrNvc8z3Q7UX6gfAucxobdhoeWvq5z5x/PSDtdtuNjIwkexI63m63PUChbmWWZYtjjElVxQzf6/UQ4wsAO2j9syTNZtM/nlBsTfpr14f++q8XuFx/6L1boKoKWL1e93ne+6fPXPDpd4qI7HCJz4JU69lTAgvg1ltvFQC68ez6QGNBt9srAC8iLs9z"&amp;"CuUigLGxMbfDwp5naTbH/djYSPrwhz/2VkS+YwBmhkiq1+sh7/XGP/fZC5uAALZjDXsepd1uuxKsDw8ktb8R50gpJcMMCN1uZ1KTnA3QbDYdlDRyhzxP0neFMelFIQt7xzwvzMynpBZCIKV0zt/+7QW3z1wPN69hbXHjtyIjSzFuRRhD4Wn4y9natxFuRcb/yIGNjKPM8N0iIiMjI/8hZRsfH9fZGFu73XbTa8nTkKVLl1qfIT6Vd+v/frvdDmN"&amp;"jY8XJp37oiODCSd1O1xCCiBRZloVOt/PP8+ft8rl+m+kOzGwbR8kin/x4qs/9EUfFaEdHR90f29fMPgD5Y/vst4enNg8rV67MzIy/OumkV5948upNJ5/yQTvx5NXppJNPTaes/q924skffHDl6tV7mBkjIyN+ZtsAsOkieaEUnGYwjKJOiHjOHzzN7qMtjpbp1jSm//3EuXIssL8IE2bMFeOb4thJlf1FmFR9eu7XCYZhIgwUBV/Y2eyHa1ftm7"&amp;"XW3BIBDj/8qL80bJkh88Sc4kxgho/v24qIVaytEOPmoaHGNWvWrJlqt9tudHTUKmuzI454/+6+xrsFXi7gEDHMpN+jzPzrxVBzJna3F/vWZZdd9m8VWHbCyhMPA97p4FGjYuGCARnI/Y7i3DVr1sSTTjpprqi70tX8UBFjQsQLlnzwaCpOW3PxJb/sW+HMeQkAHvYIGR/JakAC6jA1gQCr2Yutu4m2BFpWdM6XQwbqrAsBLIEMwtQj3KHG24bn8"&amp;"l/ozJhAm3Hd/zzzPItMwtUAK9fcEpvNo1+GSxdnwR/onS87ky2ms8Jpc3sR6f/wKZumeqcdfvixK6666ku3VtkJjjrmuI85z1mZr+/U70K2aNu/J5tf3wsiEGP81PHHr/zYFVesvahUmPTzZHJl1mh4Tbq5PYL3nm5HHXBWLOTyej0szfO8AIJAkdVqIe/lX7307//u8io2e0IaK1Rz9ULx0MmJZggFHs/JnYvkyoGP2s00xTP2uLiiAmvqM/Jn"&amp;"CF9RB5M5OeBlAo/n9wLzii70EgX2BAuzmVdmWyqGgIoQkvJQNO4dAt5/xPt2N2o31UJtYYx5AkwEtyVIT7zebHKmjUZjn552rz766KPfaGaTRxxxzCWNwcYpeS+n2+tEEfHl0/JE8EVm9CgK4LwLIQufOe64E+5ct+6yb65du/Ynxx//V0f0ur2vqWoEXAW2iUgw7EMnrPzAq524d3W73eoeKQshdLvdW7Xoncg2pJxEz4IwUHXtCXh0cAAxx7k"&amp;"AjLOlSxwXT8uKTRfJC4HxRp3BCAlPzQc8nq46HI5d1AEOh8cREDwOD/jqbnXHBUQ8TjxOyrauloHzTGQ1/h1gU+7PzzK/MM+7XTAvIkHVUFWnqpKSiurMI4lqEjMVsyRm6rvdbvQh2ydGfcPhhx/zRh/CKZ2pjqom9c5npuasbOvUqqPs36lOX4sTCWAhFUU0VZLZKiiz8Vdc8cWvp6K4ImRZpmZmilfVkDSZqQ06599VpMLUVNRURfAxxilLdt"&amp;"Tll18+sWzZsjCTyDzBwsTzMgTMVzYPfipHBxv8ZefzMjJgNs64eEYsVWtWKrWLrw7W2b3TpXAlHCaU3h/lexjvTMaA89OAOzU6KHuLYy0w0AjQjfyzCaud0YhAlrAIdAyfYGqXM+zB5c3mnj7Zu2Ona977RkrpPhH9kHP2SzNfV6czzCkjTNtvrLhuVhmzUVjMuo3sJ/VuvBQ8ZppEfFbE+HlV+2oIeIAkzvouIKumS9XEzGJhxf6GXSQiPqUEa"&amp;"gubzebA2NhYp2yTPtLrdt/sg98zJU2AL+v9ZnneU0E8YEi5+haqK790+doft9vtsH79+q1m9EvAHIsRcJudlgGGB0mcw1r5NittirY4GcWsBVOfl8sGh3jrVKd0oP1VwjlIiYc7De6af5Jtmu1HN31WdhKhAair4VB+PPQR+wnAQPXMwOPauKh/hnN1VS28SFDsymu/MTbGf1D23XdVtscevaUxRszIUip+25nadPZ111038VTaN5vNjVltYNSw"&amp;"YTUlob3x8fFu38rWrVv3yNFHH39CEYsNIuJLdiMigiB4wxARCyGToojtL13+xa9W8da2yi/VGuZLwEpvC94hRcJ3C1JjiFfmXU6pwYXsRTCzvHuJnDk4yPs7PZJ4Qj1AHksryjKkMO6e/wA5ULrPjdPrVaBlecjYo5EhUz0KShf4GwDWSsb9bLFWrr3vtX7lmltiobq45h1gpprQIt1ZTY770Y9un4/vvkbU2ZYj89Vlv0uPiDoInd13Tw+q+fm"&amp;"WEt57ikLvmTdvXqzA8EuXLp2VBm3YsMGtX7++yLLsFaraEBHFcJr0HjOz/qRX55uOOOqYT3gfzlEtCUh/bwagPgSXd3v/8OUvXz4Kj4u3tgbYXV+Sxos8C5NAo4Hr5txWCLcPDHFwt4umhE/CGd1LZazxAbsrv1Sa9Qaf6kYQhxeBXLlaPAdiDBOAgt/QshxEGJlBVtrSf6EXUwcpUDwQKsDuxx4fQly9bJlbCaC60MxIKVk14LugLGssX/7ed9"&amp;"ezxtqUCkT6bkKmyULFI0rIXEYvz5M4+4BY2lnBQvBiVty/bt1V3TJdtPUsez+4TkkWirNMzZKqgupvoAykAebOneuAlKJdi8WPi8igqhmCSD9kQ0maQl/xzOxJAXMLEgudZzgB1MEFfuGEj3Yjuc/ICogDO7OLOT4yuUb+VIWvmAPx9Bo7AY7PEPhv9QGGcURq4Dy/BdjQxj/u97RS+ZdhII7QywHhfgD22pLci4hs2LAhAajpwpQUVQsxj5aT/"&amp;"r3/XDJdmFJBjDHleY8Yc2Lskce8PPIeeZ5rL+8VvTyiancWyYIaDVVTVUXN7ulb0JNNGoBZWig4LKmpKslKwACWLVsW1qxZE5vHHLMbzr4ObjAlU1MVU0PVUFOX93p471cceeQxh7ZaLV22bNmTVk+cBV5sjiFzlMTa81B9pf3SBS7OhgCHFD1wnuNC4DuNBvUCevVh6t0u36uvstNwvJwMJFTkPXAPwAH7bzn709bjWQTgAl4dD7qM3wPMcJ0z"&amp;"JsZs2bJlDdW0KKUEZk7VHnBF8ej0M6q75nmOqj6mqhP9w1KaMNWJlNKkahLMpFTv9BBGvXRRZkWRUC2VbP78+dtMxz3wwAOlhZktxglqpmqGIXcB3Hzzzdn69euLFStWLJJe/E4Ifq+UopqpM1AzUzPD1ES1tM6k1mo2mwPr168vRGSb6bHgYFGtQehFCgKBonRPUfisdTm0VmdRLEguMOQdQ72CWB+g3utyZ8o5FMA5llDSd68FiOO+cnSzhMN"&amp;"rJRPHIgVqNehGHqnXeACABXjGN7/w6GhJfryfO6TafREUOOcwTfemVPyhr81hePi8rODiFEzrJYQAFIVzzvkuxMUmdr2IDJkZmuz3UMzDO8yUlAoUvaP6Wd9sNrc6YUuWLJFKSV5imlBNrijAEncD3HDDDb0VK1YsSsp3QwhLet1eUYUASbz3pRKqgjgwH2NMtVrtVVj9Q8B5BxxwgAe2wRI9CxkEN0EiECTwK4ChY+138Uo5R+p8sdocZwWkLC"&amp;"PLCyZdjUOHjrffVRazGAd4XAE9ceXLb2Ex1dWmjF1qxoKiAswlHuJYewSAlRZnvlyrOqesM+yUl6SUVEScmnZuvPHGSYCKAt+9La18x0EH7eZUhkxIquaTpl8JbrdqTQRA0YcAxsbGcrYtSUTk4Pcc8spyVxOhiOlhTUwAvOc9K17qvN6YZWFJnvcKREIySyFkPhbFXU7EO+cWqWq1QdRcjDlq9rFm8+ir169f/+t+BXpWwMzxUgzweBJI5RoYF"&amp;"58daZfFq+T42gBvzHsUTgiV/h+ZHWk/Yq1krLQojsV4cAHB6ETh7qyc8c2AtRFaWB0WqWcQw/AIofy9eJm81jzvwsgRRBVvkXUDH7B756vKQ0oSyGKMAK9729vevs7MbhWRGoCJ2zKX6B3OTM1kZ3EcihNUk5oF3xD7fo6+swy6MRHF1P7mXQct/8ctFrAZFaiZ9w9a/t4/N3hdURQxy7IsFvH26677xu0HH9zcR5xd711YnPfyoqzoWxGyEGLe"&amp;"u4dGbb8i172D6T+pqRMTA6QoUsqy2i7R4jnAUdvSluAzFmMgnlAYEyHjD/0hAyk5zvaJ74rHhzoUXT5aO9K+yQYJrLTIWhm0ObwAwAcolEcGX1y5uH5wBvRzkpqx0EPNjAJPMFcClmq8rzGXj7MJCJC60E1cB9y73yt+dd83b33Zv/rgX5tSyoGaC+FYL1VuT7ZMQW1mh2XWKqVESqkXQlYv8u7Prrvh29e++e3LXzDP6wlmiZSceude65x77RZ"&amp;"5yel+ZiSkRErSkFIhIplqQkzOWL58+X8SF9Y7F+blRYwYGWZFlmUhj/HXYv7t11x55T3APYcccuglWS2sjjEmEfEGLs+7JuKOfN+hh375G1//+ne3tifE4dnDgFAHczyMqwDbSEFbXOMw+59JuDLbFYmRS8MK+ywi0l+fejuzQDxz1cBlII5fcoCVPnhm3WljOXznWRgGwFwZmLuK0nvHrkTIC6YsgsIvhoZL9rj64jt6qvrJokggUjM1ijymPM"&amp;"+LIs9TzPNi+ojT1ymPeZHneVJVnHP1lPfuveHh+qGMy4s+vucd/+ORqd7/rWVZpppckQotn++lmOdFXh4pz2Pq9fKU53nKe3nq9fIixkh/P0zM85NT6s0x3C3AvBjzQlPKzDSFEEKe57cUuex3zTVf+8WqVasygE5n4mO9Xv5D53xQVS1TYaYigiW7cNWqVdnY2FiajYA4cSwxBwyCBB5kpFqXRrG+VWQZF6WHuDoTPlh9N92R9+wqjvniKdMTr"&amp;"mSItGVLetxnjI7dGQTxODJwwp3V/ZeSgXjqMgdwPMwKHgRot8WtX//db5rZwUVR/EzNkoE3I5RnC2YEjIBaKD+bxyyYmlfVBy3mV/73Xw2/xv7u2jsnfs3P3rnnbX9x03dG3qx59xuquklVXb+dYQGxkDnzNV8emcMHhw/OgsciKf6wTjzMS9o5+HB98JKhBcERgjOciM973R94Z2+//vqxe6epfrPpb7jhhh5WnBBj3ATiK7X2MUZCyF7zwAMP"&amp;"fwRgtkKoFN/iQASloOY9v+Mg+0EVklvfCWxZee5/rs7Xyp+kxBsRNEGtlnEb77bbn9iulPg1eY1zLAZyjMzXuYmD7ZHia7KfwFyEiFJX477scPuXGa5IzMz23XffbHh4+PVmbq460/CEUG+GNjoTUYkuuY033nTjbwEmzpcvescRXVgy77Qy9nrLW97xCu9tz3IRgJozuTdm8ac/HZ6gkRyFGEPOMVR4TIU76vdb76qfA8irDzuQwk0RLeLwFGI"&amp;"86vX1e08ML9hZ/ve11177yOPdW59ULF++fF/z/iWSpCCAJDF1kknSh7/1rWu+P1tlfJZdU7NM9DSAWwOPJ+9jxqTzVGULxXl6e/1mk4lPyZuGB/lfm3I+MOd0WzPe3rvWHB0pzGZhZHfKTvyQg4AcjyfwKDUewuFIhOIxhkINY1ceIQCKw2M4HMoQr+f7YN3xZtOPzPLO22KC25wSW0/gJkqX9QC2RSrpKc4q/YzG/sBN6JNWqPfHbbgJDgBokc"&amp;"CsyjnKBqqAeyvv0t8z0Q9gn0wOADhgg7ZaplPnyw9M2GXodHvl9Ltj1m63XT/DsWTJhKxde0vx28/J3D8Z5scDc9mtyopSKGWOvV8qKzM+5eGgMAhzIE5x2x8e480LVtgftq7UpQLONo758+fb1hRzu9+XuKEt4YCWFZvOk8PmDHN1Z5LmwMdtvH9/1kZVKal3hbyjFrghV1QciKtqef0it6cErUwaqM9wqkw6z5t4u/3rdEnqGZTtG7C+S22Lm"&amp;"8y4DaExlPMKWtbdluaDCGsJrLTYWyefrw9wap6TpCy6liBVFoYg4lHxiKshKXKEP9CuYoOEabb8DMr2vS9xrBzfpOPwoWGWmLGOlnUZF79VsPrfrbTYuVReAiyuqjNSZVvLs01/BjA3iBSRT/sD7SrGxT8bYAHb8b/MltaVym1TnEgEM74LzJpknq7bVdX07mVynMu4sN7gBXmOIltRbqHwg4Q0yTXh3XYmACM8bTLxVGX7BayMFW3iXN7ghDdN"&amp;"diDzVYwIJaCjFXUYJVH980L372U/HO3GIMssQd4lVXtPyir8jH1vAtEPkKUpbvaRIwGejXVrpmy/gFVBv4ODh+owmUM0Go3+d2Wx0AClBd0vyJsFTnWeQ2oN6HYqouHxBknAZxmSa7lvBSP6QbLU4Tc+8F5GrPNsgwXbK+nok42m+E37sH6wxn4JyJWvbco4YdeP2iRtcfkclhTCfhJY4RzL6gPQzQFHknKflyGk+iAhj5gId4QaS4pEzAbJipz"&amp;"7Q423stw2PhdgwfZqYZU7nFzKfDNeHhNEwxo1DqPgzycvlNtlDgvEsdtggzkIdCJ0uyRzeAGHUQRH8EOEXodfB89qX+df8sjNtbm8LE1wtwrveC7Bgu0VsEqSZ9gpLyqqcmEvYbXAwiywUKtAt5OTkCrGKten5ARfGyTkPSbTJBfXIxew0h4FkKvlvPxRzjXP2+ojdjsbJDDy7DDC2WS7BqwOGqEwI5RlYiRPaK7gPJhDKqDMDPUOXxvAd3vEbo"&amp;"ernXB+7Ti7DZgmE1ngK3T5FofZ76t7zxlYsL2uYVVQfOepUn/RC/g/Q3VeM1UQcWQzUkomjmRCqNfA16DbpYdnzDs+m62ynwIwLr69EWu1TLfIbT7ZP4k8WyPbPgGD/v8DPHaOrBiqcRUOulrVOx3U6yVIvar2Jo5xZ1xVW20bgc3loceD0g8HngewYHsGrByegNlj58i7gucT5vjPVVqpwPNvJnwPzw1DO3MTx1oXKIHaC3muSMTTlf8Hl+Udm"&amp;"w0WfowAAAAldEVYdGRhdGU6Y3JlYXRlADIwMTEtMTItMTRUMDc6MjM6NTUrMDA6MDD75aQlAAAAJXRFWHRkYXRlOm1vZGlmeQAyMDExLTEyLTE0VDA3OjIzOjU1KzAwOjAwirgcmQAAAABJRU5ErkJggg==",1)</f>
        <v/>
      </c>
      <c r="F1493" s="1" t="s">
        <v>4</v>
      </c>
      <c r="G1493" s="2" t="s">
        <v>6344</v>
      </c>
    </row>
    <row r="1494">
      <c r="A1494" s="1" t="s">
        <v>6345</v>
      </c>
      <c r="B1494" s="1" t="s">
        <v>682</v>
      </c>
      <c r="C1494" s="1" t="s">
        <v>6346</v>
      </c>
      <c r="D1494" s="1" t="s">
        <v>6347</v>
      </c>
      <c r="E1494" t="str">
        <f>IMAGE("http://ifttt.com/images/no_image_card.png",1)</f>
        <v/>
      </c>
      <c r="F1494" s="1" t="s">
        <v>4</v>
      </c>
      <c r="G1494" s="2" t="s">
        <v>6348</v>
      </c>
    </row>
    <row r="1495">
      <c r="A1495" s="1" t="s">
        <v>6349</v>
      </c>
      <c r="B1495" s="1" t="s">
        <v>5087</v>
      </c>
      <c r="C1495" s="1" t="s">
        <v>6350</v>
      </c>
      <c r="D1495" s="2" t="s">
        <v>6351</v>
      </c>
      <c r="E1495" t="str">
        <f>IMAGE("https://i.ytimg.com/vi/KHqfVRuLwCI/hqdefault.jpg",1)</f>
        <v/>
      </c>
      <c r="F1495" s="1" t="s">
        <v>4</v>
      </c>
      <c r="G1495" s="2" t="s">
        <v>6352</v>
      </c>
    </row>
    <row r="1496">
      <c r="A1496" s="1" t="s">
        <v>6353</v>
      </c>
      <c r="B1496" s="1" t="s">
        <v>6354</v>
      </c>
      <c r="C1496" s="1" t="s">
        <v>6355</v>
      </c>
      <c r="D1496" s="2" t="s">
        <v>6356</v>
      </c>
      <c r="E1496" t="str">
        <f>IMAGE("http://www.ietf.org/images/ietflogotrans.gif",1)</f>
        <v/>
      </c>
      <c r="F1496" s="1" t="s">
        <v>4</v>
      </c>
      <c r="G1496" s="2" t="s">
        <v>6357</v>
      </c>
    </row>
    <row r="1497">
      <c r="A1497" s="1" t="s">
        <v>6358</v>
      </c>
      <c r="B1497" s="1" t="s">
        <v>4918</v>
      </c>
      <c r="C1497" s="1" t="s">
        <v>6359</v>
      </c>
      <c r="D1497" s="2" t="s">
        <v>6360</v>
      </c>
      <c r="E1497" t="str">
        <f>IMAGE("https://www.redditstatic.com/icon.png",1)</f>
        <v/>
      </c>
      <c r="F1497" s="1" t="s">
        <v>4</v>
      </c>
      <c r="G1497" s="2" t="s">
        <v>6361</v>
      </c>
    </row>
    <row r="1498">
      <c r="A1498" s="1" t="s">
        <v>6362</v>
      </c>
      <c r="B1498" s="1" t="s">
        <v>6363</v>
      </c>
      <c r="C1498" s="1" t="s">
        <v>6364</v>
      </c>
      <c r="D1498" s="2" t="s">
        <v>6365</v>
      </c>
      <c r="E1498" t="str">
        <f>IMAGE("http://media.coindesk.com/2015/04/mariano-belinky-2.png",1)</f>
        <v/>
      </c>
      <c r="F1498" s="1" t="s">
        <v>4</v>
      </c>
      <c r="G1498" s="2" t="s">
        <v>6366</v>
      </c>
    </row>
    <row r="1499">
      <c r="A1499" s="1" t="s">
        <v>6367</v>
      </c>
      <c r="B1499" s="1" t="s">
        <v>180</v>
      </c>
      <c r="C1499" s="1" t="s">
        <v>6368</v>
      </c>
      <c r="D1499" s="2" t="s">
        <v>6369</v>
      </c>
      <c r="E1499" t="str">
        <f>IMAGE("http://bravenewcoin.com/assets/Uploads/_resampled/CroppedImage400400-Selection-099.png",1)</f>
        <v/>
      </c>
      <c r="F1499" s="1" t="s">
        <v>4</v>
      </c>
      <c r="G1499" s="2" t="s">
        <v>6370</v>
      </c>
    </row>
    <row r="1500">
      <c r="A1500" s="1" t="s">
        <v>6371</v>
      </c>
      <c r="B1500" s="1" t="s">
        <v>203</v>
      </c>
      <c r="C1500" s="1" t="s">
        <v>6372</v>
      </c>
      <c r="D1500" s="1" t="s">
        <v>6373</v>
      </c>
      <c r="E1500" t="str">
        <f>IMAGE("http://ifttt.com/images/no_image_card.png",1)</f>
        <v/>
      </c>
      <c r="F1500" s="1" t="s">
        <v>4</v>
      </c>
      <c r="G1500" s="2" t="s">
        <v>6374</v>
      </c>
    </row>
    <row r="1501">
      <c r="A1501" s="1" t="s">
        <v>6349</v>
      </c>
      <c r="B1501" s="1" t="s">
        <v>5087</v>
      </c>
      <c r="C1501" s="1" t="s">
        <v>6350</v>
      </c>
      <c r="D1501" s="2" t="s">
        <v>6351</v>
      </c>
      <c r="E1501" t="str">
        <f>IMAGE("https://i.ytimg.com/vi/KHqfVRuLwCI/hqdefault.jpg",1)</f>
        <v/>
      </c>
      <c r="F1501" s="1" t="s">
        <v>4</v>
      </c>
      <c r="G1501" s="2" t="s">
        <v>6352</v>
      </c>
    </row>
    <row r="1502">
      <c r="A1502" s="1" t="s">
        <v>6353</v>
      </c>
      <c r="B1502" s="1" t="s">
        <v>6354</v>
      </c>
      <c r="C1502" s="1" t="s">
        <v>6355</v>
      </c>
      <c r="D1502" s="2" t="s">
        <v>6356</v>
      </c>
      <c r="E1502" t="str">
        <f>IMAGE("http://www.ietf.org/images/ietflogotrans.gif",1)</f>
        <v/>
      </c>
      <c r="F1502" s="1" t="s">
        <v>4</v>
      </c>
      <c r="G1502" s="2" t="s">
        <v>6357</v>
      </c>
    </row>
    <row r="1503">
      <c r="A1503" s="1" t="s">
        <v>6375</v>
      </c>
      <c r="B1503" s="1" t="s">
        <v>6376</v>
      </c>
      <c r="C1503" s="1" t="s">
        <v>6377</v>
      </c>
      <c r="D1503" s="2" t="s">
        <v>6378</v>
      </c>
      <c r="E1503" t="str">
        <f>IMAGE("http://www.coinbuzz.com/wp-content/uploads/2015/04/Screen-Shot-2015-04-23-at-10.44.28-PM.png",1)</f>
        <v/>
      </c>
      <c r="F1503" s="1" t="s">
        <v>4</v>
      </c>
      <c r="G1503" s="2" t="s">
        <v>6379</v>
      </c>
    </row>
    <row r="1504">
      <c r="A1504" s="1" t="s">
        <v>6380</v>
      </c>
      <c r="B1504" s="1" t="s">
        <v>602</v>
      </c>
      <c r="C1504" s="1" t="s">
        <v>6381</v>
      </c>
      <c r="D1504" s="1" t="s">
        <v>6382</v>
      </c>
      <c r="E1504" t="str">
        <f>IMAGE("http://ifttt.com/images/no_image_card.png",1)</f>
        <v/>
      </c>
      <c r="F1504" s="1" t="s">
        <v>4</v>
      </c>
      <c r="G1504" s="2" t="s">
        <v>6383</v>
      </c>
    </row>
    <row r="1505">
      <c r="A1505" s="1" t="s">
        <v>6384</v>
      </c>
      <c r="B1505" s="1" t="s">
        <v>6385</v>
      </c>
      <c r="C1505" s="1" t="s">
        <v>6386</v>
      </c>
      <c r="D1505" s="2" t="s">
        <v>6387</v>
      </c>
      <c r="E1505" t="str">
        <f>IMAGE("http://www.newsbtc.com/wp-content/uploads/2015/04/Robocoin_article_cover_NewsBTC.png",1)</f>
        <v/>
      </c>
      <c r="F1505" s="1" t="s">
        <v>4</v>
      </c>
      <c r="G1505" s="2" t="s">
        <v>6388</v>
      </c>
    </row>
    <row r="1506">
      <c r="A1506" s="1" t="s">
        <v>6389</v>
      </c>
      <c r="B1506" s="1" t="s">
        <v>6376</v>
      </c>
      <c r="C1506" s="1" t="s">
        <v>6390</v>
      </c>
      <c r="D1506" s="1" t="s">
        <v>6391</v>
      </c>
      <c r="E1506" t="str">
        <f t="shared" ref="E1506:E1507" si="160">IMAGE("http://ifttt.com/images/no_image_card.png",1)</f>
        <v/>
      </c>
      <c r="F1506" s="1" t="s">
        <v>4</v>
      </c>
      <c r="G1506" s="2" t="s">
        <v>6392</v>
      </c>
    </row>
    <row r="1507">
      <c r="A1507" s="1" t="s">
        <v>6393</v>
      </c>
      <c r="B1507" s="1" t="s">
        <v>6394</v>
      </c>
      <c r="C1507" s="1" t="s">
        <v>6395</v>
      </c>
      <c r="D1507" s="1" t="s">
        <v>6396</v>
      </c>
      <c r="E1507" t="str">
        <f t="shared" si="160"/>
        <v/>
      </c>
      <c r="F1507" s="1" t="s">
        <v>4</v>
      </c>
      <c r="G1507" s="2" t="s">
        <v>6397</v>
      </c>
    </row>
    <row r="1508">
      <c r="A1508" s="1" t="s">
        <v>6398</v>
      </c>
      <c r="B1508" s="1" t="s">
        <v>2220</v>
      </c>
      <c r="C1508" s="1" t="s">
        <v>6399</v>
      </c>
      <c r="D1508" s="2" t="s">
        <v>6400</v>
      </c>
      <c r="E1508" t="str">
        <f>IMAGE("http://destinia.us/data:image/png;base64,iVBORw0KGgoAAAANSUhEUgAAAQwAAABOCAMAAADitdhyAAAANlBMVEUAAAD////pbCTpbCTpbCTpbCTpbCTpbCTpbCTpbCTpbCTpbCTpbCTpbCTpbCTpbCTpbCTpbCQxwarjAAAAEXRSTlMAABAgMEBQYHCAj5+vv8/f7/4ucL8AAAbRSURBVHja7ZvXouMqDEU1GIwxiPL/P3sfsEE0xy"&amp;"meOTfHPKU4lEWTthT4c5dU4EZAYcDPKcKEEFD8uw78IBgyxDLfMGDyGwx/w4AlhH+9NH4ODJVgqBvGDYOUOcHgNwywGwt7H6AAPF4nnt8wAIApF5xmt9H1I8oN44Zxw3gMQ1SF/WYY2fDbi0c1HyJhs9KIiEbN09AdX5TB+JDaAI/rPDMB07IiIio5nbqYhFIrIqJWkj+xTVoaIYRg5mGnLH3OLp2RSFPV5qKLbrFbbJgBVHq7AgDM+WsAAIGkM"&amp;"pWbNLQeMuq1aF1PZ2Gw0C9O9lDodiGpCsfi28oAAHQYFg3A0tdYObH0u73J1J88M55Mn2gaYCcPUBx1EaexM1Vgo+IUs71HAAD8GIYHyP3Aqq1elXYfHEu1krljru0jPwfDjPtYSnBsiC13hPWHDAA8HJSZTOcGI8Hr4k00FN2JvU2yj4WdgrFXF08aJpTtjbKcc4eI2KNBli0iosswliMYmox+h7FPUmwHEZGCxmpHqGaTWNJ+CME8BYPUhh13"&amp;"OrNwy7Z/Zl2rUzLt6n2LidXFujF4vcTre/uZje8W7Yt9gu2exK36SfmG//Z2KTaJW8V+3rvzykAXBulIXl3Y0174TshPdGHYYk3OGACAHLSqHDWAdOIIBlmf+cR0JQxBNokuDjFNV98rMNIUp9WlejuHrBcEAJianm3LA2DiDWqkdsEBjEL5YvVM101OzUWK7anyHIx8EcZWkna91OaNJ8+JblUjhQ/7ncaDo5Fem8tgZQw1NPYyjDRIU7DBoXZ"&amp;"pSEflJ2Gs/cf2zx/DOPPIMYx8+k8A2TJrK0xfsQzjgVr1HIy6SVnOy+ORivdhMLoclzDed5iXQ1rCXn4ORmMFPwvDvA8j1WHIa6faguS0JpbIwi6CUdkjj0bKdPgADHqAhRMFa//DSHYJDHwCBrVM3oEhsi3Nz8AI9NLZAXXXx5swzEkYYtGFk/IODJ4v9PksjM6THTHgTRjqMQy+6NajeQcG5ErUaRgw+8diwMUwZtP3Fj8NYxEHZdulHd8W+d"&amp;"+DoWoSbrkIxqm0GtHiKK/aC2HwSsqwK/+E0ZVhTGRlnIwUat9TLK6HwX0BYtNyP3ubJLdtPS2uzhUPKq5cBoNIS/Re/wAMmaPiictTEfK50NDUX4CRzBzLP+ubgO5ZltMzNICR08xfD4M1ouDHYDiy2+2rWTVs7YhmV8GYB1P2PgxJZ3R5Rlft10P6chUMNdjM78NwVC1jbyRc6b8OAz8NQ5VLTr+eccV/CozlVRiyWgnZAxsLN4MdxJqN/I+2i"&amp;"XoRhmzu0hz2GNDgOJvpQIJ0Z28T9TIMcXyAmpdgTKYz8Gxj+6V3iQYJPnRCvLt+rq6HwQbm0Fm7oAOD6+4ioAG1OvV/Uj64eLDoymPfAx3nLdDXYeSTDVkPhmWnY60minjEii43RBHzdEpkDcUUEqjXKSWC5Zjb3N4v9r0zw7Wn45S7vm59EEqlizH4ZfpUFL4OPDsaTXX0Oq6+q4MH2B9mtcbNKNxR/rzwmgrhBRFtCJ4VYqQ3hzBGIfhlqNcN"&amp;"lZP1cZiezt/cdwynMnAjR7L9TGG4KvZFTYFp5D43MPrR8SYFZb8yDtTgoVZauk05B8J2J3w79RN4V/VkLY+ASl2oaSzF5Xh8pfzhHYnM6TE+YY4yOeyJFCDSXcM6in40epdOLka9Oi2jPuTWjPRNrgP58NCd+FMnWKmDrLU9yl8tD6+zdjCXgnSHq6StZX1E0Y8lzelCNEVIv/p5k9PFchZC5jit/vEfe17MAxVyT/hr2U1CqZNcrypcqtgBVij"&amp;"mCle4AMZ3lhvGDeOGccP4ZTBmG4KV9Ob3IQS738fSuBD8HgFflNIGJIbgjQAAtrr95TfAWAvrithukZQr06m5DwGz7p9MTv0VMMp8N+5CCE6r1UYYMrrjq00mKkYzMabYrD44FZOA52+AYWheKHPJSRF+E9nsBLAlB4jNGbAs+St6R2a+AYaj8S1NnNwpOr67QT5vvNakaevs62LcVV8EQwCr8oAl1eQxvlGJAM9PL5Hl92yTEGd/Lr/zhS6tAF"&amp;"SW0rLEKCKo/z2MmTjrqgrrOKqzsqi6EBju62AkQZW1MErRuYGB3wcDlNv/t6YqkdAWsf+0er4ZRnlgYnWepAOUx1v318BglX5cwNHxxvg1MEAVuXR8ckQa3cIJvwdGFKQ1BwDgGqOtrhgAU7vhSWDYL4exxbk8biaW3KJJWRzGHKHICXubgfJ1eoZ0RSgnBXq2PwbLHGLRKcTBbPRhvlDcEcogmvR/fq4M4roHM3IuMxNCCMEBAKb48j96AEX3y"&amp;"cUwzgAAAABJRU5ErkJggg==",1)</f>
        <v/>
      </c>
      <c r="F1508" s="1" t="s">
        <v>4</v>
      </c>
      <c r="G1508" s="2" t="s">
        <v>6401</v>
      </c>
    </row>
    <row r="1509">
      <c r="A1509" s="1" t="s">
        <v>6402</v>
      </c>
      <c r="B1509" s="1" t="s">
        <v>353</v>
      </c>
      <c r="C1509" s="1" t="s">
        <v>6403</v>
      </c>
      <c r="D1509" s="2" t="s">
        <v>6404</v>
      </c>
      <c r="E1509" t="str">
        <f>IMAGE("http://www.digitaljournal.com/images/loading.gif",1)</f>
        <v/>
      </c>
      <c r="F1509" s="1" t="s">
        <v>4</v>
      </c>
      <c r="G1509" s="2" t="s">
        <v>6405</v>
      </c>
    </row>
    <row r="1510">
      <c r="A1510" s="1" t="s">
        <v>6406</v>
      </c>
      <c r="B1510" s="1" t="s">
        <v>353</v>
      </c>
      <c r="C1510" s="1" t="s">
        <v>6407</v>
      </c>
      <c r="D1510" s="2" t="s">
        <v>6408</v>
      </c>
      <c r="E1510" t="str">
        <f>IMAGE("http://media.coindesk.com/2015/04/SWIFT-panel-discussion.jpg",1)</f>
        <v/>
      </c>
      <c r="F1510" s="1" t="s">
        <v>4</v>
      </c>
      <c r="G1510" s="2" t="s">
        <v>6409</v>
      </c>
    </row>
    <row r="1511">
      <c r="A1511" s="1" t="s">
        <v>6410</v>
      </c>
      <c r="B1511" s="1" t="s">
        <v>6411</v>
      </c>
      <c r="C1511" s="1" t="s">
        <v>6412</v>
      </c>
      <c r="D1511" s="1" t="s">
        <v>6413</v>
      </c>
      <c r="E1511" t="str">
        <f t="shared" ref="E1511:E1512" si="161">IMAGE("http://ifttt.com/images/no_image_card.png",1)</f>
        <v/>
      </c>
      <c r="F1511" s="1" t="s">
        <v>4</v>
      </c>
      <c r="G1511" s="2" t="s">
        <v>6414</v>
      </c>
    </row>
    <row r="1512">
      <c r="A1512" s="1" t="s">
        <v>6415</v>
      </c>
      <c r="B1512" s="1" t="s">
        <v>391</v>
      </c>
      <c r="C1512" s="1" t="s">
        <v>6416</v>
      </c>
      <c r="D1512" s="1" t="s">
        <v>6417</v>
      </c>
      <c r="E1512" t="str">
        <f t="shared" si="161"/>
        <v/>
      </c>
      <c r="F1512" s="1" t="s">
        <v>4</v>
      </c>
      <c r="G1512" s="2" t="s">
        <v>6418</v>
      </c>
    </row>
    <row r="1513">
      <c r="A1513" s="1" t="s">
        <v>6419</v>
      </c>
      <c r="B1513" s="1" t="s">
        <v>353</v>
      </c>
      <c r="C1513" s="1" t="s">
        <v>6420</v>
      </c>
      <c r="D1513" s="2" t="s">
        <v>6421</v>
      </c>
      <c r="E1513" t="str">
        <f>IMAGE("http://www.sbcnews.co.uk/wp-content/uploads/2015/04/bitcoin.png",1)</f>
        <v/>
      </c>
      <c r="F1513" s="1" t="s">
        <v>4</v>
      </c>
      <c r="G1513" s="2" t="s">
        <v>6422</v>
      </c>
    </row>
    <row r="1514">
      <c r="A1514" s="1" t="s">
        <v>6423</v>
      </c>
      <c r="B1514" s="1" t="s">
        <v>353</v>
      </c>
      <c r="C1514" s="1" t="s">
        <v>6424</v>
      </c>
      <c r="D1514" s="2" t="s">
        <v>6425</v>
      </c>
      <c r="E1514" t="str">
        <f>IMAGE("http://insidebitcoins.com/wp-content/uploads/2015/04/SHAPESHIFT_Tether_article_cover_Bitcoinist-640x480-150x150.png",1)</f>
        <v/>
      </c>
      <c r="F1514" s="1" t="s">
        <v>4</v>
      </c>
      <c r="G1514" s="2" t="s">
        <v>6426</v>
      </c>
    </row>
    <row r="1515">
      <c r="A1515" s="1" t="s">
        <v>6427</v>
      </c>
      <c r="B1515" s="1" t="s">
        <v>353</v>
      </c>
      <c r="C1515" s="1" t="s">
        <v>6428</v>
      </c>
      <c r="D1515" s="2" t="s">
        <v>6429</v>
      </c>
      <c r="E1515" t="str">
        <f>IMAGE("http://www.newsbtc.com/wp-content/uploads/2015/04/Bitcoin-Company-Plans-to-Use-Names-for-Online-Wallets.png",1)</f>
        <v/>
      </c>
      <c r="F1515" s="1" t="s">
        <v>4</v>
      </c>
      <c r="G1515" s="2" t="s">
        <v>6430</v>
      </c>
    </row>
    <row r="1516">
      <c r="A1516" s="1" t="s">
        <v>6431</v>
      </c>
      <c r="B1516" s="1" t="s">
        <v>6432</v>
      </c>
      <c r="C1516" s="1" t="s">
        <v>6433</v>
      </c>
      <c r="D1516" s="2" t="s">
        <v>6434</v>
      </c>
      <c r="E1516" t="str">
        <f>IMAGE("https://hbr.org/resources/images/article_assets/2015/04/APR15_21_108821037_horz.jpg",1)</f>
        <v/>
      </c>
      <c r="F1516" s="1" t="s">
        <v>4</v>
      </c>
      <c r="G1516" s="2" t="s">
        <v>6435</v>
      </c>
    </row>
    <row r="1517">
      <c r="A1517" s="1" t="s">
        <v>6436</v>
      </c>
      <c r="B1517" s="1" t="s">
        <v>6437</v>
      </c>
      <c r="C1517" s="1" t="s">
        <v>6438</v>
      </c>
      <c r="D1517" s="1" t="s">
        <v>6439</v>
      </c>
      <c r="E1517" t="str">
        <f t="shared" ref="E1517:E1519" si="162">IMAGE("http://ifttt.com/images/no_image_card.png",1)</f>
        <v/>
      </c>
      <c r="F1517" s="1" t="s">
        <v>4</v>
      </c>
      <c r="G1517" s="2" t="s">
        <v>6440</v>
      </c>
    </row>
    <row r="1518">
      <c r="A1518" s="1" t="s">
        <v>6441</v>
      </c>
      <c r="B1518" s="1" t="s">
        <v>2390</v>
      </c>
      <c r="C1518" s="1" t="s">
        <v>6442</v>
      </c>
      <c r="D1518" s="1" t="s">
        <v>6443</v>
      </c>
      <c r="E1518" t="str">
        <f t="shared" si="162"/>
        <v/>
      </c>
      <c r="F1518" s="1" t="s">
        <v>4</v>
      </c>
      <c r="G1518" s="2" t="s">
        <v>6444</v>
      </c>
    </row>
    <row r="1519">
      <c r="A1519" s="1" t="s">
        <v>6445</v>
      </c>
      <c r="B1519" s="1" t="s">
        <v>237</v>
      </c>
      <c r="C1519" s="1" t="s">
        <v>6446</v>
      </c>
      <c r="D1519" s="1" t="s">
        <v>6447</v>
      </c>
      <c r="E1519" t="str">
        <f t="shared" si="162"/>
        <v/>
      </c>
      <c r="F1519" s="1" t="s">
        <v>4</v>
      </c>
      <c r="G1519" s="2" t="s">
        <v>6448</v>
      </c>
    </row>
    <row r="1520">
      <c r="A1520" s="1" t="s">
        <v>6449</v>
      </c>
      <c r="B1520" s="1" t="s">
        <v>3501</v>
      </c>
      <c r="C1520" s="1" t="s">
        <v>6450</v>
      </c>
      <c r="D1520" s="2" t="s">
        <v>6451</v>
      </c>
      <c r="E1520" t="str">
        <f>IMAGE("http://i.imgur.com/3KuFkU2.jpg?fb",1)</f>
        <v/>
      </c>
      <c r="F1520" s="1" t="s">
        <v>4</v>
      </c>
      <c r="G1520" s="2" t="s">
        <v>6452</v>
      </c>
    </row>
    <row r="1521">
      <c r="A1521" s="1" t="s">
        <v>6441</v>
      </c>
      <c r="B1521" s="1" t="s">
        <v>2390</v>
      </c>
      <c r="C1521" s="1" t="s">
        <v>6442</v>
      </c>
      <c r="D1521" s="1" t="s">
        <v>6443</v>
      </c>
      <c r="E1521" t="str">
        <f t="shared" ref="E1521:E1526" si="163">IMAGE("http://ifttt.com/images/no_image_card.png",1)</f>
        <v/>
      </c>
      <c r="F1521" s="1" t="s">
        <v>4</v>
      </c>
      <c r="G1521" s="2" t="s">
        <v>6444</v>
      </c>
    </row>
    <row r="1522">
      <c r="A1522" s="1" t="s">
        <v>6453</v>
      </c>
      <c r="B1522" s="1" t="s">
        <v>1386</v>
      </c>
      <c r="C1522" s="1" t="s">
        <v>6454</v>
      </c>
      <c r="D1522" s="1" t="s">
        <v>6455</v>
      </c>
      <c r="E1522" t="str">
        <f t="shared" si="163"/>
        <v/>
      </c>
      <c r="F1522" s="1" t="s">
        <v>4</v>
      </c>
      <c r="G1522" s="2" t="s">
        <v>6456</v>
      </c>
    </row>
    <row r="1523">
      <c r="A1523" s="1" t="s">
        <v>6457</v>
      </c>
      <c r="B1523" s="1" t="s">
        <v>2390</v>
      </c>
      <c r="C1523" s="1" t="s">
        <v>6458</v>
      </c>
      <c r="D1523" s="1" t="s">
        <v>6459</v>
      </c>
      <c r="E1523" t="str">
        <f t="shared" si="163"/>
        <v/>
      </c>
      <c r="F1523" s="1" t="s">
        <v>4</v>
      </c>
      <c r="G1523" s="2" t="s">
        <v>6460</v>
      </c>
    </row>
    <row r="1524">
      <c r="A1524" s="1" t="s">
        <v>6461</v>
      </c>
      <c r="B1524" s="1" t="s">
        <v>6462</v>
      </c>
      <c r="C1524" s="1" t="s">
        <v>6463</v>
      </c>
      <c r="D1524" s="1" t="s">
        <v>6464</v>
      </c>
      <c r="E1524" t="str">
        <f t="shared" si="163"/>
        <v/>
      </c>
      <c r="F1524" s="1" t="s">
        <v>4</v>
      </c>
      <c r="G1524" s="2" t="s">
        <v>6465</v>
      </c>
    </row>
    <row r="1525">
      <c r="A1525" s="1" t="s">
        <v>6466</v>
      </c>
      <c r="B1525" s="1" t="s">
        <v>6467</v>
      </c>
      <c r="C1525" s="1" t="s">
        <v>6468</v>
      </c>
      <c r="D1525" s="1" t="s">
        <v>6469</v>
      </c>
      <c r="E1525" t="str">
        <f t="shared" si="163"/>
        <v/>
      </c>
      <c r="F1525" s="1" t="s">
        <v>4</v>
      </c>
      <c r="G1525" s="2" t="s">
        <v>6470</v>
      </c>
    </row>
    <row r="1526">
      <c r="A1526" s="1" t="s">
        <v>6471</v>
      </c>
      <c r="B1526" s="1" t="s">
        <v>3061</v>
      </c>
      <c r="C1526" s="1" t="s">
        <v>6472</v>
      </c>
      <c r="D1526" s="1" t="s">
        <v>6473</v>
      </c>
      <c r="E1526" t="str">
        <f t="shared" si="163"/>
        <v/>
      </c>
      <c r="F1526" s="1" t="s">
        <v>4</v>
      </c>
      <c r="G1526" s="2" t="s">
        <v>6474</v>
      </c>
    </row>
    <row r="1527">
      <c r="A1527" s="1" t="s">
        <v>6475</v>
      </c>
      <c r="B1527" s="1" t="s">
        <v>1189</v>
      </c>
      <c r="C1527" s="1" t="s">
        <v>6476</v>
      </c>
      <c r="D1527" s="2" t="s">
        <v>6477</v>
      </c>
      <c r="E1527" t="str">
        <f>IMAGE("http://static.guim.co.uk/sys-images/Guardian/Pix/pictures/2015/4/23/1429799388801/2e782a18-268e-4e95-9e3e-f214191eb0a2-2060x1236.jpeg",1)</f>
        <v/>
      </c>
      <c r="F1527" s="1" t="s">
        <v>4</v>
      </c>
      <c r="G1527" s="2" t="s">
        <v>6478</v>
      </c>
    </row>
    <row r="1528">
      <c r="A1528" s="1" t="s">
        <v>6479</v>
      </c>
      <c r="B1528" s="1" t="s">
        <v>1396</v>
      </c>
      <c r="C1528" s="1" t="s">
        <v>6480</v>
      </c>
      <c r="D1528" s="1" t="s">
        <v>6481</v>
      </c>
      <c r="E1528" t="str">
        <f t="shared" ref="E1528:E1531" si="164">IMAGE("http://ifttt.com/images/no_image_card.png",1)</f>
        <v/>
      </c>
      <c r="F1528" s="1" t="s">
        <v>4</v>
      </c>
      <c r="G1528" s="2" t="s">
        <v>6482</v>
      </c>
    </row>
    <row r="1529">
      <c r="A1529" s="1" t="s">
        <v>6483</v>
      </c>
      <c r="B1529" s="1" t="s">
        <v>6484</v>
      </c>
      <c r="C1529" s="1" t="s">
        <v>6485</v>
      </c>
      <c r="D1529" s="1" t="s">
        <v>6486</v>
      </c>
      <c r="E1529" t="str">
        <f t="shared" si="164"/>
        <v/>
      </c>
      <c r="F1529" s="1" t="s">
        <v>4</v>
      </c>
      <c r="G1529" s="2" t="s">
        <v>6487</v>
      </c>
    </row>
    <row r="1530">
      <c r="A1530" s="1" t="s">
        <v>6488</v>
      </c>
      <c r="B1530" s="1" t="s">
        <v>6489</v>
      </c>
      <c r="C1530" s="1" t="s">
        <v>6490</v>
      </c>
      <c r="D1530" s="1" t="s">
        <v>6491</v>
      </c>
      <c r="E1530" t="str">
        <f t="shared" si="164"/>
        <v/>
      </c>
      <c r="F1530" s="1" t="s">
        <v>4</v>
      </c>
      <c r="G1530" s="2" t="s">
        <v>6492</v>
      </c>
    </row>
    <row r="1531">
      <c r="A1531" s="1" t="s">
        <v>6493</v>
      </c>
      <c r="B1531" s="1" t="s">
        <v>6494</v>
      </c>
      <c r="C1531" s="1" t="s">
        <v>6495</v>
      </c>
      <c r="D1531" s="1" t="s">
        <v>6496</v>
      </c>
      <c r="E1531" t="str">
        <f t="shared" si="164"/>
        <v/>
      </c>
      <c r="F1531" s="1" t="s">
        <v>4</v>
      </c>
      <c r="G1531" s="2" t="s">
        <v>6497</v>
      </c>
    </row>
    <row r="1532">
      <c r="A1532" s="1" t="s">
        <v>6498</v>
      </c>
      <c r="B1532" s="1" t="s">
        <v>6499</v>
      </c>
      <c r="C1532" s="1" t="s">
        <v>6500</v>
      </c>
      <c r="D1532" s="2" t="s">
        <v>6501</v>
      </c>
      <c r="E1532" t="str">
        <f>IMAGE("https://i.ytimg.com/vi/h90NepDVjHA/hqdefault.jpg",1)</f>
        <v/>
      </c>
      <c r="F1532" s="1" t="s">
        <v>4</v>
      </c>
      <c r="G1532" s="2" t="s">
        <v>6502</v>
      </c>
    </row>
    <row r="1533">
      <c r="A1533" s="1" t="s">
        <v>6503</v>
      </c>
      <c r="B1533" s="1" t="s">
        <v>6504</v>
      </c>
      <c r="C1533" s="1" t="s">
        <v>6505</v>
      </c>
      <c r="D1533" s="2" t="s">
        <v>6506</v>
      </c>
      <c r="E1533" t="str">
        <f>IMAGE("https://i.ytimg.com/vi/KHqfVRuLwCI/maxresdefault.jpg",1)</f>
        <v/>
      </c>
      <c r="F1533" s="1" t="s">
        <v>4</v>
      </c>
      <c r="G1533" s="2" t="s">
        <v>6507</v>
      </c>
    </row>
    <row r="1534">
      <c r="A1534" s="1" t="s">
        <v>6508</v>
      </c>
      <c r="B1534" s="1" t="s">
        <v>6111</v>
      </c>
      <c r="C1534" s="1" t="s">
        <v>6509</v>
      </c>
      <c r="D1534" s="1" t="s">
        <v>6510</v>
      </c>
      <c r="E1534" t="str">
        <f>IMAGE("http://ifttt.com/images/no_image_card.png",1)</f>
        <v/>
      </c>
      <c r="F1534" s="1" t="s">
        <v>4</v>
      </c>
      <c r="G1534" s="2" t="s">
        <v>6511</v>
      </c>
    </row>
    <row r="1535">
      <c r="A1535" s="1" t="s">
        <v>6512</v>
      </c>
      <c r="B1535" s="1" t="s">
        <v>795</v>
      </c>
      <c r="C1535" s="1" t="s">
        <v>6513</v>
      </c>
      <c r="D1535" s="2" t="s">
        <v>6514</v>
      </c>
      <c r="E1535" t="str">
        <f>IMAGE("https://pbs.twimg.com/profile_images/456752039481974784/_9Gtw_Ne_normal.png",1)</f>
        <v/>
      </c>
      <c r="F1535" s="1" t="s">
        <v>4</v>
      </c>
      <c r="G1535" s="2" t="s">
        <v>6515</v>
      </c>
    </row>
    <row r="1536">
      <c r="A1536" s="1" t="s">
        <v>6516</v>
      </c>
      <c r="B1536" s="1" t="s">
        <v>6517</v>
      </c>
      <c r="C1536" s="1" t="s">
        <v>6518</v>
      </c>
      <c r="D1536" s="2" t="s">
        <v>6519</v>
      </c>
      <c r="E1536" t="str">
        <f>IMAGE("https://stakeminers.com/images/hyperbanner.png",1)</f>
        <v/>
      </c>
      <c r="F1536" s="1" t="s">
        <v>4</v>
      </c>
      <c r="G1536" s="2" t="s">
        <v>6520</v>
      </c>
    </row>
    <row r="1537">
      <c r="A1537" s="1" t="s">
        <v>6521</v>
      </c>
      <c r="B1537" s="1" t="s">
        <v>1114</v>
      </c>
      <c r="C1537" s="1" t="s">
        <v>6522</v>
      </c>
      <c r="D1537" s="2" t="s">
        <v>6523</v>
      </c>
      <c r="E1537" t="str">
        <f>IMAGE("https://www.cryptocoinsnews.com/wp-content/uploads/2014/12/bank.jpg",1)</f>
        <v/>
      </c>
      <c r="F1537" s="1" t="s">
        <v>4</v>
      </c>
      <c r="G1537" s="2" t="s">
        <v>6524</v>
      </c>
    </row>
    <row r="1538">
      <c r="A1538" s="1" t="s">
        <v>6521</v>
      </c>
      <c r="B1538" s="1" t="s">
        <v>6525</v>
      </c>
      <c r="C1538" s="1" t="s">
        <v>6526</v>
      </c>
      <c r="D1538" s="2" t="s">
        <v>6527</v>
      </c>
      <c r="E1538" t="str">
        <f>IMAGE("http://scrypt.cc/banners.php?b=1&amp;u=YWzaKd5q1mYK5ld2Jmq8w5rQq80F6DiJ",1)</f>
        <v/>
      </c>
      <c r="F1538" s="1" t="s">
        <v>4</v>
      </c>
      <c r="G1538" s="2" t="s">
        <v>6528</v>
      </c>
    </row>
    <row r="1539">
      <c r="A1539" s="1" t="s">
        <v>6529</v>
      </c>
      <c r="B1539" s="1" t="s">
        <v>6489</v>
      </c>
      <c r="C1539" s="1" t="s">
        <v>6530</v>
      </c>
      <c r="D1539" s="2" t="s">
        <v>6531</v>
      </c>
      <c r="E1539" t="str">
        <f>IMAGE("http://ichef.bbci.co.uk/news/1024/media/images/82453000/jpg/_82453385_img_20150417_131557-1.jpg",1)</f>
        <v/>
      </c>
      <c r="F1539" s="1" t="s">
        <v>4</v>
      </c>
      <c r="G1539" s="2" t="s">
        <v>6532</v>
      </c>
    </row>
    <row r="1540">
      <c r="A1540" s="1" t="s">
        <v>6533</v>
      </c>
      <c r="B1540" s="1" t="s">
        <v>386</v>
      </c>
      <c r="C1540" s="1" t="s">
        <v>6534</v>
      </c>
      <c r="D1540" s="2" t="s">
        <v>6535</v>
      </c>
      <c r="E1540" t="str">
        <f>IMAGE("http://i.imgur.com/5ufg57i.png?fb",1)</f>
        <v/>
      </c>
      <c r="F1540" s="1" t="s">
        <v>4</v>
      </c>
      <c r="G1540" s="2" t="s">
        <v>6536</v>
      </c>
    </row>
    <row r="1541">
      <c r="A1541" s="1" t="s">
        <v>6537</v>
      </c>
      <c r="B1541" s="1" t="s">
        <v>6538</v>
      </c>
      <c r="C1541" s="1" t="s">
        <v>6539</v>
      </c>
      <c r="D1541" s="1" t="s">
        <v>6540</v>
      </c>
      <c r="E1541" t="str">
        <f t="shared" ref="E1541:E1545" si="165">IMAGE("http://ifttt.com/images/no_image_card.png",1)</f>
        <v/>
      </c>
      <c r="F1541" s="1" t="s">
        <v>4</v>
      </c>
      <c r="G1541" s="2" t="s">
        <v>6541</v>
      </c>
    </row>
    <row r="1542">
      <c r="A1542" s="1" t="s">
        <v>6542</v>
      </c>
      <c r="B1542" s="1" t="s">
        <v>5547</v>
      </c>
      <c r="C1542" s="1" t="s">
        <v>6543</v>
      </c>
      <c r="D1542" s="1" t="s">
        <v>6544</v>
      </c>
      <c r="E1542" t="str">
        <f t="shared" si="165"/>
        <v/>
      </c>
      <c r="F1542" s="1" t="s">
        <v>4</v>
      </c>
      <c r="G1542" s="2" t="s">
        <v>6545</v>
      </c>
    </row>
    <row r="1543">
      <c r="A1543" s="1" t="s">
        <v>6546</v>
      </c>
      <c r="B1543" s="1" t="s">
        <v>6547</v>
      </c>
      <c r="C1543" s="1" t="s">
        <v>6548</v>
      </c>
      <c r="D1543" s="1" t="s">
        <v>6549</v>
      </c>
      <c r="E1543" t="str">
        <f t="shared" si="165"/>
        <v/>
      </c>
      <c r="F1543" s="1" t="s">
        <v>4</v>
      </c>
      <c r="G1543" s="2" t="s">
        <v>6550</v>
      </c>
    </row>
    <row r="1544">
      <c r="A1544" s="1" t="s">
        <v>6551</v>
      </c>
      <c r="B1544" s="1" t="s">
        <v>6552</v>
      </c>
      <c r="C1544" s="1" t="s">
        <v>6553</v>
      </c>
      <c r="D1544" s="1" t="s">
        <v>6554</v>
      </c>
      <c r="E1544" t="str">
        <f t="shared" si="165"/>
        <v/>
      </c>
      <c r="F1544" s="1" t="s">
        <v>4</v>
      </c>
      <c r="G1544" s="2" t="s">
        <v>6555</v>
      </c>
    </row>
    <row r="1545">
      <c r="A1545" s="1" t="s">
        <v>6556</v>
      </c>
      <c r="B1545" s="1" t="s">
        <v>3107</v>
      </c>
      <c r="C1545" s="1" t="s">
        <v>6557</v>
      </c>
      <c r="D1545" s="1" t="s">
        <v>6558</v>
      </c>
      <c r="E1545" t="str">
        <f t="shared" si="165"/>
        <v/>
      </c>
      <c r="F1545" s="1" t="s">
        <v>4</v>
      </c>
      <c r="G1545" s="2" t="s">
        <v>6559</v>
      </c>
    </row>
    <row r="1546">
      <c r="A1546" s="1" t="s">
        <v>6560</v>
      </c>
      <c r="B1546" s="1" t="s">
        <v>6561</v>
      </c>
      <c r="C1546" s="1" t="s">
        <v>6562</v>
      </c>
      <c r="D1546" s="2" t="s">
        <v>6563</v>
      </c>
      <c r="E1546" t="str">
        <f>IMAGE("https://electrum.org/logo/electrum_logo.png",1)</f>
        <v/>
      </c>
      <c r="F1546" s="1" t="s">
        <v>4</v>
      </c>
      <c r="G1546" s="2" t="s">
        <v>6564</v>
      </c>
    </row>
    <row r="1547">
      <c r="A1547" s="1" t="s">
        <v>6565</v>
      </c>
      <c r="B1547" s="1" t="s">
        <v>4388</v>
      </c>
      <c r="C1547" s="1" t="s">
        <v>6566</v>
      </c>
      <c r="D1547" s="2" t="s">
        <v>6567</v>
      </c>
      <c r="E1547" t="str">
        <f>IMAGE("http://ifttt.com/images/no_image_card.png",1)</f>
        <v/>
      </c>
      <c r="F1547" s="1" t="s">
        <v>4</v>
      </c>
      <c r="G1547" s="2" t="s">
        <v>6568</v>
      </c>
    </row>
    <row r="1548">
      <c r="A1548" s="1" t="s">
        <v>6569</v>
      </c>
      <c r="B1548" s="1" t="s">
        <v>1842</v>
      </c>
      <c r="C1548" s="1" t="s">
        <v>6570</v>
      </c>
      <c r="D1548" s="2" t="s">
        <v>6571</v>
      </c>
      <c r="E1548" t="str">
        <f>IMAGE("https://i.ytimg.com/vi/vt0Usanyzvo/hqdefault.jpg",1)</f>
        <v/>
      </c>
      <c r="F1548" s="1" t="s">
        <v>4</v>
      </c>
      <c r="G1548" s="2" t="s">
        <v>6572</v>
      </c>
    </row>
    <row r="1549">
      <c r="A1549" s="1" t="s">
        <v>6573</v>
      </c>
      <c r="B1549" s="1" t="s">
        <v>6574</v>
      </c>
      <c r="C1549" s="1" t="s">
        <v>6575</v>
      </c>
      <c r="D1549" s="1" t="s">
        <v>6576</v>
      </c>
      <c r="E1549" t="str">
        <f t="shared" ref="E1549:E1550" si="166">IMAGE("http://ifttt.com/images/no_image_card.png",1)</f>
        <v/>
      </c>
      <c r="F1549" s="1" t="s">
        <v>4</v>
      </c>
      <c r="G1549" s="2" t="s">
        <v>6577</v>
      </c>
    </row>
    <row r="1550">
      <c r="A1550" s="1" t="s">
        <v>6578</v>
      </c>
      <c r="B1550" s="1" t="s">
        <v>6579</v>
      </c>
      <c r="C1550" s="1" t="s">
        <v>6580</v>
      </c>
      <c r="D1550" s="1" t="s">
        <v>6581</v>
      </c>
      <c r="E1550" t="str">
        <f t="shared" si="166"/>
        <v/>
      </c>
      <c r="F1550" s="1" t="s">
        <v>4</v>
      </c>
      <c r="G1550" s="2" t="s">
        <v>6582</v>
      </c>
    </row>
    <row r="1551">
      <c r="A1551" s="1" t="s">
        <v>6583</v>
      </c>
      <c r="B1551" s="1" t="s">
        <v>425</v>
      </c>
      <c r="C1551" s="1" t="s">
        <v>6584</v>
      </c>
      <c r="D1551" s="2" t="s">
        <v>6585</v>
      </c>
      <c r="E1551" t="str">
        <f>IMAGE("http://forklog.com/wp-content/uploads/ukrainebitcoin-300x188.png",1)</f>
        <v/>
      </c>
      <c r="F1551" s="1" t="s">
        <v>4</v>
      </c>
      <c r="G1551" s="2" t="s">
        <v>6586</v>
      </c>
    </row>
    <row r="1552">
      <c r="A1552" s="1" t="s">
        <v>6587</v>
      </c>
      <c r="B1552" s="1" t="s">
        <v>5864</v>
      </c>
      <c r="C1552" s="1" t="s">
        <v>6588</v>
      </c>
      <c r="D1552" s="2" t="s">
        <v>6589</v>
      </c>
      <c r="E1552" t="str">
        <f>IMAGE("https://www.cryptocoinsnews.com/wp-content/uploads/2015/04/bitcoin-singapore.jpg",1)</f>
        <v/>
      </c>
      <c r="F1552" s="1" t="s">
        <v>4</v>
      </c>
      <c r="G1552" s="2" t="s">
        <v>6590</v>
      </c>
    </row>
    <row r="1553">
      <c r="A1553" s="1" t="s">
        <v>6591</v>
      </c>
      <c r="B1553" s="1" t="s">
        <v>4683</v>
      </c>
      <c r="C1553" s="1" t="s">
        <v>6592</v>
      </c>
      <c r="D1553" s="1" t="s">
        <v>6593</v>
      </c>
      <c r="E1553" t="str">
        <f>IMAGE("http://ifttt.com/images/no_image_card.png",1)</f>
        <v/>
      </c>
      <c r="F1553" s="1" t="s">
        <v>4</v>
      </c>
      <c r="G1553" s="2" t="s">
        <v>6594</v>
      </c>
    </row>
    <row r="1554">
      <c r="A1554" s="1" t="s">
        <v>6595</v>
      </c>
      <c r="B1554" s="1" t="s">
        <v>1315</v>
      </c>
      <c r="C1554" s="1" t="s">
        <v>6596</v>
      </c>
      <c r="D1554" s="2" t="s">
        <v>6597</v>
      </c>
      <c r="E1554" t="str">
        <f>IMAGE("https://regmedia.co.uk/2015/03/09/liam_neeson_taken1.jpg",1)</f>
        <v/>
      </c>
      <c r="F1554" s="1" t="s">
        <v>4</v>
      </c>
      <c r="G1554" s="2" t="s">
        <v>6598</v>
      </c>
    </row>
    <row r="1555">
      <c r="A1555" s="1" t="s">
        <v>6587</v>
      </c>
      <c r="B1555" s="1" t="s">
        <v>5864</v>
      </c>
      <c r="C1555" s="1" t="s">
        <v>6588</v>
      </c>
      <c r="D1555" s="2" t="s">
        <v>6589</v>
      </c>
      <c r="E1555" t="str">
        <f>IMAGE("https://www.cryptocoinsnews.com/wp-content/uploads/2015/04/bitcoin-singapore.jpg",1)</f>
        <v/>
      </c>
      <c r="F1555" s="1" t="s">
        <v>4</v>
      </c>
      <c r="G1555" s="2" t="s">
        <v>6590</v>
      </c>
    </row>
    <row r="1556">
      <c r="A1556" s="1" t="s">
        <v>6599</v>
      </c>
      <c r="B1556" s="1" t="s">
        <v>6600</v>
      </c>
      <c r="C1556" s="1" t="s">
        <v>6601</v>
      </c>
      <c r="D1556" s="1" t="s">
        <v>6602</v>
      </c>
      <c r="E1556" t="str">
        <f>IMAGE("http://ifttt.com/images/no_image_card.png",1)</f>
        <v/>
      </c>
      <c r="F1556" s="1" t="s">
        <v>4</v>
      </c>
      <c r="G1556" s="2" t="s">
        <v>6603</v>
      </c>
    </row>
    <row r="1557">
      <c r="A1557" s="1" t="s">
        <v>6604</v>
      </c>
      <c r="B1557" s="1" t="s">
        <v>353</v>
      </c>
      <c r="C1557" s="1" t="s">
        <v>6605</v>
      </c>
      <c r="D1557" s="2" t="s">
        <v>6606</v>
      </c>
      <c r="E1557" t="str">
        <f>IMAGE("http://www.newsbtc.com/wp-content/uploads/2015/04/Starbucks-coffee-hongkong-accepts-bitcoin-newsbtc.png",1)</f>
        <v/>
      </c>
      <c r="F1557" s="1" t="s">
        <v>4</v>
      </c>
      <c r="G1557" s="2" t="s">
        <v>6607</v>
      </c>
    </row>
    <row r="1558">
      <c r="A1558" s="1" t="s">
        <v>6608</v>
      </c>
      <c r="B1558" s="1" t="s">
        <v>353</v>
      </c>
      <c r="C1558" s="1" t="s">
        <v>6609</v>
      </c>
      <c r="D1558" s="2" t="s">
        <v>6610</v>
      </c>
      <c r="E1558" t="str">
        <f>IMAGE("http://static6.businessinsider.com/image/5539610469bedd3d43834ca7/one-big-reason-bitcoin-is-going-nowhere.jpg",1)</f>
        <v/>
      </c>
      <c r="F1558" s="1" t="s">
        <v>4</v>
      </c>
      <c r="G1558" s="2" t="s">
        <v>6611</v>
      </c>
    </row>
    <row r="1559">
      <c r="A1559" s="1" t="s">
        <v>6612</v>
      </c>
      <c r="B1559" s="1" t="s">
        <v>353</v>
      </c>
      <c r="C1559" s="1" t="s">
        <v>6613</v>
      </c>
      <c r="D1559" s="2" t="s">
        <v>6614</v>
      </c>
      <c r="E1559" t="str">
        <f>IMAGE("http://images.forbes.com/media/assets/forbes_1200x1200.jpg",1)</f>
        <v/>
      </c>
      <c r="F1559" s="1" t="s">
        <v>4</v>
      </c>
      <c r="G1559" s="2" t="s">
        <v>6615</v>
      </c>
    </row>
    <row r="1560">
      <c r="A1560" s="1" t="s">
        <v>6616</v>
      </c>
      <c r="B1560" s="1" t="s">
        <v>471</v>
      </c>
      <c r="C1560" s="1" t="s">
        <v>6617</v>
      </c>
      <c r="D1560" s="2" t="s">
        <v>6618</v>
      </c>
      <c r="E1560" t="str">
        <f>IMAGE("http://bit-post.com/wp-content/uploads/2015/04/041.jpg",1)</f>
        <v/>
      </c>
      <c r="F1560" s="1" t="s">
        <v>4</v>
      </c>
      <c r="G1560" s="2" t="s">
        <v>6619</v>
      </c>
    </row>
    <row r="1561">
      <c r="A1561" s="1" t="s">
        <v>6620</v>
      </c>
      <c r="B1561" s="1" t="s">
        <v>1315</v>
      </c>
      <c r="C1561" s="1" t="s">
        <v>6621</v>
      </c>
      <c r="D1561" s="2" t="s">
        <v>6622</v>
      </c>
      <c r="E1561" t="str">
        <f>IMAGE("http://ichef.bbci.co.uk/news/1024/media/images/82537000/jpg/_82537286_82537285.jpg",1)</f>
        <v/>
      </c>
      <c r="F1561" s="1" t="s">
        <v>4</v>
      </c>
      <c r="G1561" s="2" t="s">
        <v>6623</v>
      </c>
    </row>
    <row r="1562">
      <c r="A1562" s="1" t="s">
        <v>6599</v>
      </c>
      <c r="B1562" s="1" t="s">
        <v>6600</v>
      </c>
      <c r="C1562" s="1" t="s">
        <v>6601</v>
      </c>
      <c r="D1562" s="1" t="s">
        <v>6602</v>
      </c>
      <c r="E1562" t="str">
        <f>IMAGE("http://ifttt.com/images/no_image_card.png",1)</f>
        <v/>
      </c>
      <c r="F1562" s="1" t="s">
        <v>4</v>
      </c>
      <c r="G1562" s="2" t="s">
        <v>6603</v>
      </c>
    </row>
    <row r="1563">
      <c r="A1563" s="1" t="s">
        <v>6604</v>
      </c>
      <c r="B1563" s="1" t="s">
        <v>353</v>
      </c>
      <c r="C1563" s="1" t="s">
        <v>6605</v>
      </c>
      <c r="D1563" s="2" t="s">
        <v>6606</v>
      </c>
      <c r="E1563" t="str">
        <f>IMAGE("http://www.newsbtc.com/wp-content/uploads/2015/04/Starbucks-coffee-hongkong-accepts-bitcoin-newsbtc.png",1)</f>
        <v/>
      </c>
      <c r="F1563" s="1" t="s">
        <v>4</v>
      </c>
      <c r="G1563" s="2" t="s">
        <v>6607</v>
      </c>
    </row>
    <row r="1564">
      <c r="A1564" s="1" t="s">
        <v>6620</v>
      </c>
      <c r="B1564" s="1" t="s">
        <v>1315</v>
      </c>
      <c r="C1564" s="1" t="s">
        <v>6621</v>
      </c>
      <c r="D1564" s="2" t="s">
        <v>6622</v>
      </c>
      <c r="E1564" t="str">
        <f>IMAGE("http://ichef.bbci.co.uk/news/1024/media/images/82537000/jpg/_82537286_82537285.jpg",1)</f>
        <v/>
      </c>
      <c r="F1564" s="1" t="s">
        <v>4</v>
      </c>
      <c r="G1564" s="2" t="s">
        <v>6623</v>
      </c>
    </row>
    <row r="1565">
      <c r="A1565" s="1" t="s">
        <v>6624</v>
      </c>
      <c r="B1565" s="1" t="s">
        <v>6625</v>
      </c>
      <c r="C1565" s="1" t="s">
        <v>6626</v>
      </c>
      <c r="D1565" s="1" t="s">
        <v>6627</v>
      </c>
      <c r="E1565" t="str">
        <f>IMAGE("http://ifttt.com/images/no_image_card.png",1)</f>
        <v/>
      </c>
      <c r="F1565" s="1" t="s">
        <v>4</v>
      </c>
      <c r="G1565" s="2" t="s">
        <v>6628</v>
      </c>
    </row>
    <row r="1566">
      <c r="A1566" s="1" t="s">
        <v>6629</v>
      </c>
      <c r="B1566" s="1" t="s">
        <v>2077</v>
      </c>
      <c r="C1566" s="1" t="s">
        <v>6630</v>
      </c>
      <c r="D1566" s="2" t="s">
        <v>6631</v>
      </c>
      <c r="E1566" t="str">
        <f>IMAGE("http://www.ing.com/upload/8e15b40b-2975-49e7-ac8a-672bb1e00d77_20150409%20IIS%20TwitterFacebook.png",1)</f>
        <v/>
      </c>
      <c r="F1566" s="1" t="s">
        <v>4</v>
      </c>
      <c r="G1566" s="2" t="s">
        <v>6632</v>
      </c>
    </row>
    <row r="1567">
      <c r="A1567" s="1" t="s">
        <v>6633</v>
      </c>
      <c r="B1567" s="1" t="s">
        <v>6634</v>
      </c>
      <c r="C1567" s="1" t="s">
        <v>6635</v>
      </c>
      <c r="D1567" s="2" t="s">
        <v>6636</v>
      </c>
      <c r="E1567" t="str">
        <f>IMAGE("http://i.imgur.com/9CJcg44.jpg?fb",1)</f>
        <v/>
      </c>
      <c r="F1567" s="1" t="s">
        <v>4</v>
      </c>
      <c r="G1567" s="2" t="s">
        <v>6637</v>
      </c>
    </row>
    <row r="1568">
      <c r="A1568" s="1" t="s">
        <v>6638</v>
      </c>
      <c r="B1568" s="1" t="s">
        <v>2487</v>
      </c>
      <c r="C1568" s="1" t="s">
        <v>6639</v>
      </c>
      <c r="D1568" s="2" t="s">
        <v>6640</v>
      </c>
      <c r="E1568" t="str">
        <f>IMAGE("http://i.imgur.com/eqhTMaD.jpg",1)</f>
        <v/>
      </c>
      <c r="F1568" s="1" t="s">
        <v>4</v>
      </c>
      <c r="G1568" s="2" t="s">
        <v>6641</v>
      </c>
    </row>
    <row r="1569">
      <c r="A1569" s="1" t="s">
        <v>6642</v>
      </c>
      <c r="B1569" s="1" t="s">
        <v>5296</v>
      </c>
      <c r="C1569" s="1" t="s">
        <v>6643</v>
      </c>
      <c r="D1569" s="1" t="s">
        <v>6644</v>
      </c>
      <c r="E1569" t="str">
        <f>IMAGE("http://ifttt.com/images/no_image_card.png",1)</f>
        <v/>
      </c>
      <c r="F1569" s="1" t="s">
        <v>4</v>
      </c>
      <c r="G1569" s="2" t="s">
        <v>6645</v>
      </c>
    </row>
    <row r="1570">
      <c r="A1570" s="1" t="s">
        <v>6646</v>
      </c>
      <c r="B1570" s="1" t="s">
        <v>1315</v>
      </c>
      <c r="C1570" s="1" t="s">
        <v>6647</v>
      </c>
      <c r="D1570" s="2" t="s">
        <v>6648</v>
      </c>
      <c r="E1570" t="str">
        <f>IMAGE("https://www.cryptocoinsnews.com/wp-content/uploads/2015/04/liberland.jpeg",1)</f>
        <v/>
      </c>
      <c r="F1570" s="1" t="s">
        <v>4</v>
      </c>
      <c r="G1570" s="2" t="s">
        <v>6649</v>
      </c>
    </row>
    <row r="1571">
      <c r="A1571" s="1" t="s">
        <v>6650</v>
      </c>
      <c r="B1571" s="1" t="s">
        <v>6651</v>
      </c>
      <c r="C1571" s="1" t="s">
        <v>6652</v>
      </c>
      <c r="D1571" s="1" t="s">
        <v>6653</v>
      </c>
      <c r="E1571" t="str">
        <f>IMAGE("http://ifttt.com/images/no_image_card.png",1)</f>
        <v/>
      </c>
      <c r="F1571" s="1" t="s">
        <v>4</v>
      </c>
      <c r="G1571" s="2" t="s">
        <v>6654</v>
      </c>
    </row>
    <row r="1572">
      <c r="A1572" s="1" t="s">
        <v>6655</v>
      </c>
      <c r="B1572" s="1" t="s">
        <v>6656</v>
      </c>
      <c r="C1572" s="1" t="s">
        <v>6657</v>
      </c>
      <c r="D1572" s="2" t="s">
        <v>6658</v>
      </c>
      <c r="E1572" t="str">
        <f>IMAGE("http://mybitmine.co/views/css/images/info_worker.png",1)</f>
        <v/>
      </c>
      <c r="F1572" s="1" t="s">
        <v>4</v>
      </c>
      <c r="G1572" s="2" t="s">
        <v>6659</v>
      </c>
    </row>
    <row r="1573">
      <c r="A1573" s="1" t="s">
        <v>6660</v>
      </c>
      <c r="B1573" s="1" t="s">
        <v>6661</v>
      </c>
      <c r="C1573" s="1" t="s">
        <v>6662</v>
      </c>
      <c r="D1573" s="1" t="s">
        <v>6663</v>
      </c>
      <c r="E1573" t="str">
        <f>IMAGE("http://ifttt.com/images/no_image_card.png",1)</f>
        <v/>
      </c>
      <c r="F1573" s="1" t="s">
        <v>4</v>
      </c>
      <c r="G1573" s="2" t="s">
        <v>6664</v>
      </c>
    </row>
    <row r="1574">
      <c r="A1574" s="1" t="s">
        <v>6665</v>
      </c>
      <c r="B1574" s="1" t="s">
        <v>3173</v>
      </c>
      <c r="C1574" s="1" t="s">
        <v>6666</v>
      </c>
      <c r="D1574" s="2" t="s">
        <v>6667</v>
      </c>
      <c r="E1574" t="str">
        <f>IMAGE("http://i.imgur.com/cvoHRYf.jpg?fb",1)</f>
        <v/>
      </c>
      <c r="F1574" s="1" t="s">
        <v>4</v>
      </c>
      <c r="G1574" s="2" t="s">
        <v>6668</v>
      </c>
    </row>
    <row r="1575">
      <c r="A1575" s="1" t="s">
        <v>6669</v>
      </c>
      <c r="B1575" s="1" t="s">
        <v>6670</v>
      </c>
      <c r="C1575" s="1" t="s">
        <v>6671</v>
      </c>
      <c r="D1575" s="2" t="s">
        <v>6672</v>
      </c>
      <c r="E1575" t="str">
        <f>IMAGE("https://i.ytimg.com/vi/bnGCtV4LcRk/hqdefault.jpg",1)</f>
        <v/>
      </c>
      <c r="F1575" s="1" t="s">
        <v>4</v>
      </c>
      <c r="G1575" s="2" t="s">
        <v>6673</v>
      </c>
    </row>
    <row r="1576">
      <c r="A1576" s="1" t="s">
        <v>6674</v>
      </c>
      <c r="B1576" s="1" t="s">
        <v>6675</v>
      </c>
      <c r="C1576" s="1" t="s">
        <v>6676</v>
      </c>
      <c r="D1576" s="2" t="s">
        <v>6677</v>
      </c>
      <c r="E1576" t="str">
        <f>IMAGE("http://www.btcalpha.com/static/106/img/rss.png",1)</f>
        <v/>
      </c>
      <c r="F1576" s="1" t="s">
        <v>4</v>
      </c>
      <c r="G1576" s="2" t="s">
        <v>6678</v>
      </c>
    </row>
    <row r="1577">
      <c r="A1577" s="1" t="s">
        <v>6679</v>
      </c>
      <c r="B1577" s="1" t="s">
        <v>6680</v>
      </c>
      <c r="C1577" s="1" t="s">
        <v>6681</v>
      </c>
      <c r="D1577" s="1" t="s">
        <v>6682</v>
      </c>
      <c r="E1577" t="str">
        <f>IMAGE("http://ifttt.com/images/no_image_card.png",1)</f>
        <v/>
      </c>
      <c r="F1577" s="1" t="s">
        <v>4</v>
      </c>
      <c r="G1577" s="2" t="s">
        <v>6683</v>
      </c>
    </row>
    <row r="1578">
      <c r="A1578" s="1" t="s">
        <v>6684</v>
      </c>
      <c r="B1578" s="1" t="s">
        <v>5163</v>
      </c>
      <c r="C1578" s="1" t="s">
        <v>6685</v>
      </c>
      <c r="D1578" s="2" t="s">
        <v>5165</v>
      </c>
      <c r="E1578" t="str">
        <f>IMAGE("https://www.cryptocoinsnews.com/wp-content/uploads/2015/04/bitcoin-book.jpg",1)</f>
        <v/>
      </c>
      <c r="F1578" s="1" t="s">
        <v>4</v>
      </c>
      <c r="G1578" s="2" t="s">
        <v>6686</v>
      </c>
    </row>
    <row r="1579">
      <c r="A1579" s="1" t="s">
        <v>6687</v>
      </c>
      <c r="B1579" s="1" t="s">
        <v>6688</v>
      </c>
      <c r="C1579" s="1" t="s">
        <v>6689</v>
      </c>
      <c r="D1579" s="1" t="s">
        <v>6690</v>
      </c>
      <c r="E1579" t="str">
        <f t="shared" ref="E1579:E1580" si="167">IMAGE("http://ifttt.com/images/no_image_card.png",1)</f>
        <v/>
      </c>
      <c r="F1579" s="1" t="s">
        <v>4</v>
      </c>
      <c r="G1579" s="2" t="s">
        <v>6691</v>
      </c>
    </row>
    <row r="1580">
      <c r="A1580" s="1" t="s">
        <v>6692</v>
      </c>
      <c r="B1580" s="1" t="s">
        <v>1537</v>
      </c>
      <c r="C1580" s="1" t="s">
        <v>6693</v>
      </c>
      <c r="D1580" s="1" t="s">
        <v>6694</v>
      </c>
      <c r="E1580" t="str">
        <f t="shared" si="167"/>
        <v/>
      </c>
      <c r="F1580" s="1" t="s">
        <v>4</v>
      </c>
      <c r="G1580" s="2" t="s">
        <v>6695</v>
      </c>
    </row>
    <row r="1581">
      <c r="A1581" s="1" t="s">
        <v>6696</v>
      </c>
      <c r="B1581" s="1" t="s">
        <v>6697</v>
      </c>
      <c r="C1581" s="1" t="s">
        <v>6698</v>
      </c>
      <c r="D1581" s="2" t="s">
        <v>6699</v>
      </c>
      <c r="E1581" t="str">
        <f>IMAGE("http://www.octafinance.com/wp-content/uploads/2015/04/Other-Health-Care.jpg",1)</f>
        <v/>
      </c>
      <c r="F1581" s="1" t="s">
        <v>4</v>
      </c>
      <c r="G1581" s="2" t="s">
        <v>6700</v>
      </c>
    </row>
    <row r="1582">
      <c r="A1582" s="1" t="s">
        <v>6701</v>
      </c>
      <c r="B1582" s="1" t="s">
        <v>6702</v>
      </c>
      <c r="C1582" s="1" t="s">
        <v>6703</v>
      </c>
      <c r="D1582" s="1" t="s">
        <v>6704</v>
      </c>
      <c r="E1582" t="str">
        <f>IMAGE("http://ifttt.com/images/no_image_card.png",1)</f>
        <v/>
      </c>
      <c r="F1582" s="1" t="s">
        <v>4</v>
      </c>
      <c r="G1582" s="2" t="s">
        <v>6705</v>
      </c>
    </row>
    <row r="1583">
      <c r="A1583" s="1" t="s">
        <v>6706</v>
      </c>
      <c r="B1583" s="1" t="s">
        <v>6697</v>
      </c>
      <c r="C1583" s="1" t="s">
        <v>6707</v>
      </c>
      <c r="D1583" s="2" t="s">
        <v>6708</v>
      </c>
      <c r="E1583" t="str">
        <f>IMAGE("http://www.newsbtc.com/wp-content/uploads/2015/04/bitcoin6.jpg",1)</f>
        <v/>
      </c>
      <c r="F1583" s="1" t="s">
        <v>4</v>
      </c>
      <c r="G1583" s="2" t="s">
        <v>6709</v>
      </c>
    </row>
    <row r="1584">
      <c r="A1584" s="1" t="s">
        <v>6710</v>
      </c>
      <c r="B1584" s="1" t="s">
        <v>6697</v>
      </c>
      <c r="C1584" s="1" t="s">
        <v>6177</v>
      </c>
      <c r="D1584" s="2" t="s">
        <v>6711</v>
      </c>
      <c r="E1584" t="str">
        <f>IMAGE("https://fortunedotcom.files.wordpress.com/2015/04/459519606.jpg?quality=80&amp;amp;w=820&amp;amp;h=570&amp;amp;crop=1",1)</f>
        <v/>
      </c>
      <c r="F1584" s="1" t="s">
        <v>4</v>
      </c>
      <c r="G1584" s="2" t="s">
        <v>6712</v>
      </c>
    </row>
    <row r="1585">
      <c r="A1585" s="1" t="s">
        <v>6713</v>
      </c>
      <c r="B1585" s="1" t="s">
        <v>132</v>
      </c>
      <c r="C1585" s="1" t="s">
        <v>6714</v>
      </c>
      <c r="D1585" s="2" t="s">
        <v>6715</v>
      </c>
      <c r="E1585" t="str">
        <f>IMAGE("http://moneyandtech.com/moneyandtech/wp-content/uploads/2015/04/mt-gox.jpg",1)</f>
        <v/>
      </c>
      <c r="F1585" s="1" t="s">
        <v>4</v>
      </c>
      <c r="G1585" s="2" t="s">
        <v>6716</v>
      </c>
    </row>
    <row r="1586">
      <c r="A1586" s="1" t="s">
        <v>6717</v>
      </c>
      <c r="B1586" s="1" t="s">
        <v>6313</v>
      </c>
      <c r="C1586" s="1" t="s">
        <v>6718</v>
      </c>
      <c r="D1586" s="1" t="s">
        <v>6719</v>
      </c>
      <c r="E1586" t="str">
        <f>IMAGE("http://ifttt.com/images/no_image_card.png",1)</f>
        <v/>
      </c>
      <c r="F1586" s="1" t="s">
        <v>4</v>
      </c>
      <c r="G1586" s="2" t="s">
        <v>6720</v>
      </c>
    </row>
    <row r="1587">
      <c r="A1587" s="1" t="s">
        <v>6721</v>
      </c>
      <c r="B1587" s="1" t="s">
        <v>6722</v>
      </c>
      <c r="C1587" s="1" t="s">
        <v>6723</v>
      </c>
      <c r="D1587" s="2" t="s">
        <v>6724</v>
      </c>
      <c r="E1587" t="str">
        <f>IMAGE("http://images.techhive.com/images/article/2015/02/ransomware-100569804-primary.idge.jpg",1)</f>
        <v/>
      </c>
      <c r="F1587" s="1" t="s">
        <v>4</v>
      </c>
      <c r="G1587" s="2" t="s">
        <v>6725</v>
      </c>
    </row>
    <row r="1588">
      <c r="A1588" s="1" t="s">
        <v>6726</v>
      </c>
      <c r="B1588" s="1" t="s">
        <v>284</v>
      </c>
      <c r="C1588" s="1" t="s">
        <v>6727</v>
      </c>
      <c r="D1588" s="2" t="s">
        <v>6728</v>
      </c>
      <c r="E1588" t="str">
        <f>IMAGE("http://cointelegraph.com/images/725_aHR0cDovL2NvaW50ZWxlZ3JhcGguY29tL3N0b3JhZ2UvdXBsb2Fkcy92aWV3L2QyYmJiZGI3ZThlZWU5MjVmM2VkMzQyNTViZTJlYjQwLnBuZw==.jpg",1)</f>
        <v/>
      </c>
      <c r="F1588" s="1" t="s">
        <v>4</v>
      </c>
      <c r="G1588" s="2" t="s">
        <v>6729</v>
      </c>
    </row>
    <row r="1589">
      <c r="A1589" s="1" t="s">
        <v>6730</v>
      </c>
      <c r="B1589" s="1" t="s">
        <v>6731</v>
      </c>
      <c r="C1589" s="1" t="s">
        <v>6732</v>
      </c>
      <c r="D1589" s="2" t="s">
        <v>6733</v>
      </c>
      <c r="E1589" t="str">
        <f>IMAGE("http://crudbump.com/whip-video-comp-300.gif",1)</f>
        <v/>
      </c>
      <c r="F1589" s="1" t="s">
        <v>4</v>
      </c>
      <c r="G1589" s="2" t="s">
        <v>6734</v>
      </c>
    </row>
    <row r="1590">
      <c r="A1590" s="1" t="s">
        <v>6735</v>
      </c>
      <c r="B1590" s="1" t="s">
        <v>2248</v>
      </c>
      <c r="C1590" s="1" t="s">
        <v>6736</v>
      </c>
      <c r="D1590" s="2" t="s">
        <v>6737</v>
      </c>
      <c r="E1590" t="str">
        <f>IMAGE("http://paymentfont.io/assets/img/paymentfont.png",1)</f>
        <v/>
      </c>
      <c r="F1590" s="1" t="s">
        <v>4</v>
      </c>
      <c r="G1590" s="2" t="s">
        <v>6738</v>
      </c>
    </row>
    <row r="1591">
      <c r="A1591" s="1" t="s">
        <v>6739</v>
      </c>
      <c r="B1591" s="1" t="s">
        <v>6740</v>
      </c>
      <c r="C1591" s="1" t="s">
        <v>6741</v>
      </c>
      <c r="D1591" s="1" t="s">
        <v>6742</v>
      </c>
      <c r="E1591" t="str">
        <f>IMAGE("http://ifttt.com/images/no_image_card.png",1)</f>
        <v/>
      </c>
      <c r="F1591" s="1" t="s">
        <v>4</v>
      </c>
      <c r="G1591" s="2" t="s">
        <v>6743</v>
      </c>
    </row>
    <row r="1592">
      <c r="A1592" s="1" t="s">
        <v>6744</v>
      </c>
      <c r="B1592" s="1" t="s">
        <v>632</v>
      </c>
      <c r="C1592" s="1" t="s">
        <v>6745</v>
      </c>
      <c r="D1592" s="2" t="s">
        <v>6746</v>
      </c>
      <c r="E1592" t="str">
        <f>IMAGE("http://assets.tumblr.com/images/og/text_200.png",1)</f>
        <v/>
      </c>
      <c r="F1592" s="1" t="s">
        <v>4</v>
      </c>
      <c r="G1592" s="2" t="s">
        <v>6747</v>
      </c>
    </row>
    <row r="1593">
      <c r="A1593" s="1" t="s">
        <v>6748</v>
      </c>
      <c r="B1593" s="1" t="s">
        <v>2294</v>
      </c>
      <c r="C1593" s="1" t="s">
        <v>6749</v>
      </c>
      <c r="D1593" s="2" t="s">
        <v>6750</v>
      </c>
      <c r="E1593" t="str">
        <f>IMAGE("http://a.thumbs.redditmedia.com/PDQadCzYX_x1bU3KrYuhTptu6eDdOVVagFG6q_Afyb4.jpg",1)</f>
        <v/>
      </c>
      <c r="F1593" s="1" t="s">
        <v>4</v>
      </c>
      <c r="G1593" s="2" t="s">
        <v>6751</v>
      </c>
    </row>
    <row r="1594">
      <c r="A1594" s="1" t="s">
        <v>6752</v>
      </c>
      <c r="B1594" s="1" t="s">
        <v>4114</v>
      </c>
      <c r="C1594" s="1" t="s">
        <v>6753</v>
      </c>
      <c r="D1594" s="1" t="s">
        <v>6754</v>
      </c>
      <c r="E1594" t="str">
        <f>IMAGE("http://ifttt.com/images/no_image_card.png",1)</f>
        <v/>
      </c>
      <c r="F1594" s="1" t="s">
        <v>4</v>
      </c>
      <c r="G1594" s="2" t="s">
        <v>6755</v>
      </c>
    </row>
    <row r="1595">
      <c r="A1595" s="1" t="s">
        <v>6756</v>
      </c>
      <c r="B1595" s="1" t="s">
        <v>6757</v>
      </c>
      <c r="C1595" s="1" t="s">
        <v>6758</v>
      </c>
      <c r="D1595" s="2" t="s">
        <v>6759</v>
      </c>
      <c r="E1595" t="str">
        <f>IMAGE("https://coinreport.net/wp-content/uploads/2015/04/igot-high-res-logo-150x150.png",1)</f>
        <v/>
      </c>
      <c r="F1595" s="1" t="s">
        <v>4</v>
      </c>
      <c r="G1595" s="2" t="s">
        <v>6760</v>
      </c>
    </row>
    <row r="1596">
      <c r="A1596" s="1" t="s">
        <v>6761</v>
      </c>
      <c r="B1596" s="1" t="s">
        <v>6762</v>
      </c>
      <c r="C1596" s="1" t="s">
        <v>6763</v>
      </c>
      <c r="D1596" s="2" t="s">
        <v>6764</v>
      </c>
      <c r="E1596" t="str">
        <f>IMAGE("http://ifttt.com/images/no_image_card.png",1)</f>
        <v/>
      </c>
      <c r="F1596" s="1" t="s">
        <v>4</v>
      </c>
      <c r="G1596" s="2" t="s">
        <v>6765</v>
      </c>
    </row>
    <row r="1597">
      <c r="A1597" s="1" t="s">
        <v>6761</v>
      </c>
      <c r="B1597" s="1" t="s">
        <v>1315</v>
      </c>
      <c r="C1597" s="1" t="s">
        <v>6766</v>
      </c>
      <c r="D1597" s="2" t="s">
        <v>6767</v>
      </c>
      <c r="E1597" t="str">
        <f>IMAGE("http://media.coindesk.com/2014/07/coindesk-logo.png",1)</f>
        <v/>
      </c>
      <c r="F1597" s="1" t="s">
        <v>4</v>
      </c>
      <c r="G1597" s="2" t="s">
        <v>6768</v>
      </c>
    </row>
    <row r="1598">
      <c r="A1598" s="1" t="s">
        <v>6761</v>
      </c>
      <c r="B1598" s="1" t="s">
        <v>5513</v>
      </c>
      <c r="C1598" s="1" t="s">
        <v>6769</v>
      </c>
      <c r="D1598" s="2" t="s">
        <v>6770</v>
      </c>
      <c r="E1598" t="str">
        <f>IMAGE("http://www.electricrenaissance.com/wp-content/uploads/2015/03/ERbtcaddy-1024x276.jpg",1)</f>
        <v/>
      </c>
      <c r="F1598" s="1" t="s">
        <v>4</v>
      </c>
      <c r="G1598" s="2" t="s">
        <v>6771</v>
      </c>
    </row>
    <row r="1599">
      <c r="A1599" s="1" t="s">
        <v>6772</v>
      </c>
      <c r="B1599" s="1" t="s">
        <v>2072</v>
      </c>
      <c r="C1599" s="1" t="s">
        <v>6773</v>
      </c>
      <c r="D1599" s="2" t="s">
        <v>6774</v>
      </c>
      <c r="E1599" t="str">
        <f>IMAGE("http://www.startupsmart.com.au/images/stories/flexicontent/l_nairobi-600.jpg",1)</f>
        <v/>
      </c>
      <c r="F1599" s="1" t="s">
        <v>4</v>
      </c>
      <c r="G1599" s="2" t="s">
        <v>6775</v>
      </c>
    </row>
    <row r="1600">
      <c r="A1600" s="1" t="s">
        <v>6776</v>
      </c>
      <c r="B1600" s="1" t="s">
        <v>1095</v>
      </c>
      <c r="C1600" s="1" t="s">
        <v>6777</v>
      </c>
      <c r="D1600" s="1" t="s">
        <v>177</v>
      </c>
      <c r="E1600" t="str">
        <f>IMAGE("http://ifttt.com/images/no_image_card.png",1)</f>
        <v/>
      </c>
      <c r="F1600" s="1" t="s">
        <v>4</v>
      </c>
      <c r="G1600" s="2" t="s">
        <v>6778</v>
      </c>
    </row>
    <row r="1601">
      <c r="A1601" s="1" t="s">
        <v>6779</v>
      </c>
      <c r="B1601" s="1" t="s">
        <v>1386</v>
      </c>
      <c r="C1601" s="1" t="s">
        <v>6780</v>
      </c>
      <c r="D1601" s="2" t="s">
        <v>6781</v>
      </c>
      <c r="E1601" t="str">
        <f>IMAGE("http://si.wsj.net/public/resources/images/BN-GO999_cover_G_20150123123415.jpg",1)</f>
        <v/>
      </c>
      <c r="F1601" s="1" t="s">
        <v>4</v>
      </c>
      <c r="G1601" s="2" t="s">
        <v>6782</v>
      </c>
    </row>
    <row r="1602">
      <c r="A1602" s="1" t="s">
        <v>6783</v>
      </c>
      <c r="B1602" s="1" t="s">
        <v>858</v>
      </c>
      <c r="C1602" s="1" t="s">
        <v>6784</v>
      </c>
      <c r="D1602" s="2" t="s">
        <v>6785</v>
      </c>
      <c r="E1602" t="str">
        <f>IMAGE("http://thehill.com/sites/default/files/article_images/bitcoin04242015getty.jpg",1)</f>
        <v/>
      </c>
      <c r="F1602" s="1" t="s">
        <v>4</v>
      </c>
      <c r="G1602" s="2" t="s">
        <v>6786</v>
      </c>
    </row>
    <row r="1603">
      <c r="A1603" s="1" t="s">
        <v>6787</v>
      </c>
      <c r="B1603" s="1" t="s">
        <v>471</v>
      </c>
      <c r="C1603" s="1" t="s">
        <v>6788</v>
      </c>
      <c r="D1603" s="2" t="s">
        <v>6789</v>
      </c>
      <c r="E1603" t="str">
        <f>IMAGE("http://bit-post.com/wp-content/uploads/2015/04/041.jpg",1)</f>
        <v/>
      </c>
      <c r="F1603" s="1" t="s">
        <v>4</v>
      </c>
      <c r="G1603" s="2" t="s">
        <v>6790</v>
      </c>
    </row>
    <row r="1604">
      <c r="A1604" s="1" t="s">
        <v>6791</v>
      </c>
      <c r="B1604" s="1" t="s">
        <v>4344</v>
      </c>
      <c r="C1604" s="1" t="s">
        <v>6792</v>
      </c>
      <c r="D1604" s="1" t="s">
        <v>6793</v>
      </c>
      <c r="E1604" t="str">
        <f>IMAGE("http://ifttt.com/images/no_image_card.png",1)</f>
        <v/>
      </c>
      <c r="F1604" s="1" t="s">
        <v>4</v>
      </c>
      <c r="G1604" s="2" t="s">
        <v>6794</v>
      </c>
    </row>
    <row r="1605">
      <c r="A1605" s="1" t="s">
        <v>6795</v>
      </c>
      <c r="B1605" s="1" t="s">
        <v>6796</v>
      </c>
      <c r="C1605" s="1" t="s">
        <v>6797</v>
      </c>
      <c r="D1605" s="2" t="s">
        <v>6798</v>
      </c>
      <c r="E1605" t="str">
        <f>IMAGE("http://www.otcmarkets.com/otciq/ajax/showCompanyLogoByCompanyId?companyId=682889",1)</f>
        <v/>
      </c>
      <c r="F1605" s="1" t="s">
        <v>4</v>
      </c>
      <c r="G1605" s="2" t="s">
        <v>6799</v>
      </c>
    </row>
    <row r="1606">
      <c r="A1606" s="1" t="s">
        <v>6800</v>
      </c>
      <c r="B1606" s="1" t="s">
        <v>6801</v>
      </c>
      <c r="C1606" s="1" t="s">
        <v>6802</v>
      </c>
      <c r="D1606" s="2" t="s">
        <v>6803</v>
      </c>
      <c r="E1606" t="str">
        <f>IMAGE("http://www.futurism.co/wp-content/uploads/2015/04/Bitcoin_April-24th_2015.jpg",1)</f>
        <v/>
      </c>
      <c r="F1606" s="1" t="s">
        <v>4</v>
      </c>
      <c r="G1606" s="2" t="s">
        <v>6804</v>
      </c>
    </row>
    <row r="1607">
      <c r="A1607" s="1" t="s">
        <v>6805</v>
      </c>
      <c r="B1607" s="1" t="s">
        <v>6806</v>
      </c>
      <c r="C1607" s="1" t="s">
        <v>6807</v>
      </c>
      <c r="D1607" s="1" t="s">
        <v>6808</v>
      </c>
      <c r="E1607" t="str">
        <f>IMAGE("http://ifttt.com/images/no_image_card.png",1)</f>
        <v/>
      </c>
      <c r="F1607" s="1" t="s">
        <v>4</v>
      </c>
      <c r="G1607" s="2" t="s">
        <v>6809</v>
      </c>
    </row>
    <row r="1608">
      <c r="A1608" s="1" t="s">
        <v>6810</v>
      </c>
      <c r="B1608" s="1" t="s">
        <v>2814</v>
      </c>
      <c r="C1608" s="1" t="s">
        <v>6811</v>
      </c>
      <c r="D1608" s="2" t="s">
        <v>6812</v>
      </c>
      <c r="E1608" t="str">
        <f>IMAGE("http://shotcallin.pbworks.com/w/file/fetch/95557136/wells_fargo_restricted_my_credit_card.jpg",1)</f>
        <v/>
      </c>
      <c r="F1608" s="1" t="s">
        <v>4</v>
      </c>
      <c r="G1608" s="2" t="s">
        <v>6813</v>
      </c>
    </row>
    <row r="1609">
      <c r="A1609" s="1" t="s">
        <v>6814</v>
      </c>
      <c r="B1609" s="1" t="s">
        <v>6815</v>
      </c>
      <c r="C1609" s="1" t="s">
        <v>6816</v>
      </c>
      <c r="D1609" s="2" t="s">
        <v>6817</v>
      </c>
      <c r="E1609" t="str">
        <f>IMAGE("https://i.ytimg.com/vi/U7_OmP-bEfw/hqdefault.jpg",1)</f>
        <v/>
      </c>
      <c r="F1609" s="1" t="s">
        <v>4</v>
      </c>
      <c r="G1609" s="2" t="s">
        <v>6818</v>
      </c>
    </row>
    <row r="1610">
      <c r="A1610" s="1" t="s">
        <v>6819</v>
      </c>
      <c r="B1610" s="1" t="s">
        <v>1888</v>
      </c>
      <c r="C1610" s="1" t="s">
        <v>3357</v>
      </c>
      <c r="D1610" s="2" t="s">
        <v>3358</v>
      </c>
      <c r="E1610" t="str">
        <f>IMAGE("https://d262ilb51hltx0.cloudfront.net/max/800/1*A64cC6SOxF8_gi1FIN4DJw.jpeg",1)</f>
        <v/>
      </c>
      <c r="F1610" s="1" t="s">
        <v>4</v>
      </c>
      <c r="G1610" s="2" t="s">
        <v>6820</v>
      </c>
    </row>
    <row r="1611">
      <c r="A1611" s="1" t="s">
        <v>6821</v>
      </c>
      <c r="B1611" s="1" t="s">
        <v>5249</v>
      </c>
      <c r="C1611" s="1" t="s">
        <v>6822</v>
      </c>
      <c r="D1611" s="2" t="s">
        <v>6823</v>
      </c>
      <c r="E1611" t="str">
        <f>IMAGE("http://blog.xoom.com/wp-content/uploads/2014/10/REF_blog_Banner_English_25.png",1)</f>
        <v/>
      </c>
      <c r="F1611" s="1" t="s">
        <v>4</v>
      </c>
      <c r="G1611" s="2" t="s">
        <v>6824</v>
      </c>
    </row>
    <row r="1612">
      <c r="A1612" s="1" t="s">
        <v>6825</v>
      </c>
      <c r="B1612" s="1" t="s">
        <v>905</v>
      </c>
      <c r="C1612" s="1" t="s">
        <v>6826</v>
      </c>
      <c r="D1612" s="2" t="s">
        <v>6827</v>
      </c>
      <c r="E1612" t="str">
        <f>IMAGE("http://media.bizj.us/view/img/5701371/fred-wilson-flickr-cc*1200xx673-378-0-13.jpg",1)</f>
        <v/>
      </c>
      <c r="F1612" s="1" t="s">
        <v>4</v>
      </c>
      <c r="G1612" s="2" t="s">
        <v>6828</v>
      </c>
    </row>
    <row r="1613">
      <c r="A1613" s="1" t="s">
        <v>6829</v>
      </c>
      <c r="B1613" s="1" t="s">
        <v>1888</v>
      </c>
      <c r="C1613" s="1" t="s">
        <v>6830</v>
      </c>
      <c r="D1613" s="2" t="s">
        <v>6831</v>
      </c>
      <c r="E1613" t="str">
        <f>IMAGE("http://assets.tumblr.com/images/og/text_200.png",1)</f>
        <v/>
      </c>
      <c r="F1613" s="1" t="s">
        <v>4</v>
      </c>
      <c r="G1613" s="2" t="s">
        <v>6832</v>
      </c>
    </row>
    <row r="1614">
      <c r="A1614" s="1" t="s">
        <v>6833</v>
      </c>
      <c r="B1614" s="1" t="s">
        <v>905</v>
      </c>
      <c r="C1614" s="1" t="s">
        <v>6834</v>
      </c>
      <c r="D1614" s="2" t="s">
        <v>6835</v>
      </c>
      <c r="E1614" t="str">
        <f>IMAGE("http://www.thedomains.com/wp-content/domains-og.png",1)</f>
        <v/>
      </c>
      <c r="F1614" s="1" t="s">
        <v>4</v>
      </c>
      <c r="G1614" s="2" t="s">
        <v>6836</v>
      </c>
    </row>
    <row r="1615">
      <c r="A1615" s="1" t="s">
        <v>6837</v>
      </c>
      <c r="B1615" s="1" t="s">
        <v>1888</v>
      </c>
      <c r="C1615" s="1" t="s">
        <v>6838</v>
      </c>
      <c r="D1615" s="2" t="s">
        <v>6839</v>
      </c>
      <c r="E1615" t="str">
        <f>IMAGE("https://freedom-to-tinker.com/wordpress/wp-content/avatars/narayanan-copy.png",1)</f>
        <v/>
      </c>
      <c r="F1615" s="1" t="s">
        <v>4</v>
      </c>
      <c r="G1615" s="2" t="s">
        <v>6840</v>
      </c>
    </row>
    <row r="1616">
      <c r="A1616" s="1" t="s">
        <v>6841</v>
      </c>
      <c r="B1616" s="1" t="s">
        <v>1583</v>
      </c>
      <c r="C1616" s="1" t="s">
        <v>6842</v>
      </c>
      <c r="D1616" s="2" t="s">
        <v>6843</v>
      </c>
      <c r="E1616" t="str">
        <f>IMAGE("https://i.ytimg.com/vi/ulR9xBapkYA/hqdefault.jpg",1)</f>
        <v/>
      </c>
      <c r="F1616" s="1" t="s">
        <v>4</v>
      </c>
      <c r="G1616" s="2" t="s">
        <v>6844</v>
      </c>
    </row>
    <row r="1617">
      <c r="A1617" s="1" t="s">
        <v>6845</v>
      </c>
      <c r="B1617" s="1" t="s">
        <v>6846</v>
      </c>
      <c r="C1617" s="1" t="s">
        <v>6847</v>
      </c>
      <c r="D1617" s="2" t="s">
        <v>6848</v>
      </c>
      <c r="E1617" t="str">
        <f>IMAGE("https://ascribe-blog.s3.amazonaws.com/2015/Apr/IMG_6039_1429881266275___Copy-1429901749447.jpg",1)</f>
        <v/>
      </c>
      <c r="F1617" s="1" t="s">
        <v>4</v>
      </c>
      <c r="G1617" s="2" t="s">
        <v>6849</v>
      </c>
    </row>
    <row r="1618">
      <c r="A1618" s="1" t="s">
        <v>6850</v>
      </c>
      <c r="B1618" s="1" t="s">
        <v>4114</v>
      </c>
      <c r="C1618" s="1" t="s">
        <v>6851</v>
      </c>
      <c r="D1618" s="1" t="s">
        <v>6852</v>
      </c>
      <c r="E1618" t="str">
        <f>IMAGE("http://ifttt.com/images/no_image_card.png",1)</f>
        <v/>
      </c>
      <c r="F1618" s="1" t="s">
        <v>4</v>
      </c>
      <c r="G1618" s="2" t="s">
        <v>6853</v>
      </c>
    </row>
    <row r="1619">
      <c r="A1619" s="1" t="s">
        <v>6854</v>
      </c>
      <c r="B1619" s="1" t="s">
        <v>1189</v>
      </c>
      <c r="C1619" s="1" t="s">
        <v>6855</v>
      </c>
      <c r="D1619" s="2" t="s">
        <v>6856</v>
      </c>
      <c r="E1619" t="str">
        <f>IMAGE("https://i.ytimg.com/vi/KN1ULYIVHu0/hqdefault.jpg",1)</f>
        <v/>
      </c>
      <c r="F1619" s="1" t="s">
        <v>4</v>
      </c>
      <c r="G1619" s="2" t="s">
        <v>6857</v>
      </c>
    </row>
    <row r="1620">
      <c r="A1620" s="1" t="s">
        <v>6858</v>
      </c>
      <c r="B1620" s="1" t="s">
        <v>6859</v>
      </c>
      <c r="C1620" s="1" t="s">
        <v>6860</v>
      </c>
      <c r="D1620" s="1" t="s">
        <v>6861</v>
      </c>
      <c r="E1620" t="str">
        <f t="shared" ref="E1620:E1621" si="168">IMAGE("http://ifttt.com/images/no_image_card.png",1)</f>
        <v/>
      </c>
      <c r="F1620" s="1" t="s">
        <v>4</v>
      </c>
      <c r="G1620" s="2" t="s">
        <v>6862</v>
      </c>
    </row>
    <row r="1621">
      <c r="A1621" s="1" t="s">
        <v>6863</v>
      </c>
      <c r="B1621" s="1" t="s">
        <v>6864</v>
      </c>
      <c r="C1621" s="1" t="s">
        <v>6865</v>
      </c>
      <c r="D1621" s="1" t="s">
        <v>6866</v>
      </c>
      <c r="E1621" t="str">
        <f t="shared" si="168"/>
        <v/>
      </c>
      <c r="F1621" s="1" t="s">
        <v>4</v>
      </c>
      <c r="G1621" s="2" t="s">
        <v>6867</v>
      </c>
    </row>
    <row r="1622">
      <c r="A1622" s="1" t="s">
        <v>6868</v>
      </c>
      <c r="B1622" s="1" t="s">
        <v>6869</v>
      </c>
      <c r="C1622" s="1" t="s">
        <v>6870</v>
      </c>
      <c r="D1622" s="2" t="s">
        <v>6871</v>
      </c>
      <c r="E1622" t="str">
        <f>IMAGE("https://developers.yubico.com/logo.png",1)</f>
        <v/>
      </c>
      <c r="F1622" s="1" t="s">
        <v>4</v>
      </c>
      <c r="G1622" s="2" t="s">
        <v>6872</v>
      </c>
    </row>
    <row r="1623">
      <c r="A1623" s="1" t="s">
        <v>6858</v>
      </c>
      <c r="B1623" s="1" t="s">
        <v>6859</v>
      </c>
      <c r="C1623" s="1" t="s">
        <v>6860</v>
      </c>
      <c r="D1623" s="1" t="s">
        <v>6861</v>
      </c>
      <c r="E1623" t="str">
        <f t="shared" ref="E1623:E1624" si="169">IMAGE("http://ifttt.com/images/no_image_card.png",1)</f>
        <v/>
      </c>
      <c r="F1623" s="1" t="s">
        <v>4</v>
      </c>
      <c r="G1623" s="2" t="s">
        <v>6862</v>
      </c>
    </row>
    <row r="1624">
      <c r="A1624" s="1" t="s">
        <v>6863</v>
      </c>
      <c r="B1624" s="1" t="s">
        <v>6864</v>
      </c>
      <c r="C1624" s="1" t="s">
        <v>6865</v>
      </c>
      <c r="D1624" s="1" t="s">
        <v>6866</v>
      </c>
      <c r="E1624" t="str">
        <f t="shared" si="169"/>
        <v/>
      </c>
      <c r="F1624" s="1" t="s">
        <v>4</v>
      </c>
      <c r="G1624" s="2" t="s">
        <v>6867</v>
      </c>
    </row>
    <row r="1625">
      <c r="A1625" s="1" t="s">
        <v>6873</v>
      </c>
      <c r="B1625" s="1" t="s">
        <v>4784</v>
      </c>
      <c r="C1625" s="1" t="s">
        <v>6874</v>
      </c>
      <c r="D1625" s="2" t="s">
        <v>6875</v>
      </c>
      <c r="E1625" t="str">
        <f>IMAGE("https://espnfivethirtyeight.files.wordpress.com/2015/04/117068724-e1429125278282crop.jpg",1)</f>
        <v/>
      </c>
      <c r="F1625" s="1" t="s">
        <v>4</v>
      </c>
      <c r="G1625" s="2" t="s">
        <v>6876</v>
      </c>
    </row>
    <row r="1626">
      <c r="A1626" s="1" t="s">
        <v>6877</v>
      </c>
      <c r="B1626" s="1" t="s">
        <v>2121</v>
      </c>
      <c r="C1626" s="1" t="s">
        <v>6878</v>
      </c>
      <c r="D1626" s="1" t="s">
        <v>6879</v>
      </c>
      <c r="E1626" t="str">
        <f>IMAGE("http://ifttt.com/images/no_image_card.png",1)</f>
        <v/>
      </c>
      <c r="F1626" s="1" t="s">
        <v>4</v>
      </c>
      <c r="G1626" s="2" t="s">
        <v>6880</v>
      </c>
    </row>
    <row r="1627">
      <c r="A1627" s="1" t="s">
        <v>6881</v>
      </c>
      <c r="B1627" s="1" t="s">
        <v>6882</v>
      </c>
      <c r="C1627" s="1" t="s">
        <v>6883</v>
      </c>
      <c r="D1627" s="2" t="s">
        <v>6884</v>
      </c>
      <c r="E1627" t="str">
        <f>IMAGE("//d.ibtimes.co.uk/en/full/1433575/bitcoin-merchants-bitpay-mainstream-cryptocurrency.jpg",1)</f>
        <v/>
      </c>
      <c r="F1627" s="1" t="s">
        <v>4</v>
      </c>
      <c r="G1627" s="2" t="s">
        <v>6885</v>
      </c>
    </row>
    <row r="1628">
      <c r="A1628" s="1" t="s">
        <v>6886</v>
      </c>
      <c r="B1628" s="1" t="s">
        <v>6887</v>
      </c>
      <c r="C1628" s="1" t="s">
        <v>6888</v>
      </c>
      <c r="D1628" s="2" t="s">
        <v>6889</v>
      </c>
      <c r="E1628" t="str">
        <f>IMAGE("http://media.gotraffic.net/images/iq2rX8t1wKk8/v1/-1x-1.jpg",1)</f>
        <v/>
      </c>
      <c r="F1628" s="1" t="s">
        <v>4</v>
      </c>
      <c r="G1628" s="2" t="s">
        <v>6890</v>
      </c>
    </row>
    <row r="1629">
      <c r="A1629" s="1" t="s">
        <v>6891</v>
      </c>
      <c r="B1629" s="1" t="s">
        <v>6892</v>
      </c>
      <c r="C1629" s="1" t="s">
        <v>6893</v>
      </c>
      <c r="D1629" s="1" t="s">
        <v>6894</v>
      </c>
      <c r="E1629" t="str">
        <f t="shared" ref="E1629:E1630" si="170">IMAGE("http://ifttt.com/images/no_image_card.png",1)</f>
        <v/>
      </c>
      <c r="F1629" s="1" t="s">
        <v>4</v>
      </c>
      <c r="G1629" s="2" t="s">
        <v>6895</v>
      </c>
    </row>
    <row r="1630">
      <c r="A1630" s="1" t="s">
        <v>6896</v>
      </c>
      <c r="B1630" s="1" t="s">
        <v>1199</v>
      </c>
      <c r="C1630" s="1" t="s">
        <v>6897</v>
      </c>
      <c r="D1630" s="1" t="s">
        <v>6898</v>
      </c>
      <c r="E1630" t="str">
        <f t="shared" si="170"/>
        <v/>
      </c>
      <c r="F1630" s="1" t="s">
        <v>4</v>
      </c>
      <c r="G1630" s="2" t="s">
        <v>6899</v>
      </c>
    </row>
    <row r="1631">
      <c r="A1631" s="1" t="s">
        <v>6900</v>
      </c>
      <c r="B1631" s="1" t="s">
        <v>6901</v>
      </c>
      <c r="C1631" s="1" t="s">
        <v>6902</v>
      </c>
      <c r="D1631" s="2" t="s">
        <v>6903</v>
      </c>
      <c r="E1631" t="str">
        <f>IMAGE("http://img1.meetupstatic.com/img/004881038276245959070/new_logo_big.png",1)</f>
        <v/>
      </c>
      <c r="F1631" s="1" t="s">
        <v>4</v>
      </c>
      <c r="G1631" s="2" t="s">
        <v>6904</v>
      </c>
    </row>
    <row r="1632">
      <c r="A1632" s="1" t="s">
        <v>6905</v>
      </c>
      <c r="B1632" s="1" t="s">
        <v>228</v>
      </c>
      <c r="C1632" s="1" t="s">
        <v>6906</v>
      </c>
      <c r="D1632" s="2" t="s">
        <v>6907</v>
      </c>
      <c r="E1632" t="str">
        <f t="shared" ref="E1632:E1633" si="171">IMAGE("https://pbs.twimg.com/profile_images/563788011435880448/8wdPI_Se_400x400.jpeg",1)</f>
        <v/>
      </c>
      <c r="F1632" s="1" t="s">
        <v>4</v>
      </c>
      <c r="G1632" s="2" t="s">
        <v>6908</v>
      </c>
    </row>
    <row r="1633">
      <c r="A1633" s="1" t="s">
        <v>6909</v>
      </c>
      <c r="B1633" s="1" t="s">
        <v>6910</v>
      </c>
      <c r="C1633" s="1" t="s">
        <v>6911</v>
      </c>
      <c r="D1633" s="2" t="s">
        <v>6912</v>
      </c>
      <c r="E1633" t="str">
        <f t="shared" si="171"/>
        <v/>
      </c>
      <c r="F1633" s="1" t="s">
        <v>4</v>
      </c>
      <c r="G1633" s="2" t="s">
        <v>6913</v>
      </c>
    </row>
    <row r="1634">
      <c r="A1634" s="1" t="s">
        <v>6914</v>
      </c>
      <c r="B1634" s="1" t="s">
        <v>858</v>
      </c>
      <c r="C1634" s="1" t="s">
        <v>6915</v>
      </c>
      <c r="D1634" s="2" t="s">
        <v>6916</v>
      </c>
      <c r="E1634" t="str">
        <f>IMAGE("http://si.wsj.net/public/resources/images/BN-GO999_cover_G_20150123123415.jpg",1)</f>
        <v/>
      </c>
      <c r="F1634" s="1" t="s">
        <v>4</v>
      </c>
      <c r="G1634" s="2" t="s">
        <v>6917</v>
      </c>
    </row>
    <row r="1635">
      <c r="A1635" s="1" t="s">
        <v>6918</v>
      </c>
      <c r="B1635" s="1" t="s">
        <v>6919</v>
      </c>
      <c r="C1635" s="1" t="s">
        <v>6332</v>
      </c>
      <c r="D1635" s="2" t="s">
        <v>6920</v>
      </c>
      <c r="E1635" t="str">
        <f>IMAGE("http://media.coindesk.com/2014/06/Picture-4.png",1)</f>
        <v/>
      </c>
      <c r="F1635" s="1" t="s">
        <v>4</v>
      </c>
      <c r="G1635" s="2" t="s">
        <v>6921</v>
      </c>
    </row>
    <row r="1636">
      <c r="A1636" s="1" t="s">
        <v>6922</v>
      </c>
      <c r="B1636" s="1" t="s">
        <v>622</v>
      </c>
      <c r="C1636" s="1" t="s">
        <v>6923</v>
      </c>
      <c r="D1636" s="1" t="s">
        <v>6924</v>
      </c>
      <c r="E1636" t="str">
        <f>IMAGE("http://ifttt.com/images/no_image_card.png",1)</f>
        <v/>
      </c>
      <c r="F1636" s="1" t="s">
        <v>4</v>
      </c>
      <c r="G1636" s="2" t="s">
        <v>6925</v>
      </c>
    </row>
    <row r="1637">
      <c r="A1637" s="1" t="s">
        <v>6926</v>
      </c>
      <c r="B1637" s="1" t="s">
        <v>858</v>
      </c>
      <c r="C1637" s="1" t="s">
        <v>6927</v>
      </c>
      <c r="D1637" s="2" t="s">
        <v>6928</v>
      </c>
      <c r="E1637" t="str">
        <f>IMAGE("https://bitcoinmagazine.com/wp-content/uploads/2015/04/iom.jpg",1)</f>
        <v/>
      </c>
      <c r="F1637" s="1" t="s">
        <v>4</v>
      </c>
      <c r="G1637" s="2" t="s">
        <v>6929</v>
      </c>
    </row>
    <row r="1638">
      <c r="A1638" s="1" t="s">
        <v>6926</v>
      </c>
      <c r="B1638" s="1" t="s">
        <v>6930</v>
      </c>
      <c r="C1638" s="1" t="s">
        <v>6931</v>
      </c>
      <c r="D1638" s="2" t="s">
        <v>6932</v>
      </c>
      <c r="E1638" t="str">
        <f>IMAGE("https://nyoobserver.files.wordpress.com/2015/04/screen-shot-2015-04-24-at-1-58-53-pm.png?w=1200",1)</f>
        <v/>
      </c>
      <c r="F1638" s="1" t="s">
        <v>4</v>
      </c>
      <c r="G1638" s="2" t="s">
        <v>6933</v>
      </c>
    </row>
    <row r="1639">
      <c r="A1639" s="1" t="s">
        <v>6934</v>
      </c>
      <c r="B1639" s="1" t="s">
        <v>3937</v>
      </c>
      <c r="C1639" s="1" t="s">
        <v>6935</v>
      </c>
      <c r="D1639" s="2" t="s">
        <v>6936</v>
      </c>
      <c r="E1639" t="str">
        <f>IMAGE("http://cointelegraph.com/images/725_aHR0cDovL2NvaW50ZWxlZ3JhcGguY29tL3N0b3JhZ2UvdXBsb2Fkcy92aWV3L2Y5ZDc4NjhlM2UyMDEyYzRjN2JkMDA2NzE5YTNlZWRhLnBuZw==.jpg",1)</f>
        <v/>
      </c>
      <c r="F1639" s="1" t="s">
        <v>4</v>
      </c>
      <c r="G1639" s="2" t="s">
        <v>6937</v>
      </c>
    </row>
    <row r="1640">
      <c r="A1640" s="1" t="s">
        <v>6938</v>
      </c>
      <c r="B1640" s="1" t="s">
        <v>6901</v>
      </c>
      <c r="C1640" s="1" t="s">
        <v>6939</v>
      </c>
      <c r="D1640" s="1" t="s">
        <v>6940</v>
      </c>
      <c r="E1640" t="str">
        <f t="shared" ref="E1640:E1646" si="172">IMAGE("http://ifttt.com/images/no_image_card.png",1)</f>
        <v/>
      </c>
      <c r="F1640" s="1" t="s">
        <v>4</v>
      </c>
      <c r="G1640" s="2" t="s">
        <v>6941</v>
      </c>
    </row>
    <row r="1641">
      <c r="A1641" s="1" t="s">
        <v>6942</v>
      </c>
      <c r="B1641" s="1" t="s">
        <v>1546</v>
      </c>
      <c r="C1641" s="1" t="s">
        <v>6943</v>
      </c>
      <c r="D1641" s="1" t="s">
        <v>6944</v>
      </c>
      <c r="E1641" t="str">
        <f t="shared" si="172"/>
        <v/>
      </c>
      <c r="F1641" s="1" t="s">
        <v>4</v>
      </c>
      <c r="G1641" s="2" t="s">
        <v>6945</v>
      </c>
    </row>
    <row r="1642">
      <c r="A1642" s="1" t="s">
        <v>6946</v>
      </c>
      <c r="B1642" s="1" t="s">
        <v>6947</v>
      </c>
      <c r="C1642" s="1" t="s">
        <v>6948</v>
      </c>
      <c r="D1642" s="1" t="s">
        <v>6949</v>
      </c>
      <c r="E1642" t="str">
        <f t="shared" si="172"/>
        <v/>
      </c>
      <c r="F1642" s="1" t="s">
        <v>4</v>
      </c>
      <c r="G1642" s="2" t="s">
        <v>6950</v>
      </c>
    </row>
    <row r="1643">
      <c r="A1643" s="1" t="s">
        <v>6951</v>
      </c>
      <c r="B1643" s="1" t="s">
        <v>6952</v>
      </c>
      <c r="C1643" s="1" t="s">
        <v>6953</v>
      </c>
      <c r="D1643" s="1" t="s">
        <v>6954</v>
      </c>
      <c r="E1643" t="str">
        <f t="shared" si="172"/>
        <v/>
      </c>
      <c r="F1643" s="1" t="s">
        <v>4</v>
      </c>
      <c r="G1643" s="2" t="s">
        <v>6955</v>
      </c>
    </row>
    <row r="1644">
      <c r="A1644" s="1" t="s">
        <v>6956</v>
      </c>
      <c r="B1644" s="1" t="s">
        <v>6957</v>
      </c>
      <c r="C1644" s="1" t="s">
        <v>6958</v>
      </c>
      <c r="D1644" s="1" t="s">
        <v>6959</v>
      </c>
      <c r="E1644" t="str">
        <f t="shared" si="172"/>
        <v/>
      </c>
      <c r="F1644" s="1" t="s">
        <v>4</v>
      </c>
      <c r="G1644" s="2" t="s">
        <v>6960</v>
      </c>
    </row>
    <row r="1645">
      <c r="A1645" s="1" t="s">
        <v>6961</v>
      </c>
      <c r="B1645" s="1" t="s">
        <v>6962</v>
      </c>
      <c r="C1645" s="1" t="s">
        <v>6963</v>
      </c>
      <c r="D1645" s="1" t="s">
        <v>6964</v>
      </c>
      <c r="E1645" t="str">
        <f t="shared" si="172"/>
        <v/>
      </c>
      <c r="F1645" s="1" t="s">
        <v>4</v>
      </c>
      <c r="G1645" s="2" t="s">
        <v>6965</v>
      </c>
    </row>
    <row r="1646">
      <c r="A1646" s="1" t="s">
        <v>6966</v>
      </c>
      <c r="B1646" s="1" t="s">
        <v>6967</v>
      </c>
      <c r="C1646" s="1" t="s">
        <v>6968</v>
      </c>
      <c r="D1646" s="1" t="s">
        <v>6969</v>
      </c>
      <c r="E1646" t="str">
        <f t="shared" si="172"/>
        <v/>
      </c>
      <c r="F1646" s="1" t="s">
        <v>4</v>
      </c>
      <c r="G1646" s="2" t="s">
        <v>6970</v>
      </c>
    </row>
    <row r="1647">
      <c r="A1647" s="1" t="s">
        <v>6971</v>
      </c>
      <c r="B1647" s="1" t="s">
        <v>6972</v>
      </c>
      <c r="C1647" s="1" t="s">
        <v>6973</v>
      </c>
      <c r="D1647" s="2" t="s">
        <v>6974</v>
      </c>
      <c r="E1647" t="str">
        <f>IMAGE("http://cointelegraph.com/images/725_aHR0cDovL2NvaW50ZWxlZ3JhcGguY29tL3N0b3JhZ2UvdXBsb2Fkcy92aWV3LzlhMjU3N2QxNDM3NDdjNDVhN2ZkMzQ1ODM3NmUxMDExLnBuZw==.jpg",1)</f>
        <v/>
      </c>
      <c r="F1647" s="1" t="s">
        <v>4</v>
      </c>
      <c r="G1647" s="2" t="s">
        <v>6975</v>
      </c>
    </row>
    <row r="1648">
      <c r="A1648" s="1" t="s">
        <v>6976</v>
      </c>
      <c r="B1648" s="1" t="s">
        <v>567</v>
      </c>
      <c r="C1648" s="1" t="s">
        <v>6977</v>
      </c>
      <c r="D1648" s="2" t="s">
        <v>6978</v>
      </c>
      <c r="E1648" t="str">
        <f t="shared" ref="E1648:E1649" si="173">IMAGE("http://ifttt.com/images/no_image_card.png",1)</f>
        <v/>
      </c>
      <c r="F1648" s="1" t="s">
        <v>4</v>
      </c>
      <c r="G1648" s="2" t="s">
        <v>6979</v>
      </c>
    </row>
    <row r="1649">
      <c r="A1649" s="1" t="s">
        <v>6980</v>
      </c>
      <c r="B1649" s="1" t="s">
        <v>3899</v>
      </c>
      <c r="C1649" s="1" t="s">
        <v>6981</v>
      </c>
      <c r="D1649" s="1" t="s">
        <v>6982</v>
      </c>
      <c r="E1649" t="str">
        <f t="shared" si="173"/>
        <v/>
      </c>
      <c r="F1649" s="1" t="s">
        <v>4</v>
      </c>
      <c r="G1649" s="2" t="s">
        <v>6983</v>
      </c>
    </row>
    <row r="1650">
      <c r="A1650" s="1" t="s">
        <v>6984</v>
      </c>
      <c r="B1650" s="1" t="s">
        <v>6985</v>
      </c>
      <c r="C1650" s="1" t="s">
        <v>6986</v>
      </c>
      <c r="D1650" s="2" t="s">
        <v>6987</v>
      </c>
      <c r="E1650" t="str">
        <f>IMAGE("https://pbs.twimg.com/profile_images/589107278826983425/LMiyxd7A_400x400.jpg",1)</f>
        <v/>
      </c>
      <c r="F1650" s="1" t="s">
        <v>4</v>
      </c>
      <c r="G1650" s="2" t="s">
        <v>6988</v>
      </c>
    </row>
    <row r="1651">
      <c r="A1651" s="1" t="s">
        <v>6989</v>
      </c>
      <c r="B1651" s="1" t="s">
        <v>6990</v>
      </c>
      <c r="C1651" s="1" t="s">
        <v>6991</v>
      </c>
      <c r="D1651" s="1" t="s">
        <v>6992</v>
      </c>
      <c r="E1651" t="str">
        <f>IMAGE("http://ifttt.com/images/no_image_card.png",1)</f>
        <v/>
      </c>
      <c r="F1651" s="1" t="s">
        <v>4</v>
      </c>
      <c r="G1651" s="2" t="s">
        <v>6993</v>
      </c>
    </row>
    <row r="1652">
      <c r="A1652" s="1" t="s">
        <v>6994</v>
      </c>
      <c r="B1652" s="1" t="s">
        <v>5587</v>
      </c>
      <c r="C1652" s="1" t="s">
        <v>6995</v>
      </c>
      <c r="D1652" s="2" t="s">
        <v>6996</v>
      </c>
      <c r="E1652" t="str">
        <f>IMAGE("http://i.imgur.com/wdL0pxF.png?fb",1)</f>
        <v/>
      </c>
      <c r="F1652" s="1" t="s">
        <v>4</v>
      </c>
      <c r="G1652" s="2" t="s">
        <v>6997</v>
      </c>
    </row>
    <row r="1653">
      <c r="A1653" s="1" t="s">
        <v>6998</v>
      </c>
      <c r="B1653" s="1" t="s">
        <v>6467</v>
      </c>
      <c r="C1653" s="1" t="s">
        <v>6999</v>
      </c>
      <c r="D1653" s="2" t="s">
        <v>7000</v>
      </c>
      <c r="E1653" t="str">
        <f>IMAGE("https://i.ytimg.com/vi/oRG0nzSUpSU/maxresdefault.jpg",1)</f>
        <v/>
      </c>
      <c r="F1653" s="1" t="s">
        <v>4</v>
      </c>
      <c r="G1653" s="2" t="s">
        <v>7001</v>
      </c>
    </row>
    <row r="1654">
      <c r="A1654" s="1" t="s">
        <v>7002</v>
      </c>
      <c r="B1654" s="1" t="s">
        <v>4950</v>
      </c>
      <c r="C1654" s="1" t="s">
        <v>7003</v>
      </c>
      <c r="D1654" s="1" t="s">
        <v>7004</v>
      </c>
      <c r="E1654" t="str">
        <f t="shared" ref="E1654:E1655" si="174">IMAGE("http://ifttt.com/images/no_image_card.png",1)</f>
        <v/>
      </c>
      <c r="F1654" s="1" t="s">
        <v>4</v>
      </c>
      <c r="G1654" s="2" t="s">
        <v>7005</v>
      </c>
    </row>
    <row r="1655">
      <c r="A1655" s="1" t="s">
        <v>7006</v>
      </c>
      <c r="B1655" s="1" t="s">
        <v>7007</v>
      </c>
      <c r="C1655" s="1" t="s">
        <v>7008</v>
      </c>
      <c r="D1655" s="1" t="s">
        <v>7009</v>
      </c>
      <c r="E1655" t="str">
        <f t="shared" si="174"/>
        <v/>
      </c>
      <c r="F1655" s="1" t="s">
        <v>4</v>
      </c>
      <c r="G1655" s="2" t="s">
        <v>7010</v>
      </c>
    </row>
    <row r="1656">
      <c r="A1656" s="1" t="s">
        <v>7011</v>
      </c>
      <c r="B1656" s="1" t="s">
        <v>7012</v>
      </c>
      <c r="C1656" s="1" t="s">
        <v>7013</v>
      </c>
      <c r="D1656" s="2" t="s">
        <v>7014</v>
      </c>
      <c r="E1656" t="str">
        <f>IMAGE("https://i.ytimg.com/vi/DkBs76CYG-U/maxresdefault.jpg",1)</f>
        <v/>
      </c>
      <c r="F1656" s="1" t="s">
        <v>4</v>
      </c>
      <c r="G1656" s="2" t="s">
        <v>7015</v>
      </c>
    </row>
    <row r="1657">
      <c r="A1657" s="1" t="s">
        <v>7016</v>
      </c>
      <c r="B1657" s="1" t="s">
        <v>6294</v>
      </c>
      <c r="C1657" s="1" t="s">
        <v>7017</v>
      </c>
      <c r="D1657" s="2" t="s">
        <v>7018</v>
      </c>
      <c r="E1657" t="str">
        <f>IMAGE("http://ifttt.com/images/no_image_card.png",1)</f>
        <v/>
      </c>
      <c r="F1657" s="1" t="s">
        <v>4</v>
      </c>
      <c r="G1657" s="2" t="s">
        <v>7019</v>
      </c>
    </row>
    <row r="1658">
      <c r="A1658" s="1" t="s">
        <v>7020</v>
      </c>
      <c r="B1658" s="1" t="s">
        <v>7021</v>
      </c>
      <c r="C1658" s="1" t="s">
        <v>7022</v>
      </c>
      <c r="D1658" s="2" t="s">
        <v>7023</v>
      </c>
      <c r="E1658" t="str">
        <f>IMAGE("https://i.ytimg.com/vi/9RtZrNPP26w/maxresdefault.jpg",1)</f>
        <v/>
      </c>
      <c r="F1658" s="1" t="s">
        <v>4</v>
      </c>
      <c r="G1658" s="2" t="s">
        <v>7024</v>
      </c>
    </row>
    <row r="1659">
      <c r="A1659" s="1" t="s">
        <v>7025</v>
      </c>
      <c r="B1659" s="1" t="s">
        <v>7026</v>
      </c>
      <c r="C1659" s="1" t="s">
        <v>7027</v>
      </c>
      <c r="D1659" s="2" t="s">
        <v>7028</v>
      </c>
      <c r="E1659" t="str">
        <f>IMAGE("https://dnqgz544uhbo8.cloudfront.net/_/fp/img/default-preview-image.IsBK38jFAJBlWifMLO4z9g.png",1)</f>
        <v/>
      </c>
      <c r="F1659" s="1" t="s">
        <v>4</v>
      </c>
      <c r="G1659" s="2" t="s">
        <v>7029</v>
      </c>
    </row>
    <row r="1660">
      <c r="A1660" s="1" t="s">
        <v>7030</v>
      </c>
      <c r="B1660" s="1" t="s">
        <v>7031</v>
      </c>
      <c r="C1660" s="1" t="s">
        <v>7032</v>
      </c>
      <c r="D1660" s="1" t="s">
        <v>7033</v>
      </c>
      <c r="E1660" t="str">
        <f t="shared" ref="E1660:E1661" si="175">IMAGE("http://ifttt.com/images/no_image_card.png",1)</f>
        <v/>
      </c>
      <c r="F1660" s="1" t="s">
        <v>4</v>
      </c>
      <c r="G1660" s="2" t="s">
        <v>7034</v>
      </c>
    </row>
    <row r="1661">
      <c r="A1661" s="1" t="s">
        <v>7035</v>
      </c>
      <c r="B1661" s="1" t="s">
        <v>7036</v>
      </c>
      <c r="C1661" s="1" t="s">
        <v>7037</v>
      </c>
      <c r="D1661" s="1" t="s">
        <v>7038</v>
      </c>
      <c r="E1661" t="str">
        <f t="shared" si="175"/>
        <v/>
      </c>
      <c r="F1661" s="1" t="s">
        <v>4</v>
      </c>
      <c r="G1661" s="2" t="s">
        <v>7039</v>
      </c>
    </row>
    <row r="1662">
      <c r="A1662" s="1" t="s">
        <v>7040</v>
      </c>
      <c r="B1662" s="1" t="s">
        <v>7041</v>
      </c>
      <c r="C1662" s="1" t="s">
        <v>7042</v>
      </c>
      <c r="D1662" s="2" t="s">
        <v>7043</v>
      </c>
      <c r="E1662" t="str">
        <f>IMAGE("http://i.imgur.com/CsapyXF.jpg?fb",1)</f>
        <v/>
      </c>
      <c r="F1662" s="1" t="s">
        <v>4</v>
      </c>
      <c r="G1662" s="2" t="s">
        <v>7044</v>
      </c>
    </row>
    <row r="1663">
      <c r="A1663" s="1" t="s">
        <v>7045</v>
      </c>
      <c r="B1663" s="1" t="s">
        <v>7046</v>
      </c>
      <c r="C1663" s="1" t="s">
        <v>7047</v>
      </c>
      <c r="D1663" s="2" t="s">
        <v>7048</v>
      </c>
      <c r="E1663" t="str">
        <f>IMAGE("http://www.infowars.com/wp-content/uploads/2015/04/240415paypal-620x320.jpg",1)</f>
        <v/>
      </c>
      <c r="F1663" s="1" t="s">
        <v>4</v>
      </c>
      <c r="G1663" s="2" t="s">
        <v>7049</v>
      </c>
    </row>
    <row r="1664">
      <c r="A1664" s="1" t="s">
        <v>7050</v>
      </c>
      <c r="B1664" s="1" t="s">
        <v>7051</v>
      </c>
      <c r="C1664" s="1" t="s">
        <v>7052</v>
      </c>
      <c r="D1664" s="2" t="s">
        <v>7053</v>
      </c>
      <c r="E1664" t="str">
        <f>IMAGE("https://www.redditstatic.com/icon.png",1)</f>
        <v/>
      </c>
      <c r="F1664" s="1" t="s">
        <v>4</v>
      </c>
      <c r="G1664" s="2" t="s">
        <v>7054</v>
      </c>
    </row>
    <row r="1665">
      <c r="A1665" s="1" t="s">
        <v>7055</v>
      </c>
      <c r="B1665" s="1" t="s">
        <v>7056</v>
      </c>
      <c r="C1665" s="1" t="s">
        <v>7057</v>
      </c>
      <c r="D1665" s="2" t="s">
        <v>7058</v>
      </c>
      <c r="E1665" t="str">
        <f>IMAGE("http://ifttt.com/images/no_image_card.png",1)</f>
        <v/>
      </c>
      <c r="F1665" s="1" t="s">
        <v>4</v>
      </c>
      <c r="G1665" s="2" t="s">
        <v>7059</v>
      </c>
    </row>
    <row r="1666">
      <c r="A1666" s="1" t="s">
        <v>7060</v>
      </c>
      <c r="B1666" s="1" t="s">
        <v>353</v>
      </c>
      <c r="C1666" s="1" t="s">
        <v>7061</v>
      </c>
      <c r="D1666" s="2" t="s">
        <v>7062</v>
      </c>
      <c r="E1666" t="str">
        <f>IMAGE("http://www.pymnts.com/wp-content/themes/sixspokemedia/images/xs/side_bar_logo.png",1)</f>
        <v/>
      </c>
      <c r="F1666" s="1" t="s">
        <v>4</v>
      </c>
      <c r="G1666" s="2" t="s">
        <v>7063</v>
      </c>
    </row>
    <row r="1667">
      <c r="A1667" s="1" t="s">
        <v>7064</v>
      </c>
      <c r="B1667" s="1" t="s">
        <v>353</v>
      </c>
      <c r="C1667" s="1" t="s">
        <v>7065</v>
      </c>
      <c r="D1667" s="2" t="s">
        <v>7066</v>
      </c>
      <c r="E1667" t="str">
        <f>IMAGE("http://cdn.paymentssource.com/media/newspics/bitcoin-bar-table-ss-ps.jpg",1)</f>
        <v/>
      </c>
      <c r="F1667" s="1" t="s">
        <v>4</v>
      </c>
      <c r="G1667" s="2" t="s">
        <v>7067</v>
      </c>
    </row>
    <row r="1668">
      <c r="A1668" s="1" t="s">
        <v>7068</v>
      </c>
      <c r="B1668" s="1" t="s">
        <v>7069</v>
      </c>
      <c r="C1668" s="1" t="s">
        <v>7070</v>
      </c>
      <c r="D1668" s="2" t="s">
        <v>7071</v>
      </c>
      <c r="E1668" t="str">
        <f>IMAGE("http://a16z.files.wordpress.com/2014/01/da2c1aedab40222c2e18ad31dfef0c91.png",1)</f>
        <v/>
      </c>
      <c r="F1668" s="1" t="s">
        <v>4</v>
      </c>
      <c r="G1668" s="2" t="s">
        <v>7072</v>
      </c>
    </row>
    <row r="1669">
      <c r="A1669" s="1" t="s">
        <v>7073</v>
      </c>
      <c r="B1669" s="1" t="s">
        <v>180</v>
      </c>
      <c r="C1669" s="1" t="s">
        <v>7074</v>
      </c>
      <c r="D1669" s="2" t="s">
        <v>7075</v>
      </c>
      <c r="E1669" t="str">
        <f>IMAGE("http://bravenewcoin.com/assets/Uploads/_resampled/CroppedImage400400-Selection-102.png",1)</f>
        <v/>
      </c>
      <c r="F1669" s="1" t="s">
        <v>4</v>
      </c>
      <c r="G1669" s="2" t="s">
        <v>7076</v>
      </c>
    </row>
    <row r="1670">
      <c r="A1670" s="1" t="s">
        <v>7077</v>
      </c>
      <c r="B1670" s="1" t="s">
        <v>1320</v>
      </c>
      <c r="C1670" s="1" t="s">
        <v>7078</v>
      </c>
      <c r="D1670" s="2" t="s">
        <v>7079</v>
      </c>
      <c r="E1670" t="str">
        <f>IMAGE("https://news.ycombinator.com/y18.gif",1)</f>
        <v/>
      </c>
      <c r="F1670" s="1" t="s">
        <v>4</v>
      </c>
      <c r="G1670" s="2" t="s">
        <v>7080</v>
      </c>
    </row>
    <row r="1671">
      <c r="A1671" s="1" t="s">
        <v>7081</v>
      </c>
      <c r="B1671" s="1" t="s">
        <v>6697</v>
      </c>
      <c r="C1671" s="1" t="s">
        <v>7082</v>
      </c>
      <c r="D1671" s="2" t="s">
        <v>7083</v>
      </c>
      <c r="E1671" t="str">
        <f>IMAGE("https://followmyvote.com/wp-content/uploads/2015/04/follow-my-vote-finnish-pirate-party-logo.png",1)</f>
        <v/>
      </c>
      <c r="F1671" s="1" t="s">
        <v>4</v>
      </c>
      <c r="G1671" s="2" t="s">
        <v>7084</v>
      </c>
    </row>
    <row r="1672">
      <c r="A1672" s="1" t="s">
        <v>7085</v>
      </c>
      <c r="B1672" s="1" t="s">
        <v>6697</v>
      </c>
      <c r="C1672" s="1" t="s">
        <v>7086</v>
      </c>
      <c r="D1672" s="2" t="s">
        <v>7087</v>
      </c>
      <c r="E1672" t="str">
        <f>IMAGE("http://paymentweek.com/wp-content/uploads/2013/12/bitcoin-again.jpg",1)</f>
        <v/>
      </c>
      <c r="F1672" s="1" t="s">
        <v>4</v>
      </c>
      <c r="G1672" s="2" t="s">
        <v>7088</v>
      </c>
    </row>
    <row r="1673">
      <c r="A1673" s="1" t="s">
        <v>7089</v>
      </c>
      <c r="B1673" s="1" t="s">
        <v>7090</v>
      </c>
      <c r="C1673" s="1" t="s">
        <v>7091</v>
      </c>
      <c r="D1673" s="1" t="s">
        <v>7092</v>
      </c>
      <c r="E1673" t="str">
        <f>IMAGE("http://ifttt.com/images/no_image_card.png",1)</f>
        <v/>
      </c>
      <c r="F1673" s="1" t="s">
        <v>4</v>
      </c>
      <c r="G1673" s="2" t="s">
        <v>7093</v>
      </c>
    </row>
    <row r="1674">
      <c r="A1674" s="1" t="s">
        <v>7094</v>
      </c>
      <c r="B1674" s="1" t="s">
        <v>7095</v>
      </c>
      <c r="C1674" s="1" t="s">
        <v>7096</v>
      </c>
      <c r="D1674" s="2" t="s">
        <v>7097</v>
      </c>
      <c r="E1674" t="str">
        <f>IMAGE("https://bter.com/images/logo_en.png",1)</f>
        <v/>
      </c>
      <c r="F1674" s="1" t="s">
        <v>4</v>
      </c>
      <c r="G1674" s="2" t="s">
        <v>7098</v>
      </c>
    </row>
    <row r="1675">
      <c r="A1675" s="1" t="s">
        <v>7081</v>
      </c>
      <c r="B1675" s="1" t="s">
        <v>6697</v>
      </c>
      <c r="C1675" s="1" t="s">
        <v>7082</v>
      </c>
      <c r="D1675" s="2" t="s">
        <v>7083</v>
      </c>
      <c r="E1675" t="str">
        <f>IMAGE("https://followmyvote.com/wp-content/uploads/2015/04/follow-my-vote-finnish-pirate-party-logo.png",1)</f>
        <v/>
      </c>
      <c r="F1675" s="1" t="s">
        <v>4</v>
      </c>
      <c r="G1675" s="2" t="s">
        <v>7084</v>
      </c>
    </row>
    <row r="1676">
      <c r="A1676" s="1" t="s">
        <v>7099</v>
      </c>
      <c r="B1676" s="1" t="s">
        <v>2116</v>
      </c>
      <c r="C1676" s="1" t="s">
        <v>7100</v>
      </c>
      <c r="D1676" s="2" t="s">
        <v>7101</v>
      </c>
      <c r="E1676" t="str">
        <f>IMAGE("http://ecx.images-amazon.com/images/I/51AkduvNprL._SX229_BO1,204,203,200_.jpg",1)</f>
        <v/>
      </c>
      <c r="F1676" s="1" t="s">
        <v>4</v>
      </c>
      <c r="G1676" s="2" t="s">
        <v>7102</v>
      </c>
    </row>
    <row r="1677">
      <c r="A1677" s="1" t="s">
        <v>7103</v>
      </c>
      <c r="B1677" s="1" t="s">
        <v>2390</v>
      </c>
      <c r="C1677" s="1" t="s">
        <v>7104</v>
      </c>
      <c r="D1677" s="2" t="s">
        <v>2591</v>
      </c>
      <c r="E1677" t="str">
        <f>IMAGE("https://bitseed.org/wp-content/uploads/2015/02/bitseed-box.jpg",1)</f>
        <v/>
      </c>
      <c r="F1677" s="1" t="s">
        <v>4</v>
      </c>
      <c r="G1677" s="2" t="s">
        <v>7105</v>
      </c>
    </row>
    <row r="1678">
      <c r="A1678" s="1" t="s">
        <v>7106</v>
      </c>
      <c r="B1678" s="1" t="s">
        <v>2220</v>
      </c>
      <c r="C1678" s="1" t="s">
        <v>7107</v>
      </c>
      <c r="D1678" s="2" t="s">
        <v>7108</v>
      </c>
      <c r="E1678" t="str">
        <f>IMAGE("http://i.imgur.com/15gosj6.jpg",1)</f>
        <v/>
      </c>
      <c r="F1678" s="1" t="s">
        <v>4</v>
      </c>
      <c r="G1678" s="2" t="s">
        <v>7109</v>
      </c>
    </row>
    <row r="1679">
      <c r="A1679" s="1" t="s">
        <v>7110</v>
      </c>
      <c r="B1679" s="1" t="s">
        <v>7111</v>
      </c>
      <c r="C1679" s="1" t="s">
        <v>7112</v>
      </c>
      <c r="D1679" s="1" t="s">
        <v>7113</v>
      </c>
      <c r="E1679" t="str">
        <f t="shared" ref="E1679:E1683" si="176">IMAGE("http://ifttt.com/images/no_image_card.png",1)</f>
        <v/>
      </c>
      <c r="F1679" s="1" t="s">
        <v>4</v>
      </c>
      <c r="G1679" s="2" t="s">
        <v>7114</v>
      </c>
    </row>
    <row r="1680">
      <c r="A1680" s="1" t="s">
        <v>7115</v>
      </c>
      <c r="B1680" s="1" t="s">
        <v>7116</v>
      </c>
      <c r="C1680" s="1" t="s">
        <v>7117</v>
      </c>
      <c r="D1680" s="2" t="s">
        <v>7118</v>
      </c>
      <c r="E1680" t="str">
        <f t="shared" si="176"/>
        <v/>
      </c>
      <c r="F1680" s="1" t="s">
        <v>4</v>
      </c>
      <c r="G1680" s="2" t="s">
        <v>7119</v>
      </c>
    </row>
    <row r="1681">
      <c r="A1681" s="1" t="s">
        <v>7120</v>
      </c>
      <c r="B1681" s="1" t="s">
        <v>4114</v>
      </c>
      <c r="C1681" s="1" t="s">
        <v>7121</v>
      </c>
      <c r="D1681" s="1" t="s">
        <v>7122</v>
      </c>
      <c r="E1681" t="str">
        <f t="shared" si="176"/>
        <v/>
      </c>
      <c r="F1681" s="1" t="s">
        <v>4</v>
      </c>
      <c r="G1681" s="2" t="s">
        <v>7123</v>
      </c>
    </row>
    <row r="1682">
      <c r="A1682" s="1" t="s">
        <v>7124</v>
      </c>
      <c r="B1682" s="1" t="s">
        <v>7125</v>
      </c>
      <c r="C1682" s="1" t="s">
        <v>7126</v>
      </c>
      <c r="D1682" s="1" t="s">
        <v>7127</v>
      </c>
      <c r="E1682" t="str">
        <f t="shared" si="176"/>
        <v/>
      </c>
      <c r="F1682" s="1" t="s">
        <v>4</v>
      </c>
      <c r="G1682" s="2" t="s">
        <v>7128</v>
      </c>
    </row>
    <row r="1683">
      <c r="A1683" s="1" t="s">
        <v>7129</v>
      </c>
      <c r="B1683" s="1" t="s">
        <v>260</v>
      </c>
      <c r="C1683" s="1" t="s">
        <v>7130</v>
      </c>
      <c r="D1683" s="1" t="s">
        <v>7131</v>
      </c>
      <c r="E1683" t="str">
        <f t="shared" si="176"/>
        <v/>
      </c>
      <c r="F1683" s="1" t="s">
        <v>4</v>
      </c>
      <c r="G1683" s="2" t="s">
        <v>7132</v>
      </c>
    </row>
    <row r="1684">
      <c r="A1684" s="1" t="s">
        <v>7133</v>
      </c>
      <c r="B1684" s="1" t="s">
        <v>6697</v>
      </c>
      <c r="C1684" s="1" t="s">
        <v>7134</v>
      </c>
      <c r="D1684" s="2" t="s">
        <v>7135</v>
      </c>
      <c r="E1684" t="str">
        <f>IMAGE("http://d22atgph1ebwrd.cloudfront.net/wp-content/uploads/sites/21/2015/04/BC2-615x410.jpg",1)</f>
        <v/>
      </c>
      <c r="F1684" s="1" t="s">
        <v>4</v>
      </c>
      <c r="G1684" s="2" t="s">
        <v>7136</v>
      </c>
    </row>
    <row r="1685">
      <c r="A1685" s="1" t="s">
        <v>7137</v>
      </c>
      <c r="B1685" s="1" t="s">
        <v>7138</v>
      </c>
      <c r="C1685" s="1" t="s">
        <v>7139</v>
      </c>
      <c r="D1685" s="2" t="s">
        <v>7140</v>
      </c>
      <c r="E1685" t="str">
        <f>IMAGE("https://i.ytimg.com/vi/oTVDMSKnXrA/maxresdefault.jpg",1)</f>
        <v/>
      </c>
      <c r="F1685" s="1" t="s">
        <v>4</v>
      </c>
      <c r="G1685" s="2" t="s">
        <v>7141</v>
      </c>
    </row>
    <row r="1686">
      <c r="A1686" s="1" t="s">
        <v>7142</v>
      </c>
      <c r="B1686" s="1" t="s">
        <v>7143</v>
      </c>
      <c r="C1686" s="1" t="s">
        <v>7144</v>
      </c>
      <c r="D1686" s="2" t="s">
        <v>7145</v>
      </c>
      <c r="E1686" t="str">
        <f>IMAGE("http://i.imgur.com/ZPso6zk.jpg?fb",1)</f>
        <v/>
      </c>
      <c r="F1686" s="1" t="s">
        <v>4</v>
      </c>
      <c r="G1686" s="2" t="s">
        <v>7146</v>
      </c>
    </row>
    <row r="1687">
      <c r="A1687" s="1" t="s">
        <v>7147</v>
      </c>
      <c r="B1687" s="1" t="s">
        <v>5568</v>
      </c>
      <c r="C1687" s="1" t="s">
        <v>7148</v>
      </c>
      <c r="D1687" s="2" t="s">
        <v>7149</v>
      </c>
      <c r="E1687" t="str">
        <f>IMAGE("http://www.commondreams.org/sites/default/files/headline/thumbs/deutsche.jpg",1)</f>
        <v/>
      </c>
      <c r="F1687" s="1" t="s">
        <v>4</v>
      </c>
      <c r="G1687" s="2" t="s">
        <v>7150</v>
      </c>
    </row>
    <row r="1688">
      <c r="A1688" s="1" t="s">
        <v>7151</v>
      </c>
      <c r="B1688" s="1" t="s">
        <v>7152</v>
      </c>
      <c r="C1688" s="1" t="s">
        <v>7153</v>
      </c>
      <c r="D1688" s="2" t="s">
        <v>7154</v>
      </c>
      <c r="E1688" t="str">
        <f t="shared" ref="E1688:E1689" si="177">IMAGE("http://ifttt.com/images/no_image_card.png",1)</f>
        <v/>
      </c>
      <c r="F1688" s="1" t="s">
        <v>4</v>
      </c>
      <c r="G1688" s="2" t="s">
        <v>7155</v>
      </c>
    </row>
    <row r="1689">
      <c r="A1689" s="1" t="s">
        <v>7156</v>
      </c>
      <c r="B1689" s="1" t="s">
        <v>7157</v>
      </c>
      <c r="C1689" s="1" t="s">
        <v>7158</v>
      </c>
      <c r="D1689" s="2" t="s">
        <v>7159</v>
      </c>
      <c r="E1689" t="str">
        <f t="shared" si="177"/>
        <v/>
      </c>
      <c r="F1689" s="1" t="s">
        <v>4</v>
      </c>
      <c r="G1689" s="2" t="s">
        <v>7160</v>
      </c>
    </row>
    <row r="1690">
      <c r="A1690" s="1" t="s">
        <v>7147</v>
      </c>
      <c r="B1690" s="1" t="s">
        <v>5568</v>
      </c>
      <c r="C1690" s="1" t="s">
        <v>7148</v>
      </c>
      <c r="D1690" s="2" t="s">
        <v>7149</v>
      </c>
      <c r="E1690" t="str">
        <f>IMAGE("http://www.commondreams.org/sites/default/files/headline/thumbs/deutsche.jpg",1)</f>
        <v/>
      </c>
      <c r="F1690" s="1" t="s">
        <v>4</v>
      </c>
      <c r="G1690" s="2" t="s">
        <v>7150</v>
      </c>
    </row>
    <row r="1691">
      <c r="A1691" s="1" t="s">
        <v>7161</v>
      </c>
      <c r="B1691" s="1" t="s">
        <v>1426</v>
      </c>
      <c r="C1691" s="1" t="s">
        <v>7162</v>
      </c>
      <c r="D1691" s="1" t="s">
        <v>7163</v>
      </c>
      <c r="E1691" t="str">
        <f>IMAGE("http://ifttt.com/images/no_image_card.png",1)</f>
        <v/>
      </c>
      <c r="F1691" s="1" t="s">
        <v>4</v>
      </c>
      <c r="G1691" s="2" t="s">
        <v>7164</v>
      </c>
    </row>
    <row r="1692">
      <c r="A1692" s="1" t="s">
        <v>7165</v>
      </c>
      <c r="B1692" s="1" t="s">
        <v>7166</v>
      </c>
      <c r="C1692" s="1" t="s">
        <v>7167</v>
      </c>
      <c r="D1692" s="2" t="s">
        <v>7168</v>
      </c>
      <c r="E1692" t="str">
        <f>IMAGE("http://www.zerohedge.com/sites/default/files/images/user3303/imageroot/2015/04-overflow/20150424_china.jpg",1)</f>
        <v/>
      </c>
      <c r="F1692" s="1" t="s">
        <v>4</v>
      </c>
      <c r="G1692" s="2" t="s">
        <v>7169</v>
      </c>
    </row>
    <row r="1693">
      <c r="A1693" s="1" t="s">
        <v>7170</v>
      </c>
      <c r="B1693" s="1" t="s">
        <v>7171</v>
      </c>
      <c r="C1693" s="1" t="s">
        <v>7172</v>
      </c>
      <c r="D1693" s="2" t="s">
        <v>7173</v>
      </c>
      <c r="E1693" t="str">
        <f>IMAGE("http://www.helperbit.com/land.png",1)</f>
        <v/>
      </c>
      <c r="F1693" s="1" t="s">
        <v>4</v>
      </c>
      <c r="G1693" s="2" t="s">
        <v>7174</v>
      </c>
    </row>
    <row r="1694">
      <c r="A1694" s="1" t="s">
        <v>7175</v>
      </c>
      <c r="B1694" s="1" t="s">
        <v>2599</v>
      </c>
      <c r="C1694" s="1" t="s">
        <v>7176</v>
      </c>
      <c r="D1694" s="2" t="s">
        <v>7177</v>
      </c>
      <c r="E1694" t="str">
        <f>IMAGE("https://i.ytimg.com/vi/3kEpZWGgJks/maxresdefault.jpg",1)</f>
        <v/>
      </c>
      <c r="F1694" s="1" t="s">
        <v>4</v>
      </c>
      <c r="G1694" s="2" t="s">
        <v>7178</v>
      </c>
    </row>
    <row r="1695">
      <c r="A1695" s="1" t="s">
        <v>7179</v>
      </c>
      <c r="B1695" s="1" t="s">
        <v>7180</v>
      </c>
      <c r="C1695" s="1" t="s">
        <v>7181</v>
      </c>
      <c r="D1695" s="2" t="s">
        <v>7182</v>
      </c>
      <c r="E1695" t="str">
        <f t="shared" ref="E1695:E1696" si="178">IMAGE("http://ifttt.com/images/no_image_card.png",1)</f>
        <v/>
      </c>
      <c r="F1695" s="1" t="s">
        <v>4</v>
      </c>
      <c r="G1695" s="2" t="s">
        <v>7183</v>
      </c>
    </row>
    <row r="1696">
      <c r="A1696" s="1" t="s">
        <v>7184</v>
      </c>
      <c r="B1696" s="1" t="s">
        <v>7185</v>
      </c>
      <c r="C1696" s="1" t="s">
        <v>7186</v>
      </c>
      <c r="D1696" s="1" t="s">
        <v>7187</v>
      </c>
      <c r="E1696" t="str">
        <f t="shared" si="178"/>
        <v/>
      </c>
      <c r="F1696" s="1" t="s">
        <v>4</v>
      </c>
      <c r="G1696" s="2" t="s">
        <v>7188</v>
      </c>
    </row>
    <row r="1697">
      <c r="A1697" s="1" t="s">
        <v>7189</v>
      </c>
      <c r="B1697" s="1" t="s">
        <v>7190</v>
      </c>
      <c r="C1697" s="1" t="s">
        <v>7191</v>
      </c>
      <c r="D1697" s="2" t="s">
        <v>7192</v>
      </c>
      <c r="E1697" t="str">
        <f>IMAGE("http://www.gpaterno.com/files/2015/04/BEN_2013_MALECHAXX099-300x200.jpg",1)</f>
        <v/>
      </c>
      <c r="F1697" s="1" t="s">
        <v>4</v>
      </c>
      <c r="G1697" s="2" t="s">
        <v>7193</v>
      </c>
    </row>
    <row r="1698">
      <c r="A1698" s="1" t="s">
        <v>7194</v>
      </c>
      <c r="B1698" s="1" t="s">
        <v>7195</v>
      </c>
      <c r="C1698" s="1" t="s">
        <v>7196</v>
      </c>
      <c r="D1698" s="1" t="s">
        <v>7197</v>
      </c>
      <c r="E1698" t="str">
        <f>IMAGE("http://ifttt.com/images/no_image_card.png",1)</f>
        <v/>
      </c>
      <c r="F1698" s="1" t="s">
        <v>4</v>
      </c>
      <c r="G1698" s="2" t="s">
        <v>7198</v>
      </c>
    </row>
    <row r="1699">
      <c r="A1699" s="1" t="s">
        <v>7199</v>
      </c>
      <c r="B1699" s="1" t="s">
        <v>353</v>
      </c>
      <c r="C1699" s="1" t="s">
        <v>7200</v>
      </c>
      <c r="D1699" s="2" t="s">
        <v>7201</v>
      </c>
      <c r="E1699" t="str">
        <f>IMAGE("http://media.coindesk.com/2015/04/shutterstock_103286093.jpg",1)</f>
        <v/>
      </c>
      <c r="F1699" s="1" t="s">
        <v>4</v>
      </c>
      <c r="G1699" s="2" t="s">
        <v>7202</v>
      </c>
    </row>
    <row r="1700">
      <c r="A1700" s="1" t="s">
        <v>7203</v>
      </c>
      <c r="B1700" s="1" t="s">
        <v>7204</v>
      </c>
      <c r="C1700" s="1" t="s">
        <v>7205</v>
      </c>
      <c r="D1700" s="1" t="s">
        <v>7206</v>
      </c>
      <c r="E1700" t="str">
        <f>IMAGE("http://ifttt.com/images/no_image_card.png",1)</f>
        <v/>
      </c>
      <c r="F1700" s="1" t="s">
        <v>4</v>
      </c>
      <c r="G1700" s="2" t="s">
        <v>7207</v>
      </c>
    </row>
    <row r="1701">
      <c r="A1701" s="1" t="s">
        <v>7194</v>
      </c>
      <c r="B1701" s="1" t="s">
        <v>353</v>
      </c>
      <c r="C1701" s="1" t="s">
        <v>7208</v>
      </c>
      <c r="D1701" s="2" t="s">
        <v>7209</v>
      </c>
      <c r="E1701" t="str">
        <f>IMAGE("http://cointelegraph.com/images/725_aHR0cDovL2NvaW50ZWxlZ3JhcGguY29tL3N0b3JhZ2UvdXBsb2Fkcy92aWV3L2QzYmM0YmY0MWRkNDZjNTNlNzRlZTQ5MDFmOTMwMTYyLnBuZw==.jpg",1)</f>
        <v/>
      </c>
      <c r="F1701" s="1" t="s">
        <v>4</v>
      </c>
      <c r="G1701" s="2" t="s">
        <v>7210</v>
      </c>
    </row>
    <row r="1702">
      <c r="A1702" s="1" t="s">
        <v>7211</v>
      </c>
      <c r="B1702" s="1" t="s">
        <v>7212</v>
      </c>
      <c r="C1702" s="1" t="s">
        <v>7213</v>
      </c>
      <c r="D1702" s="1" t="s">
        <v>7214</v>
      </c>
      <c r="E1702" t="str">
        <f>IMAGE("http://ifttt.com/images/no_image_card.png",1)</f>
        <v/>
      </c>
      <c r="F1702" s="1" t="s">
        <v>4</v>
      </c>
      <c r="G1702" s="2" t="s">
        <v>7215</v>
      </c>
    </row>
    <row r="1703">
      <c r="A1703" s="1" t="s">
        <v>7216</v>
      </c>
      <c r="B1703" s="1" t="s">
        <v>2518</v>
      </c>
      <c r="C1703" s="1" t="s">
        <v>7217</v>
      </c>
      <c r="D1703" s="2" t="s">
        <v>7218</v>
      </c>
      <c r="E1703" t="str">
        <f>IMAGE("https://diademjewellery.co.uk/wp-content/uploads/2015/03/high-res-cwearring16.2bgold4.jpg",1)</f>
        <v/>
      </c>
      <c r="F1703" s="1" t="s">
        <v>4</v>
      </c>
      <c r="G1703" s="2" t="s">
        <v>7219</v>
      </c>
    </row>
    <row r="1704">
      <c r="A1704" s="1" t="s">
        <v>7194</v>
      </c>
      <c r="B1704" s="1" t="s">
        <v>353</v>
      </c>
      <c r="C1704" s="1" t="s">
        <v>7208</v>
      </c>
      <c r="D1704" s="2" t="s">
        <v>7209</v>
      </c>
      <c r="E1704" t="str">
        <f>IMAGE("http://cointelegraph.com/images/725_aHR0cDovL2NvaW50ZWxlZ3JhcGguY29tL3N0b3JhZ2UvdXBsb2Fkcy92aWV3L2QzYmM0YmY0MWRkNDZjNTNlNzRlZTQ5MDFmOTMwMTYyLnBuZw==.jpg",1)</f>
        <v/>
      </c>
      <c r="F1704" s="1" t="s">
        <v>4</v>
      </c>
      <c r="G1704" s="2" t="s">
        <v>7210</v>
      </c>
    </row>
    <row r="1705">
      <c r="A1705" s="1" t="s">
        <v>7220</v>
      </c>
      <c r="B1705" s="1" t="s">
        <v>2518</v>
      </c>
      <c r="C1705" s="1" t="s">
        <v>7221</v>
      </c>
      <c r="D1705" s="2" t="s">
        <v>7218</v>
      </c>
      <c r="E1705" t="str">
        <f>IMAGE("https://diademjewellery.co.uk/wp-content/uploads/2015/03/high-res-cwearring16.2bgold4.jpg",1)</f>
        <v/>
      </c>
      <c r="F1705" s="1" t="s">
        <v>4</v>
      </c>
      <c r="G1705" s="2" t="s">
        <v>7222</v>
      </c>
    </row>
    <row r="1706">
      <c r="A1706" s="1" t="s">
        <v>7223</v>
      </c>
      <c r="B1706" s="1" t="s">
        <v>7224</v>
      </c>
      <c r="C1706" s="1" t="s">
        <v>7225</v>
      </c>
      <c r="D1706" s="2" t="s">
        <v>7226</v>
      </c>
      <c r="E1706" t="str">
        <f>IMAGE("http://freeross.org/wp-content/uploads/2014/07/RogerV_challenge.jpg",1)</f>
        <v/>
      </c>
      <c r="F1706" s="1" t="s">
        <v>4</v>
      </c>
      <c r="G1706" s="2" t="s">
        <v>7227</v>
      </c>
    </row>
    <row r="1707">
      <c r="A1707" s="1" t="s">
        <v>7228</v>
      </c>
      <c r="B1707" s="1" t="s">
        <v>7229</v>
      </c>
      <c r="C1707" s="1" t="s">
        <v>7230</v>
      </c>
      <c r="D1707" s="1" t="s">
        <v>7231</v>
      </c>
      <c r="E1707" t="str">
        <f>IMAGE("http://ifttt.com/images/no_image_card.png",1)</f>
        <v/>
      </c>
      <c r="F1707" s="1" t="s">
        <v>4</v>
      </c>
      <c r="G1707" s="2" t="s">
        <v>7232</v>
      </c>
    </row>
    <row r="1708">
      <c r="A1708" s="1" t="s">
        <v>7233</v>
      </c>
      <c r="B1708" s="1" t="s">
        <v>284</v>
      </c>
      <c r="C1708" s="1" t="s">
        <v>7234</v>
      </c>
      <c r="D1708" s="2" t="s">
        <v>7235</v>
      </c>
      <c r="E1708" t="str">
        <f>IMAGE("http://cointelegraph.com/images/725_aHR0cDovL2NvaW50ZWxlZ3JhcGguY29tL3N0b3JhZ2UvdXBsb2Fkcy92aWV3L2Q2ZmQzYzkzMjczZjAzNGM4NTBmZTY1MDY3MjUzZWZiLnBuZw==.jpg",1)</f>
        <v/>
      </c>
      <c r="F1708" s="1" t="s">
        <v>4</v>
      </c>
      <c r="G1708" s="2" t="s">
        <v>7236</v>
      </c>
    </row>
    <row r="1709">
      <c r="A1709" s="1" t="s">
        <v>7237</v>
      </c>
      <c r="B1709" s="1" t="s">
        <v>1272</v>
      </c>
      <c r="C1709" s="1" t="s">
        <v>7238</v>
      </c>
      <c r="D1709" s="2" t="s">
        <v>7239</v>
      </c>
      <c r="E1709" t="str">
        <f>IMAGE("http://www.miningpool.co.uk/wp-content/uploads/2015/04/Paycoin-Logo.jpg",1)</f>
        <v/>
      </c>
      <c r="F1709" s="1" t="s">
        <v>4</v>
      </c>
      <c r="G1709" s="2" t="s">
        <v>7240</v>
      </c>
    </row>
    <row r="1710">
      <c r="A1710" s="1" t="s">
        <v>7241</v>
      </c>
      <c r="B1710" s="1" t="s">
        <v>7242</v>
      </c>
      <c r="C1710" s="1" t="s">
        <v>7243</v>
      </c>
      <c r="D1710" s="2" t="s">
        <v>7244</v>
      </c>
      <c r="E1710" t="str">
        <f>IMAGE("http://4.bp.blogspot.com/-fQQw65tHG9M/VTT4uyarcbI/AAAAAAAABtc/0gv9ZwNaQRE/s1600/NetkiPartnerHT%2B(3).png",1)</f>
        <v/>
      </c>
      <c r="F1710" s="1" t="s">
        <v>4</v>
      </c>
      <c r="G1710" s="2" t="s">
        <v>7245</v>
      </c>
    </row>
    <row r="1711">
      <c r="A1711" s="1" t="s">
        <v>7246</v>
      </c>
      <c r="B1711" s="1" t="s">
        <v>7247</v>
      </c>
      <c r="C1711" s="1" t="s">
        <v>7248</v>
      </c>
      <c r="D1711" s="1" t="s">
        <v>7249</v>
      </c>
      <c r="E1711" t="str">
        <f t="shared" ref="E1711:E1720" si="179">IMAGE("http://ifttt.com/images/no_image_card.png",1)</f>
        <v/>
      </c>
      <c r="F1711" s="1" t="s">
        <v>4</v>
      </c>
      <c r="G1711" s="2" t="s">
        <v>7250</v>
      </c>
    </row>
    <row r="1712">
      <c r="A1712" s="1" t="s">
        <v>7251</v>
      </c>
      <c r="B1712" s="1" t="s">
        <v>7252</v>
      </c>
      <c r="C1712" s="1" t="s">
        <v>7253</v>
      </c>
      <c r="D1712" s="1" t="s">
        <v>7254</v>
      </c>
      <c r="E1712" t="str">
        <f t="shared" si="179"/>
        <v/>
      </c>
      <c r="F1712" s="1" t="s">
        <v>4</v>
      </c>
      <c r="G1712" s="2" t="s">
        <v>7255</v>
      </c>
    </row>
    <row r="1713">
      <c r="A1713" s="1" t="s">
        <v>7256</v>
      </c>
      <c r="B1713" s="1" t="s">
        <v>7257</v>
      </c>
      <c r="C1713" s="1" t="s">
        <v>7258</v>
      </c>
      <c r="D1713" s="1" t="s">
        <v>7259</v>
      </c>
      <c r="E1713" t="str">
        <f t="shared" si="179"/>
        <v/>
      </c>
      <c r="F1713" s="1" t="s">
        <v>4</v>
      </c>
      <c r="G1713" s="2" t="s">
        <v>7260</v>
      </c>
    </row>
    <row r="1714">
      <c r="A1714" s="1" t="s">
        <v>7261</v>
      </c>
      <c r="B1714" s="1" t="s">
        <v>7262</v>
      </c>
      <c r="C1714" s="1" t="s">
        <v>7263</v>
      </c>
      <c r="D1714" s="1" t="s">
        <v>177</v>
      </c>
      <c r="E1714" t="str">
        <f t="shared" si="179"/>
        <v/>
      </c>
      <c r="F1714" s="1" t="s">
        <v>4</v>
      </c>
      <c r="G1714" s="2" t="s">
        <v>7264</v>
      </c>
    </row>
    <row r="1715">
      <c r="A1715" s="1" t="s">
        <v>7265</v>
      </c>
      <c r="B1715" s="1" t="s">
        <v>6972</v>
      </c>
      <c r="C1715" s="1" t="s">
        <v>7266</v>
      </c>
      <c r="D1715" s="1" t="s">
        <v>7267</v>
      </c>
      <c r="E1715" t="str">
        <f t="shared" si="179"/>
        <v/>
      </c>
      <c r="F1715" s="1" t="s">
        <v>4</v>
      </c>
      <c r="G1715" s="2" t="s">
        <v>7268</v>
      </c>
    </row>
    <row r="1716">
      <c r="A1716" s="1" t="s">
        <v>7269</v>
      </c>
      <c r="B1716" s="1" t="s">
        <v>4587</v>
      </c>
      <c r="C1716" s="1" t="s">
        <v>7270</v>
      </c>
      <c r="D1716" s="1" t="s">
        <v>7271</v>
      </c>
      <c r="E1716" t="str">
        <f t="shared" si="179"/>
        <v/>
      </c>
      <c r="F1716" s="1" t="s">
        <v>4</v>
      </c>
      <c r="G1716" s="2" t="s">
        <v>7272</v>
      </c>
    </row>
    <row r="1717">
      <c r="A1717" s="1" t="s">
        <v>7273</v>
      </c>
      <c r="B1717" s="1" t="s">
        <v>2390</v>
      </c>
      <c r="C1717" s="1" t="s">
        <v>7274</v>
      </c>
      <c r="D1717" s="1" t="s">
        <v>7275</v>
      </c>
      <c r="E1717" t="str">
        <f t="shared" si="179"/>
        <v/>
      </c>
      <c r="F1717" s="1" t="s">
        <v>4</v>
      </c>
      <c r="G1717" s="2" t="s">
        <v>7276</v>
      </c>
    </row>
    <row r="1718">
      <c r="A1718" s="1" t="s">
        <v>7277</v>
      </c>
      <c r="B1718" s="1" t="s">
        <v>7278</v>
      </c>
      <c r="C1718" s="1" t="s">
        <v>7279</v>
      </c>
      <c r="D1718" s="1" t="s">
        <v>7280</v>
      </c>
      <c r="E1718" t="str">
        <f t="shared" si="179"/>
        <v/>
      </c>
      <c r="F1718" s="1" t="s">
        <v>4</v>
      </c>
      <c r="G1718" s="2" t="s">
        <v>7281</v>
      </c>
    </row>
    <row r="1719">
      <c r="A1719" s="1" t="s">
        <v>7282</v>
      </c>
      <c r="B1719" s="1" t="s">
        <v>4066</v>
      </c>
      <c r="C1719" s="1" t="s">
        <v>7283</v>
      </c>
      <c r="D1719" s="2" t="s">
        <v>7284</v>
      </c>
      <c r="E1719" t="str">
        <f t="shared" si="179"/>
        <v/>
      </c>
      <c r="F1719" s="1" t="s">
        <v>4</v>
      </c>
      <c r="G1719" s="2" t="s">
        <v>7285</v>
      </c>
    </row>
    <row r="1720">
      <c r="A1720" s="1" t="s">
        <v>7286</v>
      </c>
      <c r="B1720" s="1" t="s">
        <v>4114</v>
      </c>
      <c r="C1720" s="1" t="s">
        <v>7287</v>
      </c>
      <c r="D1720" s="1" t="s">
        <v>7288</v>
      </c>
      <c r="E1720" t="str">
        <f t="shared" si="179"/>
        <v/>
      </c>
      <c r="F1720" s="1" t="s">
        <v>4</v>
      </c>
      <c r="G1720" s="2" t="s">
        <v>7289</v>
      </c>
    </row>
    <row r="1721">
      <c r="A1721" s="1" t="s">
        <v>7290</v>
      </c>
      <c r="B1721" s="1" t="s">
        <v>5528</v>
      </c>
      <c r="C1721" s="1" t="s">
        <v>7291</v>
      </c>
      <c r="D1721" s="2" t="s">
        <v>7292</v>
      </c>
      <c r="E1721" t="str">
        <f>IMAGE("https://letstalkbitcoin.com/files/blogs/1155-969a91b6ec500c78b5acfd5cafaeb6f5870ff49b7530b536f2dd5894839b75ac.jpg",1)</f>
        <v/>
      </c>
      <c r="F1721" s="1" t="s">
        <v>4</v>
      </c>
      <c r="G1721" s="2" t="s">
        <v>7293</v>
      </c>
    </row>
    <row r="1722">
      <c r="A1722" s="1" t="s">
        <v>7294</v>
      </c>
      <c r="B1722" s="1" t="s">
        <v>567</v>
      </c>
      <c r="C1722" s="1" t="s">
        <v>7295</v>
      </c>
      <c r="D1722" s="2" t="s">
        <v>7296</v>
      </c>
      <c r="E1722" t="str">
        <f>IMAGE("https://i.ytimg.com/vi/a_1IpUCUuVc/maxresdefault.jpg",1)</f>
        <v/>
      </c>
      <c r="F1722" s="1" t="s">
        <v>4</v>
      </c>
      <c r="G1722" s="2" t="s">
        <v>7297</v>
      </c>
    </row>
    <row r="1723">
      <c r="A1723" s="1" t="s">
        <v>7298</v>
      </c>
      <c r="B1723" s="1" t="s">
        <v>7299</v>
      </c>
      <c r="C1723" s="1" t="s">
        <v>7300</v>
      </c>
      <c r="D1723" s="1" t="s">
        <v>7301</v>
      </c>
      <c r="E1723" t="str">
        <f t="shared" ref="E1723:E1729" si="180">IMAGE("http://ifttt.com/images/no_image_card.png",1)</f>
        <v/>
      </c>
      <c r="F1723" s="1" t="s">
        <v>4</v>
      </c>
      <c r="G1723" s="2" t="s">
        <v>7302</v>
      </c>
    </row>
    <row r="1724">
      <c r="A1724" s="1" t="s">
        <v>7303</v>
      </c>
      <c r="B1724" s="1" t="s">
        <v>2220</v>
      </c>
      <c r="C1724" s="1" t="s">
        <v>7304</v>
      </c>
      <c r="D1724" s="1" t="s">
        <v>177</v>
      </c>
      <c r="E1724" t="str">
        <f t="shared" si="180"/>
        <v/>
      </c>
      <c r="F1724" s="1" t="s">
        <v>4</v>
      </c>
      <c r="G1724" s="2" t="s">
        <v>7305</v>
      </c>
    </row>
    <row r="1725">
      <c r="A1725" s="1" t="s">
        <v>7303</v>
      </c>
      <c r="B1725" s="1" t="s">
        <v>7306</v>
      </c>
      <c r="C1725" s="1" t="s">
        <v>7307</v>
      </c>
      <c r="D1725" s="1" t="s">
        <v>7308</v>
      </c>
      <c r="E1725" t="str">
        <f t="shared" si="180"/>
        <v/>
      </c>
      <c r="F1725" s="1" t="s">
        <v>4</v>
      </c>
      <c r="G1725" s="2" t="s">
        <v>7309</v>
      </c>
    </row>
    <row r="1726">
      <c r="A1726" s="1" t="s">
        <v>7303</v>
      </c>
      <c r="B1726" s="1" t="s">
        <v>7310</v>
      </c>
      <c r="C1726" s="1" t="s">
        <v>7311</v>
      </c>
      <c r="D1726" s="1" t="s">
        <v>7312</v>
      </c>
      <c r="E1726" t="str">
        <f t="shared" si="180"/>
        <v/>
      </c>
      <c r="F1726" s="1" t="s">
        <v>4</v>
      </c>
      <c r="G1726" s="2" t="s">
        <v>7313</v>
      </c>
    </row>
    <row r="1727">
      <c r="A1727" s="1" t="s">
        <v>7314</v>
      </c>
      <c r="B1727" s="1" t="s">
        <v>7315</v>
      </c>
      <c r="C1727" s="1" t="s">
        <v>7316</v>
      </c>
      <c r="D1727" s="1" t="s">
        <v>7317</v>
      </c>
      <c r="E1727" t="str">
        <f t="shared" si="180"/>
        <v/>
      </c>
      <c r="F1727" s="1" t="s">
        <v>4</v>
      </c>
      <c r="G1727" s="2" t="s">
        <v>7318</v>
      </c>
    </row>
    <row r="1728">
      <c r="A1728" s="1" t="s">
        <v>7319</v>
      </c>
      <c r="B1728" s="1" t="s">
        <v>7320</v>
      </c>
      <c r="C1728" s="1" t="s">
        <v>7321</v>
      </c>
      <c r="D1728" s="1" t="s">
        <v>177</v>
      </c>
      <c r="E1728" t="str">
        <f t="shared" si="180"/>
        <v/>
      </c>
      <c r="F1728" s="1" t="s">
        <v>4</v>
      </c>
      <c r="G1728" s="2" t="s">
        <v>7322</v>
      </c>
    </row>
    <row r="1729">
      <c r="A1729" s="1" t="s">
        <v>7323</v>
      </c>
      <c r="B1729" s="1" t="s">
        <v>6321</v>
      </c>
      <c r="C1729" s="1" t="s">
        <v>7324</v>
      </c>
      <c r="D1729" s="1" t="s">
        <v>7325</v>
      </c>
      <c r="E1729" t="str">
        <f t="shared" si="180"/>
        <v/>
      </c>
      <c r="F1729" s="1" t="s">
        <v>4</v>
      </c>
      <c r="G1729" s="2" t="s">
        <v>7326</v>
      </c>
    </row>
    <row r="1730">
      <c r="A1730" s="1" t="s">
        <v>7327</v>
      </c>
      <c r="B1730" s="1" t="s">
        <v>7328</v>
      </c>
      <c r="C1730" s="1" t="s">
        <v>7329</v>
      </c>
      <c r="D1730" s="2" t="s">
        <v>7330</v>
      </c>
      <c r="E1730" t="str">
        <f>IMAGE("http://londonerschoice.com/wp-content/uploads/2015/04/bitcoin-to-space.png",1)</f>
        <v/>
      </c>
      <c r="F1730" s="1" t="s">
        <v>4</v>
      </c>
      <c r="G1730" s="2" t="s">
        <v>7331</v>
      </c>
    </row>
    <row r="1731">
      <c r="A1731" s="1" t="s">
        <v>7332</v>
      </c>
      <c r="B1731" s="1" t="s">
        <v>7333</v>
      </c>
      <c r="C1731" s="1" t="s">
        <v>7334</v>
      </c>
      <c r="D1731" s="1" t="s">
        <v>7335</v>
      </c>
      <c r="E1731" t="str">
        <f t="shared" ref="E1731:E1738" si="181">IMAGE("http://ifttt.com/images/no_image_card.png",1)</f>
        <v/>
      </c>
      <c r="F1731" s="1" t="s">
        <v>4</v>
      </c>
      <c r="G1731" s="2" t="s">
        <v>7336</v>
      </c>
    </row>
    <row r="1732">
      <c r="A1732" s="1" t="s">
        <v>7337</v>
      </c>
      <c r="B1732" s="1" t="s">
        <v>7338</v>
      </c>
      <c r="C1732" s="1" t="s">
        <v>7339</v>
      </c>
      <c r="D1732" s="1" t="s">
        <v>7340</v>
      </c>
      <c r="E1732" t="str">
        <f t="shared" si="181"/>
        <v/>
      </c>
      <c r="F1732" s="1" t="s">
        <v>4</v>
      </c>
      <c r="G1732" s="2" t="s">
        <v>7341</v>
      </c>
    </row>
    <row r="1733">
      <c r="A1733" s="1" t="s">
        <v>7342</v>
      </c>
      <c r="B1733" s="1" t="s">
        <v>7343</v>
      </c>
      <c r="C1733" s="1" t="s">
        <v>7344</v>
      </c>
      <c r="D1733" s="1" t="s">
        <v>7345</v>
      </c>
      <c r="E1733" t="str">
        <f t="shared" si="181"/>
        <v/>
      </c>
      <c r="F1733" s="1" t="s">
        <v>4</v>
      </c>
      <c r="G1733" s="2" t="s">
        <v>7346</v>
      </c>
    </row>
    <row r="1734">
      <c r="A1734" s="1" t="s">
        <v>7347</v>
      </c>
      <c r="B1734" s="1" t="s">
        <v>5464</v>
      </c>
      <c r="C1734" s="1" t="s">
        <v>7348</v>
      </c>
      <c r="D1734" s="1" t="s">
        <v>7349</v>
      </c>
      <c r="E1734" t="str">
        <f t="shared" si="181"/>
        <v/>
      </c>
      <c r="F1734" s="1" t="s">
        <v>4</v>
      </c>
      <c r="G1734" s="2" t="s">
        <v>7350</v>
      </c>
    </row>
    <row r="1735">
      <c r="A1735" s="1" t="s">
        <v>7351</v>
      </c>
      <c r="B1735" s="1" t="s">
        <v>5168</v>
      </c>
      <c r="C1735" s="1" t="s">
        <v>7352</v>
      </c>
      <c r="D1735" s="1" t="s">
        <v>7353</v>
      </c>
      <c r="E1735" t="str">
        <f t="shared" si="181"/>
        <v/>
      </c>
      <c r="F1735" s="1" t="s">
        <v>4</v>
      </c>
      <c r="G1735" s="2" t="s">
        <v>7354</v>
      </c>
    </row>
    <row r="1736">
      <c r="A1736" s="1" t="s">
        <v>7355</v>
      </c>
      <c r="B1736" s="1" t="s">
        <v>7356</v>
      </c>
      <c r="C1736" s="1" t="s">
        <v>7357</v>
      </c>
      <c r="D1736" s="1" t="s">
        <v>7358</v>
      </c>
      <c r="E1736" t="str">
        <f t="shared" si="181"/>
        <v/>
      </c>
      <c r="F1736" s="1" t="s">
        <v>4</v>
      </c>
      <c r="G1736" s="2" t="s">
        <v>7359</v>
      </c>
    </row>
    <row r="1737">
      <c r="A1737" s="1" t="s">
        <v>7360</v>
      </c>
      <c r="B1737" s="1" t="s">
        <v>7361</v>
      </c>
      <c r="C1737" s="1" t="s">
        <v>7362</v>
      </c>
      <c r="D1737" s="1" t="s">
        <v>177</v>
      </c>
      <c r="E1737" t="str">
        <f t="shared" si="181"/>
        <v/>
      </c>
      <c r="F1737" s="1" t="s">
        <v>4</v>
      </c>
      <c r="G1737" s="2" t="s">
        <v>7363</v>
      </c>
    </row>
    <row r="1738">
      <c r="A1738" s="1" t="s">
        <v>7364</v>
      </c>
      <c r="B1738" s="1" t="s">
        <v>7365</v>
      </c>
      <c r="C1738" s="1" t="s">
        <v>7366</v>
      </c>
      <c r="D1738" s="1" t="s">
        <v>7367</v>
      </c>
      <c r="E1738" t="str">
        <f t="shared" si="181"/>
        <v/>
      </c>
      <c r="F1738" s="1" t="s">
        <v>4</v>
      </c>
      <c r="G1738" s="2" t="s">
        <v>7368</v>
      </c>
    </row>
    <row r="1739">
      <c r="A1739" s="1" t="s">
        <v>7369</v>
      </c>
      <c r="B1739" s="1" t="s">
        <v>7370</v>
      </c>
      <c r="C1739" s="1" t="s">
        <v>7371</v>
      </c>
      <c r="D1739" s="2" t="s">
        <v>7372</v>
      </c>
      <c r="E1739" t="str">
        <f>IMAGE("http://static.guim.co.uk/sys-images/Guardian/Pix/pictures/2015/4/25/1429950354180/47beeba2-49a9-413a-9c73-07552b7c043b-2060x1236.jpeg",1)</f>
        <v/>
      </c>
      <c r="F1739" s="1" t="s">
        <v>4</v>
      </c>
      <c r="G1739" s="2" t="s">
        <v>7373</v>
      </c>
    </row>
    <row r="1740">
      <c r="A1740" s="1" t="s">
        <v>7374</v>
      </c>
      <c r="B1740" s="1" t="s">
        <v>7338</v>
      </c>
      <c r="C1740" s="1" t="s">
        <v>7375</v>
      </c>
      <c r="D1740" s="1" t="s">
        <v>7376</v>
      </c>
      <c r="E1740" t="str">
        <f>IMAGE("http://ifttt.com/images/no_image_card.png",1)</f>
        <v/>
      </c>
      <c r="F1740" s="1" t="s">
        <v>4</v>
      </c>
      <c r="G1740" s="2" t="s">
        <v>7377</v>
      </c>
    </row>
    <row r="1741">
      <c r="A1741" s="1" t="s">
        <v>7378</v>
      </c>
      <c r="B1741" s="1" t="s">
        <v>7379</v>
      </c>
      <c r="C1741" s="1" t="s">
        <v>7380</v>
      </c>
      <c r="D1741" s="2" t="s">
        <v>7381</v>
      </c>
      <c r="E1741" t="str">
        <f>IMAGE("http://media.bizj.us/view/img/5694841/turingphonefrontback*1200xx1280-720-0-40.jpg",1)</f>
        <v/>
      </c>
      <c r="F1741" s="1" t="s">
        <v>4</v>
      </c>
      <c r="G1741" s="2" t="s">
        <v>7382</v>
      </c>
    </row>
    <row r="1742">
      <c r="A1742" s="1" t="s">
        <v>7383</v>
      </c>
      <c r="B1742" s="1" t="s">
        <v>7384</v>
      </c>
      <c r="C1742" s="1" t="s">
        <v>7385</v>
      </c>
      <c r="D1742" s="1" t="s">
        <v>7386</v>
      </c>
      <c r="E1742" t="str">
        <f>IMAGE("http://ifttt.com/images/no_image_card.png",1)</f>
        <v/>
      </c>
      <c r="F1742" s="1" t="s">
        <v>4</v>
      </c>
      <c r="G1742" s="2" t="s">
        <v>7387</v>
      </c>
    </row>
    <row r="1743">
      <c r="A1743" s="1" t="s">
        <v>7388</v>
      </c>
      <c r="B1743" s="1" t="s">
        <v>7389</v>
      </c>
      <c r="C1743" s="1" t="s">
        <v>7390</v>
      </c>
      <c r="D1743" s="2" t="s">
        <v>7391</v>
      </c>
      <c r="E1743" t="str">
        <f>IMAGE("http://www.newsmax.com/App_Themes/Newsmax/images/facebook/newsmaxFBLogo.gif",1)</f>
        <v/>
      </c>
      <c r="F1743" s="1" t="s">
        <v>4</v>
      </c>
      <c r="G1743" s="2" t="s">
        <v>7392</v>
      </c>
    </row>
    <row r="1744">
      <c r="A1744" s="1" t="s">
        <v>7393</v>
      </c>
      <c r="B1744" s="1" t="s">
        <v>471</v>
      </c>
      <c r="C1744" s="1" t="s">
        <v>7394</v>
      </c>
      <c r="D1744" s="2" t="s">
        <v>7395</v>
      </c>
      <c r="E1744" t="str">
        <f>IMAGE("http://bit-post.com/wp-content/uploads/2015/03/security.jpg",1)</f>
        <v/>
      </c>
      <c r="F1744" s="1" t="s">
        <v>4</v>
      </c>
      <c r="G1744" s="2" t="s">
        <v>7396</v>
      </c>
    </row>
    <row r="1745">
      <c r="A1745" s="1" t="s">
        <v>7397</v>
      </c>
      <c r="B1745" s="1" t="s">
        <v>7398</v>
      </c>
      <c r="C1745" s="1" t="s">
        <v>7399</v>
      </c>
      <c r="D1745" s="1" t="s">
        <v>7400</v>
      </c>
      <c r="E1745" t="str">
        <f t="shared" ref="E1745:E1755" si="182">IMAGE("http://ifttt.com/images/no_image_card.png",1)</f>
        <v/>
      </c>
      <c r="F1745" s="1" t="s">
        <v>4</v>
      </c>
      <c r="G1745" s="2" t="s">
        <v>7401</v>
      </c>
    </row>
    <row r="1746">
      <c r="A1746" s="1" t="s">
        <v>7402</v>
      </c>
      <c r="B1746" s="1" t="s">
        <v>7403</v>
      </c>
      <c r="C1746" s="1" t="s">
        <v>7404</v>
      </c>
      <c r="D1746" s="2" t="s">
        <v>7405</v>
      </c>
      <c r="E1746" t="str">
        <f t="shared" si="182"/>
        <v/>
      </c>
      <c r="F1746" s="1" t="s">
        <v>4</v>
      </c>
      <c r="G1746" s="2" t="s">
        <v>7406</v>
      </c>
    </row>
    <row r="1747">
      <c r="A1747" s="1" t="s">
        <v>7407</v>
      </c>
      <c r="B1747" s="1" t="s">
        <v>537</v>
      </c>
      <c r="C1747" s="1" t="s">
        <v>7408</v>
      </c>
      <c r="D1747" s="1" t="s">
        <v>7409</v>
      </c>
      <c r="E1747" t="str">
        <f t="shared" si="182"/>
        <v/>
      </c>
      <c r="F1747" s="1" t="s">
        <v>4</v>
      </c>
      <c r="G1747" s="2" t="s">
        <v>7410</v>
      </c>
    </row>
    <row r="1748">
      <c r="A1748" s="1" t="s">
        <v>7411</v>
      </c>
      <c r="B1748" s="1" t="s">
        <v>203</v>
      </c>
      <c r="C1748" s="1" t="s">
        <v>7412</v>
      </c>
      <c r="D1748" s="1" t="s">
        <v>7413</v>
      </c>
      <c r="E1748" t="str">
        <f t="shared" si="182"/>
        <v/>
      </c>
      <c r="F1748" s="1" t="s">
        <v>4</v>
      </c>
      <c r="G1748" s="2" t="s">
        <v>7414</v>
      </c>
    </row>
    <row r="1749">
      <c r="A1749" s="1" t="s">
        <v>7415</v>
      </c>
      <c r="B1749" s="1" t="s">
        <v>7416</v>
      </c>
      <c r="C1749" s="1" t="s">
        <v>7417</v>
      </c>
      <c r="D1749" s="1" t="s">
        <v>7418</v>
      </c>
      <c r="E1749" t="str">
        <f t="shared" si="182"/>
        <v/>
      </c>
      <c r="F1749" s="1" t="s">
        <v>4</v>
      </c>
      <c r="G1749" s="2" t="s">
        <v>7419</v>
      </c>
    </row>
    <row r="1750">
      <c r="A1750" s="1" t="s">
        <v>7420</v>
      </c>
      <c r="B1750" s="1" t="s">
        <v>7421</v>
      </c>
      <c r="C1750" s="1" t="s">
        <v>7422</v>
      </c>
      <c r="D1750" s="1" t="s">
        <v>7423</v>
      </c>
      <c r="E1750" t="str">
        <f t="shared" si="182"/>
        <v/>
      </c>
      <c r="F1750" s="1" t="s">
        <v>4</v>
      </c>
      <c r="G1750" s="2" t="s">
        <v>7424</v>
      </c>
    </row>
    <row r="1751">
      <c r="A1751" s="1" t="s">
        <v>7425</v>
      </c>
      <c r="B1751" s="1" t="s">
        <v>7426</v>
      </c>
      <c r="C1751" s="1" t="s">
        <v>7427</v>
      </c>
      <c r="D1751" s="1" t="s">
        <v>7428</v>
      </c>
      <c r="E1751" t="str">
        <f t="shared" si="182"/>
        <v/>
      </c>
      <c r="F1751" s="1" t="s">
        <v>4</v>
      </c>
      <c r="G1751" s="2" t="s">
        <v>7429</v>
      </c>
    </row>
    <row r="1752">
      <c r="A1752" s="1" t="s">
        <v>7430</v>
      </c>
      <c r="B1752" s="1" t="s">
        <v>7431</v>
      </c>
      <c r="C1752" s="1" t="s">
        <v>7432</v>
      </c>
      <c r="D1752" s="1" t="s">
        <v>7433</v>
      </c>
      <c r="E1752" t="str">
        <f t="shared" si="182"/>
        <v/>
      </c>
      <c r="F1752" s="1" t="s">
        <v>4</v>
      </c>
      <c r="G1752" s="2" t="s">
        <v>7434</v>
      </c>
    </row>
    <row r="1753">
      <c r="A1753" s="1" t="s">
        <v>7435</v>
      </c>
      <c r="B1753" s="1" t="s">
        <v>7436</v>
      </c>
      <c r="C1753" s="1" t="s">
        <v>7437</v>
      </c>
      <c r="D1753" s="1" t="s">
        <v>7438</v>
      </c>
      <c r="E1753" t="str">
        <f t="shared" si="182"/>
        <v/>
      </c>
      <c r="F1753" s="1" t="s">
        <v>4</v>
      </c>
      <c r="G1753" s="2" t="s">
        <v>7439</v>
      </c>
    </row>
    <row r="1754">
      <c r="A1754" s="1" t="s">
        <v>7440</v>
      </c>
      <c r="B1754" s="1" t="s">
        <v>7441</v>
      </c>
      <c r="C1754" s="1" t="s">
        <v>7442</v>
      </c>
      <c r="D1754" s="1" t="s">
        <v>7443</v>
      </c>
      <c r="E1754" t="str">
        <f t="shared" si="182"/>
        <v/>
      </c>
      <c r="F1754" s="1" t="s">
        <v>4</v>
      </c>
      <c r="G1754" s="2" t="s">
        <v>7444</v>
      </c>
    </row>
    <row r="1755">
      <c r="A1755" s="1" t="s">
        <v>7298</v>
      </c>
      <c r="B1755" s="1" t="s">
        <v>7445</v>
      </c>
      <c r="C1755" s="1" t="s">
        <v>7446</v>
      </c>
      <c r="D1755" s="1" t="s">
        <v>7447</v>
      </c>
      <c r="E1755" t="str">
        <f t="shared" si="182"/>
        <v/>
      </c>
      <c r="F1755" s="1" t="s">
        <v>4</v>
      </c>
      <c r="G1755" s="2" t="s">
        <v>7448</v>
      </c>
    </row>
    <row r="1756">
      <c r="A1756" s="1" t="s">
        <v>7449</v>
      </c>
      <c r="B1756" s="1" t="s">
        <v>7450</v>
      </c>
      <c r="C1756" s="1" t="s">
        <v>7451</v>
      </c>
      <c r="D1756" s="2" t="s">
        <v>7452</v>
      </c>
      <c r="E1756" t="str">
        <f>IMAGE("https://www.redditstatic.com/icon.png",1)</f>
        <v/>
      </c>
      <c r="F1756" s="1" t="s">
        <v>4</v>
      </c>
      <c r="G1756" s="2" t="s">
        <v>7453</v>
      </c>
    </row>
    <row r="1757">
      <c r="A1757" s="1" t="s">
        <v>7454</v>
      </c>
      <c r="B1757" s="1" t="s">
        <v>2984</v>
      </c>
      <c r="C1757" s="1" t="s">
        <v>7455</v>
      </c>
      <c r="D1757" s="1" t="s">
        <v>7456</v>
      </c>
      <c r="E1757" t="str">
        <f>IMAGE("http://ifttt.com/images/no_image_card.png",1)</f>
        <v/>
      </c>
      <c r="F1757" s="1" t="s">
        <v>4</v>
      </c>
      <c r="G1757" s="2" t="s">
        <v>7457</v>
      </c>
    </row>
    <row r="1758">
      <c r="A1758" s="1" t="s">
        <v>7458</v>
      </c>
      <c r="B1758" s="1" t="s">
        <v>1471</v>
      </c>
      <c r="C1758" s="1" t="s">
        <v>7459</v>
      </c>
      <c r="D1758" s="2" t="s">
        <v>7460</v>
      </c>
      <c r="E1758" t="str">
        <f>IMAGE("https://i.ytimg.com/vd?id=xi50EG_Epgw&amp;amp;ats=80000&amp;amp;w=960&amp;amp;h=720&amp;amp;sigh=pJghazrcGumv3nzyLcREBC59Dwg",1)</f>
        <v/>
      </c>
      <c r="F1758" s="1" t="s">
        <v>4</v>
      </c>
      <c r="G1758" s="2" t="s">
        <v>7461</v>
      </c>
    </row>
    <row r="1759">
      <c r="A1759" s="1" t="s">
        <v>7462</v>
      </c>
      <c r="B1759" s="1" t="s">
        <v>4114</v>
      </c>
      <c r="C1759" s="1" t="s">
        <v>7463</v>
      </c>
      <c r="D1759" s="1" t="s">
        <v>177</v>
      </c>
      <c r="E1759" t="str">
        <f t="shared" ref="E1759:E1767" si="183">IMAGE("http://ifttt.com/images/no_image_card.png",1)</f>
        <v/>
      </c>
      <c r="F1759" s="1" t="s">
        <v>4</v>
      </c>
      <c r="G1759" s="2" t="s">
        <v>7464</v>
      </c>
    </row>
    <row r="1760">
      <c r="A1760" s="1" t="s">
        <v>7465</v>
      </c>
      <c r="B1760" s="1" t="s">
        <v>3314</v>
      </c>
      <c r="C1760" s="1" t="s">
        <v>7466</v>
      </c>
      <c r="D1760" s="1" t="s">
        <v>7467</v>
      </c>
      <c r="E1760" t="str">
        <f t="shared" si="183"/>
        <v/>
      </c>
      <c r="F1760" s="1" t="s">
        <v>4</v>
      </c>
      <c r="G1760" s="2" t="s">
        <v>7468</v>
      </c>
    </row>
    <row r="1761">
      <c r="A1761" s="1" t="s">
        <v>7469</v>
      </c>
      <c r="B1761" s="1" t="s">
        <v>7470</v>
      </c>
      <c r="C1761" s="1" t="s">
        <v>7471</v>
      </c>
      <c r="D1761" s="1" t="s">
        <v>7472</v>
      </c>
      <c r="E1761" t="str">
        <f t="shared" si="183"/>
        <v/>
      </c>
      <c r="F1761" s="1" t="s">
        <v>4</v>
      </c>
      <c r="G1761" s="2" t="s">
        <v>7473</v>
      </c>
    </row>
    <row r="1762">
      <c r="A1762" s="1" t="s">
        <v>7474</v>
      </c>
      <c r="B1762" s="1" t="s">
        <v>4114</v>
      </c>
      <c r="C1762" s="1" t="s">
        <v>7475</v>
      </c>
      <c r="D1762" s="1" t="s">
        <v>177</v>
      </c>
      <c r="E1762" t="str">
        <f t="shared" si="183"/>
        <v/>
      </c>
      <c r="F1762" s="1" t="s">
        <v>4</v>
      </c>
      <c r="G1762" s="2" t="s">
        <v>7476</v>
      </c>
    </row>
    <row r="1763">
      <c r="A1763" s="1" t="s">
        <v>7477</v>
      </c>
      <c r="B1763" s="1" t="s">
        <v>7478</v>
      </c>
      <c r="C1763" s="1" t="s">
        <v>7479</v>
      </c>
      <c r="D1763" s="1" t="s">
        <v>7480</v>
      </c>
      <c r="E1763" t="str">
        <f t="shared" si="183"/>
        <v/>
      </c>
      <c r="F1763" s="1" t="s">
        <v>4</v>
      </c>
      <c r="G1763" s="2" t="s">
        <v>7481</v>
      </c>
    </row>
    <row r="1764">
      <c r="A1764" s="1" t="s">
        <v>7482</v>
      </c>
      <c r="B1764" s="1" t="s">
        <v>4114</v>
      </c>
      <c r="C1764" s="1" t="s">
        <v>7483</v>
      </c>
      <c r="D1764" s="1" t="s">
        <v>177</v>
      </c>
      <c r="E1764" t="str">
        <f t="shared" si="183"/>
        <v/>
      </c>
      <c r="F1764" s="1" t="s">
        <v>4</v>
      </c>
      <c r="G1764" s="2" t="s">
        <v>7484</v>
      </c>
    </row>
    <row r="1765">
      <c r="A1765" s="1" t="s">
        <v>7485</v>
      </c>
      <c r="B1765" s="1" t="s">
        <v>7486</v>
      </c>
      <c r="C1765" s="1" t="s">
        <v>7487</v>
      </c>
      <c r="D1765" s="1" t="s">
        <v>7488</v>
      </c>
      <c r="E1765" t="str">
        <f t="shared" si="183"/>
        <v/>
      </c>
      <c r="F1765" s="1" t="s">
        <v>4</v>
      </c>
      <c r="G1765" s="2" t="s">
        <v>7489</v>
      </c>
    </row>
    <row r="1766">
      <c r="A1766" s="1" t="s">
        <v>7490</v>
      </c>
      <c r="B1766" s="1" t="s">
        <v>649</v>
      </c>
      <c r="C1766" s="1" t="s">
        <v>7491</v>
      </c>
      <c r="D1766" s="2" t="s">
        <v>7492</v>
      </c>
      <c r="E1766" t="str">
        <f t="shared" si="183"/>
        <v/>
      </c>
      <c r="F1766" s="1" t="s">
        <v>4</v>
      </c>
      <c r="G1766" s="2" t="s">
        <v>7493</v>
      </c>
    </row>
    <row r="1767">
      <c r="A1767" s="1" t="s">
        <v>7494</v>
      </c>
      <c r="B1767" s="1" t="s">
        <v>4114</v>
      </c>
      <c r="C1767" s="1" t="s">
        <v>7495</v>
      </c>
      <c r="D1767" s="1" t="s">
        <v>177</v>
      </c>
      <c r="E1767" t="str">
        <f t="shared" si="183"/>
        <v/>
      </c>
      <c r="F1767" s="1" t="s">
        <v>4</v>
      </c>
      <c r="G1767" s="2" t="s">
        <v>7496</v>
      </c>
    </row>
    <row r="1768">
      <c r="A1768" s="1" t="s">
        <v>7497</v>
      </c>
      <c r="B1768" s="1" t="s">
        <v>2390</v>
      </c>
      <c r="C1768" s="1" t="s">
        <v>7498</v>
      </c>
      <c r="D1768" s="2" t="s">
        <v>7499</v>
      </c>
      <c r="E1768" t="str">
        <f>IMAGE("http://i.imgur.com/HY9XFJn.jpg",1)</f>
        <v/>
      </c>
      <c r="F1768" s="1" t="s">
        <v>4</v>
      </c>
      <c r="G1768" s="2" t="s">
        <v>7500</v>
      </c>
    </row>
    <row r="1769">
      <c r="A1769" s="1" t="s">
        <v>7501</v>
      </c>
      <c r="B1769" s="1" t="s">
        <v>7007</v>
      </c>
      <c r="C1769" s="1" t="s">
        <v>7502</v>
      </c>
      <c r="D1769" s="1" t="s">
        <v>7503</v>
      </c>
      <c r="E1769" t="str">
        <f t="shared" ref="E1769:E1770" si="184">IMAGE("http://ifttt.com/images/no_image_card.png",1)</f>
        <v/>
      </c>
      <c r="F1769" s="1" t="s">
        <v>4</v>
      </c>
      <c r="G1769" s="2" t="s">
        <v>7504</v>
      </c>
    </row>
    <row r="1770">
      <c r="A1770" s="1" t="s">
        <v>7505</v>
      </c>
      <c r="B1770" s="1" t="s">
        <v>4114</v>
      </c>
      <c r="C1770" s="1" t="s">
        <v>7506</v>
      </c>
      <c r="D1770" s="1" t="s">
        <v>7507</v>
      </c>
      <c r="E1770" t="str">
        <f t="shared" si="184"/>
        <v/>
      </c>
      <c r="F1770" s="1" t="s">
        <v>4</v>
      </c>
      <c r="G1770" s="2" t="s">
        <v>7508</v>
      </c>
    </row>
    <row r="1771">
      <c r="A1771" s="1" t="s">
        <v>7509</v>
      </c>
      <c r="B1771" s="1" t="s">
        <v>180</v>
      </c>
      <c r="C1771" s="1" t="s">
        <v>7510</v>
      </c>
      <c r="D1771" s="2" t="s">
        <v>7511</v>
      </c>
      <c r="E1771" t="str">
        <f>IMAGE("http://bravenewcoin.com/assets/Uploads/_resampled/CroppedImage400400-Selection-103.png",1)</f>
        <v/>
      </c>
      <c r="F1771" s="1" t="s">
        <v>4</v>
      </c>
      <c r="G1771" s="2" t="s">
        <v>7512</v>
      </c>
    </row>
    <row r="1772">
      <c r="A1772" s="1" t="s">
        <v>7513</v>
      </c>
      <c r="B1772" s="1" t="s">
        <v>7514</v>
      </c>
      <c r="C1772" s="1" t="s">
        <v>7515</v>
      </c>
      <c r="D1772" s="1" t="s">
        <v>177</v>
      </c>
      <c r="E1772" t="str">
        <f t="shared" ref="E1772:E1773" si="185">IMAGE("http://ifttt.com/images/no_image_card.png",1)</f>
        <v/>
      </c>
      <c r="F1772" s="1" t="s">
        <v>4</v>
      </c>
      <c r="G1772" s="2" t="s">
        <v>7516</v>
      </c>
    </row>
    <row r="1773">
      <c r="A1773" s="1" t="s">
        <v>7517</v>
      </c>
      <c r="B1773" s="1" t="s">
        <v>7518</v>
      </c>
      <c r="C1773" s="1" t="s">
        <v>7519</v>
      </c>
      <c r="D1773" s="1" t="s">
        <v>7520</v>
      </c>
      <c r="E1773" t="str">
        <f t="shared" si="185"/>
        <v/>
      </c>
      <c r="F1773" s="1" t="s">
        <v>4</v>
      </c>
      <c r="G1773" s="2" t="s">
        <v>7521</v>
      </c>
    </row>
    <row r="1774">
      <c r="A1774" s="1" t="s">
        <v>7522</v>
      </c>
      <c r="B1774" s="1" t="s">
        <v>4493</v>
      </c>
      <c r="C1774" s="1" t="s">
        <v>7523</v>
      </c>
      <c r="D1774" s="2" t="s">
        <v>7524</v>
      </c>
      <c r="E1774" t="str">
        <f>IMAGE("https://pbs.twimg.com/media/CDXQHMCW0AAy7Gx.png",1)</f>
        <v/>
      </c>
      <c r="F1774" s="1" t="s">
        <v>4</v>
      </c>
      <c r="G1774" s="2" t="s">
        <v>7525</v>
      </c>
    </row>
    <row r="1775">
      <c r="A1775" s="1" t="s">
        <v>7526</v>
      </c>
      <c r="B1775" s="1" t="s">
        <v>7527</v>
      </c>
      <c r="C1775" s="1" t="s">
        <v>7528</v>
      </c>
      <c r="D1775" s="1" t="s">
        <v>7529</v>
      </c>
      <c r="E1775" t="str">
        <f t="shared" ref="E1775:E1776" si="186">IMAGE("http://ifttt.com/images/no_image_card.png",1)</f>
        <v/>
      </c>
      <c r="F1775" s="1" t="s">
        <v>4</v>
      </c>
      <c r="G1775" s="2" t="s">
        <v>7530</v>
      </c>
    </row>
    <row r="1776">
      <c r="A1776" s="1" t="s">
        <v>7531</v>
      </c>
      <c r="B1776" s="1" t="s">
        <v>7532</v>
      </c>
      <c r="C1776" s="1" t="s">
        <v>7533</v>
      </c>
      <c r="D1776" s="1" t="s">
        <v>7534</v>
      </c>
      <c r="E1776" t="str">
        <f t="shared" si="186"/>
        <v/>
      </c>
      <c r="F1776" s="1" t="s">
        <v>4</v>
      </c>
      <c r="G1776" s="2" t="s">
        <v>7535</v>
      </c>
    </row>
    <row r="1777">
      <c r="A1777" s="1" t="s">
        <v>7536</v>
      </c>
      <c r="B1777" s="1" t="s">
        <v>45</v>
      </c>
      <c r="C1777" s="1" t="s">
        <v>7537</v>
      </c>
      <c r="D1777" s="2" t="s">
        <v>7538</v>
      </c>
      <c r="E1777" t="str">
        <f>IMAGE("http://www.themorningnews.org/images/begin_the_bauhauroque/05.jpg",1)</f>
        <v/>
      </c>
      <c r="F1777" s="1" t="s">
        <v>4</v>
      </c>
      <c r="G1777" s="2" t="s">
        <v>7539</v>
      </c>
    </row>
    <row r="1778">
      <c r="A1778" s="1" t="s">
        <v>7540</v>
      </c>
      <c r="B1778" s="1" t="s">
        <v>7541</v>
      </c>
      <c r="C1778" s="1" t="s">
        <v>7542</v>
      </c>
      <c r="D1778" s="1" t="s">
        <v>7543</v>
      </c>
      <c r="E1778" t="str">
        <f t="shared" ref="E1778:E1781" si="187">IMAGE("http://ifttt.com/images/no_image_card.png",1)</f>
        <v/>
      </c>
      <c r="F1778" s="1" t="s">
        <v>4</v>
      </c>
      <c r="G1778" s="2" t="s">
        <v>7544</v>
      </c>
    </row>
    <row r="1779">
      <c r="A1779" s="1" t="s">
        <v>7545</v>
      </c>
      <c r="B1779" s="1" t="s">
        <v>7546</v>
      </c>
      <c r="C1779" s="1" t="s">
        <v>7547</v>
      </c>
      <c r="D1779" s="1" t="s">
        <v>7548</v>
      </c>
      <c r="E1779" t="str">
        <f t="shared" si="187"/>
        <v/>
      </c>
      <c r="F1779" s="1" t="s">
        <v>4</v>
      </c>
      <c r="G1779" s="2" t="s">
        <v>7549</v>
      </c>
    </row>
    <row r="1780">
      <c r="A1780" s="1" t="s">
        <v>7550</v>
      </c>
      <c r="B1780" s="1" t="s">
        <v>7551</v>
      </c>
      <c r="C1780" s="1" t="s">
        <v>7552</v>
      </c>
      <c r="D1780" s="1" t="s">
        <v>7553</v>
      </c>
      <c r="E1780" t="str">
        <f t="shared" si="187"/>
        <v/>
      </c>
      <c r="F1780" s="1" t="s">
        <v>4</v>
      </c>
      <c r="G1780" s="2" t="s">
        <v>7554</v>
      </c>
    </row>
    <row r="1781">
      <c r="A1781" s="1" t="s">
        <v>7555</v>
      </c>
      <c r="B1781" s="1" t="s">
        <v>7556</v>
      </c>
      <c r="C1781" s="1" t="s">
        <v>7557</v>
      </c>
      <c r="D1781" s="1" t="s">
        <v>7558</v>
      </c>
      <c r="E1781" t="str">
        <f t="shared" si="187"/>
        <v/>
      </c>
      <c r="F1781" s="1" t="s">
        <v>4</v>
      </c>
      <c r="G1781" s="2" t="s">
        <v>7559</v>
      </c>
    </row>
    <row r="1782">
      <c r="A1782" s="1" t="s">
        <v>7560</v>
      </c>
      <c r="B1782" s="1" t="s">
        <v>2984</v>
      </c>
      <c r="C1782" s="1" t="s">
        <v>7561</v>
      </c>
      <c r="D1782" s="2" t="s">
        <v>7562</v>
      </c>
      <c r="E1782" t="str">
        <f>IMAGE("https://www.redditstatic.com/icon.png",1)</f>
        <v/>
      </c>
      <c r="F1782" s="1" t="s">
        <v>4</v>
      </c>
      <c r="G1782" s="2" t="s">
        <v>7563</v>
      </c>
    </row>
    <row r="1783">
      <c r="A1783" s="1" t="s">
        <v>7564</v>
      </c>
      <c r="B1783" s="1" t="s">
        <v>7565</v>
      </c>
      <c r="C1783" s="1" t="s">
        <v>7566</v>
      </c>
      <c r="D1783" s="1" t="s">
        <v>7567</v>
      </c>
      <c r="E1783" t="str">
        <f t="shared" ref="E1783:E1787" si="188">IMAGE("http://ifttt.com/images/no_image_card.png",1)</f>
        <v/>
      </c>
      <c r="F1783" s="1" t="s">
        <v>4</v>
      </c>
      <c r="G1783" s="2" t="s">
        <v>7568</v>
      </c>
    </row>
    <row r="1784">
      <c r="A1784" s="1" t="s">
        <v>7569</v>
      </c>
      <c r="B1784" s="1" t="s">
        <v>6083</v>
      </c>
      <c r="C1784" s="1" t="s">
        <v>7570</v>
      </c>
      <c r="D1784" s="1" t="s">
        <v>177</v>
      </c>
      <c r="E1784" t="str">
        <f t="shared" si="188"/>
        <v/>
      </c>
      <c r="F1784" s="1" t="s">
        <v>4</v>
      </c>
      <c r="G1784" s="2" t="s">
        <v>7571</v>
      </c>
    </row>
    <row r="1785">
      <c r="A1785" s="1" t="s">
        <v>7572</v>
      </c>
      <c r="B1785" s="1" t="s">
        <v>1199</v>
      </c>
      <c r="C1785" s="1" t="s">
        <v>7573</v>
      </c>
      <c r="D1785" s="1" t="s">
        <v>7574</v>
      </c>
      <c r="E1785" t="str">
        <f t="shared" si="188"/>
        <v/>
      </c>
      <c r="F1785" s="1" t="s">
        <v>4</v>
      </c>
      <c r="G1785" s="2" t="s">
        <v>7575</v>
      </c>
    </row>
    <row r="1786">
      <c r="A1786" s="1" t="s">
        <v>7572</v>
      </c>
      <c r="B1786" s="1" t="s">
        <v>20</v>
      </c>
      <c r="C1786" s="1" t="s">
        <v>7576</v>
      </c>
      <c r="D1786" s="1" t="s">
        <v>7577</v>
      </c>
      <c r="E1786" t="str">
        <f t="shared" si="188"/>
        <v/>
      </c>
      <c r="F1786" s="1" t="s">
        <v>4</v>
      </c>
      <c r="G1786" s="2" t="s">
        <v>7578</v>
      </c>
    </row>
    <row r="1787">
      <c r="A1787" s="1" t="s">
        <v>7579</v>
      </c>
      <c r="B1787" s="1" t="s">
        <v>7580</v>
      </c>
      <c r="C1787" s="1" t="s">
        <v>7581</v>
      </c>
      <c r="D1787" s="1" t="s">
        <v>7582</v>
      </c>
      <c r="E1787" t="str">
        <f t="shared" si="188"/>
        <v/>
      </c>
      <c r="F1787" s="1" t="s">
        <v>4</v>
      </c>
      <c r="G1787" s="2" t="s">
        <v>7583</v>
      </c>
    </row>
    <row r="1788">
      <c r="A1788" s="1" t="s">
        <v>7579</v>
      </c>
      <c r="B1788" s="1" t="s">
        <v>7584</v>
      </c>
      <c r="C1788" s="1" t="s">
        <v>7585</v>
      </c>
      <c r="D1788" s="2" t="s">
        <v>7586</v>
      </c>
      <c r="E1788" t="str">
        <f>IMAGE("http://static.cdn-seekingalpha.com/uploads/2013/8/19/social_sa_logo.png",1)</f>
        <v/>
      </c>
      <c r="F1788" s="1" t="s">
        <v>4</v>
      </c>
      <c r="G1788" s="2" t="s">
        <v>7587</v>
      </c>
    </row>
    <row r="1789">
      <c r="A1789" s="1" t="s">
        <v>7588</v>
      </c>
      <c r="B1789" s="1" t="s">
        <v>5981</v>
      </c>
      <c r="C1789" s="1" t="s">
        <v>7589</v>
      </c>
      <c r="D1789" s="2" t="s">
        <v>7590</v>
      </c>
      <c r="E1789" t="str">
        <f>IMAGE("http://coinfire.io/wp-content/uploads/2015/04/l3s4EvV.png",1)</f>
        <v/>
      </c>
      <c r="F1789" s="1" t="s">
        <v>4</v>
      </c>
      <c r="G1789" s="2" t="s">
        <v>7591</v>
      </c>
    </row>
    <row r="1790">
      <c r="A1790" s="1" t="s">
        <v>7588</v>
      </c>
      <c r="B1790" s="1" t="s">
        <v>7592</v>
      </c>
      <c r="C1790" s="1" t="s">
        <v>7593</v>
      </c>
      <c r="D1790" s="1" t="s">
        <v>7594</v>
      </c>
      <c r="E1790" t="str">
        <f t="shared" ref="E1790:E1791" si="189">IMAGE("http://ifttt.com/images/no_image_card.png",1)</f>
        <v/>
      </c>
      <c r="F1790" s="1" t="s">
        <v>4</v>
      </c>
      <c r="G1790" s="2" t="s">
        <v>7595</v>
      </c>
    </row>
    <row r="1791">
      <c r="A1791" s="1" t="s">
        <v>7596</v>
      </c>
      <c r="B1791" s="1" t="s">
        <v>7597</v>
      </c>
      <c r="C1791" s="1" t="s">
        <v>7598</v>
      </c>
      <c r="D1791" s="1" t="s">
        <v>7599</v>
      </c>
      <c r="E1791" t="str">
        <f t="shared" si="189"/>
        <v/>
      </c>
      <c r="F1791" s="1" t="s">
        <v>4</v>
      </c>
      <c r="G1791" s="2" t="s">
        <v>7600</v>
      </c>
    </row>
    <row r="1792">
      <c r="A1792" s="1" t="s">
        <v>7601</v>
      </c>
      <c r="B1792" s="1" t="s">
        <v>7602</v>
      </c>
      <c r="C1792" s="1" t="s">
        <v>7603</v>
      </c>
      <c r="D1792" s="2" t="s">
        <v>7604</v>
      </c>
      <c r="E1792" t="str">
        <f>IMAGE("http://ichef.bbci.co.uk/news/1024/media/images/82537000/jpg/_82537286_82537285.jpg",1)</f>
        <v/>
      </c>
      <c r="F1792" s="1" t="s">
        <v>4</v>
      </c>
      <c r="G1792" s="2" t="s">
        <v>7605</v>
      </c>
    </row>
    <row r="1793">
      <c r="A1793" s="1" t="s">
        <v>7606</v>
      </c>
      <c r="B1793" s="1" t="s">
        <v>7607</v>
      </c>
      <c r="C1793" s="1" t="s">
        <v>7608</v>
      </c>
      <c r="D1793" s="1" t="s">
        <v>7609</v>
      </c>
      <c r="E1793" t="str">
        <f>IMAGE("http://ifttt.com/images/no_image_card.png",1)</f>
        <v/>
      </c>
      <c r="F1793" s="1" t="s">
        <v>4</v>
      </c>
      <c r="G1793" s="2" t="s">
        <v>7610</v>
      </c>
    </row>
    <row r="1794">
      <c r="A1794" s="1" t="s">
        <v>7611</v>
      </c>
      <c r="B1794" s="1" t="s">
        <v>7426</v>
      </c>
      <c r="C1794" s="1" t="s">
        <v>7612</v>
      </c>
      <c r="D1794" s="2" t="s">
        <v>7613</v>
      </c>
      <c r="E1794" t="str">
        <f>IMAGE("https://www.redditstatic.com/icon.png",1)</f>
        <v/>
      </c>
      <c r="F1794" s="1" t="s">
        <v>4</v>
      </c>
      <c r="G1794" s="2" t="s">
        <v>7614</v>
      </c>
    </row>
    <row r="1795">
      <c r="A1795" s="1" t="s">
        <v>7588</v>
      </c>
      <c r="B1795" s="1" t="s">
        <v>5981</v>
      </c>
      <c r="C1795" s="1" t="s">
        <v>7589</v>
      </c>
      <c r="D1795" s="2" t="s">
        <v>7590</v>
      </c>
      <c r="E1795" t="str">
        <f>IMAGE("http://coinfire.io/wp-content/uploads/2015/04/l3s4EvV.png",1)</f>
        <v/>
      </c>
      <c r="F1795" s="1" t="s">
        <v>4</v>
      </c>
      <c r="G1795" s="2" t="s">
        <v>7591</v>
      </c>
    </row>
    <row r="1796">
      <c r="A1796" s="1" t="s">
        <v>7615</v>
      </c>
      <c r="B1796" s="1" t="s">
        <v>7616</v>
      </c>
      <c r="C1796" s="1" t="s">
        <v>7617</v>
      </c>
      <c r="D1796" s="1" t="s">
        <v>7618</v>
      </c>
      <c r="E1796" t="str">
        <f>IMAGE("http://ifttt.com/images/no_image_card.png",1)</f>
        <v/>
      </c>
      <c r="F1796" s="1" t="s">
        <v>4</v>
      </c>
      <c r="G1796" s="2" t="s">
        <v>7619</v>
      </c>
    </row>
    <row r="1797">
      <c r="A1797" s="1" t="s">
        <v>7620</v>
      </c>
      <c r="B1797" s="1" t="s">
        <v>2445</v>
      </c>
      <c r="C1797" s="1" t="s">
        <v>7621</v>
      </c>
      <c r="D1797" s="2" t="s">
        <v>7622</v>
      </c>
      <c r="E1797" t="str">
        <f>IMAGE("https://i.ytimg.com/vi/JWS0p1aOsdk/maxresdefault.jpg",1)</f>
        <v/>
      </c>
      <c r="F1797" s="1" t="s">
        <v>4</v>
      </c>
      <c r="G1797" s="2" t="s">
        <v>7623</v>
      </c>
    </row>
    <row r="1798">
      <c r="A1798" s="1" t="s">
        <v>7624</v>
      </c>
      <c r="B1798" s="1" t="s">
        <v>471</v>
      </c>
      <c r="C1798" s="1" t="s">
        <v>7625</v>
      </c>
      <c r="D1798" s="2" t="s">
        <v>7626</v>
      </c>
      <c r="E1798" t="str">
        <f>IMAGE("http://bit-post.com/wp-content/uploads/2015/04/DCC.jpg",1)</f>
        <v/>
      </c>
      <c r="F1798" s="1" t="s">
        <v>4</v>
      </c>
      <c r="G1798" s="2" t="s">
        <v>7627</v>
      </c>
    </row>
    <row r="1799">
      <c r="A1799" s="1" t="s">
        <v>7628</v>
      </c>
      <c r="B1799" s="1" t="s">
        <v>2445</v>
      </c>
      <c r="C1799" s="1" t="s">
        <v>7629</v>
      </c>
      <c r="D1799" s="2" t="s">
        <v>7630</v>
      </c>
      <c r="E1799" t="str">
        <f>IMAGE("https://i.ytimg.com/vi/HvPTqWR-4dE/maxresdefault.jpg",1)</f>
        <v/>
      </c>
      <c r="F1799" s="1" t="s">
        <v>4</v>
      </c>
      <c r="G1799" s="2" t="s">
        <v>7631</v>
      </c>
    </row>
    <row r="1800">
      <c r="A1800" s="1" t="s">
        <v>7632</v>
      </c>
      <c r="B1800" s="1" t="s">
        <v>2445</v>
      </c>
      <c r="C1800" s="1" t="s">
        <v>7633</v>
      </c>
      <c r="D1800" s="2" t="s">
        <v>7634</v>
      </c>
      <c r="E1800" t="str">
        <f>IMAGE("https://i.ytimg.com/vi/kkTyxnhZ16w/maxresdefault.jpg",1)</f>
        <v/>
      </c>
      <c r="F1800" s="1" t="s">
        <v>4</v>
      </c>
      <c r="G1800" s="2" t="s">
        <v>7635</v>
      </c>
    </row>
    <row r="1801">
      <c r="A1801" s="1" t="s">
        <v>7636</v>
      </c>
      <c r="B1801" s="1" t="s">
        <v>7637</v>
      </c>
      <c r="C1801" s="1" t="s">
        <v>7638</v>
      </c>
      <c r="D1801" s="2" t="s">
        <v>7639</v>
      </c>
      <c r="E1801" t="str">
        <f>IMAGE("https://res.cloudinary.com/indiegogo-media-prod-cld/image/upload/c_fill,h_413,w_620/v1429983325/nfzecuvxdapqty0oyqe3.jpg",1)</f>
        <v/>
      </c>
      <c r="F1801" s="1" t="s">
        <v>4</v>
      </c>
      <c r="G1801" s="2" t="s">
        <v>7640</v>
      </c>
    </row>
    <row r="1802">
      <c r="A1802" s="1" t="s">
        <v>7641</v>
      </c>
      <c r="B1802" s="1" t="s">
        <v>1982</v>
      </c>
      <c r="C1802" s="1" t="s">
        <v>7642</v>
      </c>
      <c r="D1802" s="2" t="s">
        <v>7643</v>
      </c>
      <c r="E1802" t="str">
        <f>IMAGE("http://www.coinbuzz.com/wp-content/uploads/2015/04/home-simple-cc2dfb66fbbe88dcd637ffc1c02d9fd1.png",1)</f>
        <v/>
      </c>
      <c r="F1802" s="1" t="s">
        <v>4</v>
      </c>
      <c r="G1802" s="2" t="s">
        <v>7644</v>
      </c>
    </row>
    <row r="1803">
      <c r="A1803" s="1" t="s">
        <v>7645</v>
      </c>
      <c r="B1803" s="1" t="s">
        <v>6547</v>
      </c>
      <c r="C1803" s="1" t="s">
        <v>7646</v>
      </c>
      <c r="D1803" s="2" t="s">
        <v>7647</v>
      </c>
      <c r="E1803" t="str">
        <f>IMAGE("http://cointelegraph.com/images/725_aHR0cDovL2NvaW50ZWxlZ3JhcGguY29tL3N0b3JhZ2UvdXBsb2Fkcy92aWV3Lzc2YzQ2NDUzMjlkYWYwZDQxZDliZWMzYWU2MGY4ODRkLnBuZw==.jpg",1)</f>
        <v/>
      </c>
      <c r="F1803" s="1" t="s">
        <v>4</v>
      </c>
      <c r="G1803" s="2" t="s">
        <v>7648</v>
      </c>
    </row>
    <row r="1804">
      <c r="A1804" s="1" t="s">
        <v>7649</v>
      </c>
      <c r="B1804" s="1" t="s">
        <v>7650</v>
      </c>
      <c r="C1804" s="1" t="s">
        <v>7651</v>
      </c>
      <c r="D1804" s="1" t="s">
        <v>7652</v>
      </c>
      <c r="E1804" t="str">
        <f>IMAGE("http://ifttt.com/images/no_image_card.png",1)</f>
        <v/>
      </c>
      <c r="F1804" s="1" t="s">
        <v>4</v>
      </c>
      <c r="G1804" s="2" t="s">
        <v>7653</v>
      </c>
    </row>
    <row r="1805">
      <c r="A1805" s="1" t="s">
        <v>7654</v>
      </c>
      <c r="B1805" s="1" t="s">
        <v>7655</v>
      </c>
      <c r="C1805" s="1" t="s">
        <v>7656</v>
      </c>
      <c r="D1805" s="2" t="s">
        <v>7657</v>
      </c>
      <c r="E1805" t="str">
        <f>IMAGE("http://www.shopwriter.com/wp-content/uploads/2015/04/join-and-build-bitcoin-together.jpg",1)</f>
        <v/>
      </c>
      <c r="F1805" s="1" t="s">
        <v>4</v>
      </c>
      <c r="G1805" s="2" t="s">
        <v>7658</v>
      </c>
    </row>
    <row r="1806">
      <c r="A1806" s="1" t="s">
        <v>7659</v>
      </c>
      <c r="B1806" s="1" t="s">
        <v>3122</v>
      </c>
      <c r="C1806" s="1" t="s">
        <v>7660</v>
      </c>
      <c r="D1806" s="1" t="s">
        <v>177</v>
      </c>
      <c r="E1806" t="str">
        <f>IMAGE("http://ifttt.com/images/no_image_card.png",1)</f>
        <v/>
      </c>
      <c r="F1806" s="1" t="s">
        <v>4</v>
      </c>
      <c r="G1806" s="2" t="s">
        <v>7661</v>
      </c>
    </row>
    <row r="1807">
      <c r="A1807" s="1" t="s">
        <v>7662</v>
      </c>
      <c r="B1807" s="1" t="s">
        <v>7663</v>
      </c>
      <c r="C1807" s="1" t="s">
        <v>7664</v>
      </c>
      <c r="D1807" s="2" t="s">
        <v>7665</v>
      </c>
      <c r="E1807" t="str">
        <f>IMAGE("http://www.zerohedge.com/sites/default/files/pictures/picture-5.jpg",1)</f>
        <v/>
      </c>
      <c r="F1807" s="1" t="s">
        <v>4</v>
      </c>
      <c r="G1807" s="2" t="s">
        <v>7666</v>
      </c>
    </row>
    <row r="1808">
      <c r="A1808" s="1" t="s">
        <v>7667</v>
      </c>
      <c r="B1808" s="1" t="s">
        <v>7668</v>
      </c>
      <c r="C1808" s="1" t="s">
        <v>7669</v>
      </c>
      <c r="D1808" s="2" t="s">
        <v>7670</v>
      </c>
      <c r="E1808" t="str">
        <f>IMAGE("http://i.imgur.com/L8wWbbm.png?fb",1)</f>
        <v/>
      </c>
      <c r="F1808" s="1" t="s">
        <v>4</v>
      </c>
      <c r="G1808" s="2" t="s">
        <v>7671</v>
      </c>
    </row>
    <row r="1809">
      <c r="A1809" s="1" t="s">
        <v>7672</v>
      </c>
      <c r="B1809" s="1" t="s">
        <v>1315</v>
      </c>
      <c r="C1809" s="1" t="s">
        <v>7673</v>
      </c>
      <c r="D1809" s="2" t="s">
        <v>7674</v>
      </c>
      <c r="E1809" t="str">
        <f>IMAGE("http://www.newsbtc.com/wp-content/uploads/2015/04/Turkey_map.jpg",1)</f>
        <v/>
      </c>
      <c r="F1809" s="1" t="s">
        <v>4</v>
      </c>
      <c r="G1809" s="2" t="s">
        <v>7675</v>
      </c>
    </row>
    <row r="1810">
      <c r="A1810" s="1" t="s">
        <v>7676</v>
      </c>
      <c r="B1810" s="1" t="s">
        <v>2969</v>
      </c>
      <c r="C1810" s="1" t="s">
        <v>7677</v>
      </c>
      <c r="D1810" s="2" t="s">
        <v>7678</v>
      </c>
      <c r="E1810" t="str">
        <f>IMAGE("http://i.imgur.com/qSPWwa0.jpg?fb",1)</f>
        <v/>
      </c>
      <c r="F1810" s="1" t="s">
        <v>4</v>
      </c>
      <c r="G1810" s="2" t="s">
        <v>7679</v>
      </c>
    </row>
    <row r="1811">
      <c r="A1811" s="1" t="s">
        <v>7680</v>
      </c>
      <c r="B1811" s="1" t="s">
        <v>7681</v>
      </c>
      <c r="C1811" s="1" t="s">
        <v>7682</v>
      </c>
      <c r="D1811" s="1" t="s">
        <v>7683</v>
      </c>
      <c r="E1811" t="str">
        <f t="shared" ref="E1811:E1813" si="190">IMAGE("http://ifttt.com/images/no_image_card.png",1)</f>
        <v/>
      </c>
      <c r="F1811" s="1" t="s">
        <v>4</v>
      </c>
      <c r="G1811" s="2" t="s">
        <v>7684</v>
      </c>
    </row>
    <row r="1812">
      <c r="A1812" s="1" t="s">
        <v>7685</v>
      </c>
      <c r="B1812" s="1" t="s">
        <v>7686</v>
      </c>
      <c r="C1812" s="1" t="s">
        <v>7687</v>
      </c>
      <c r="D1812" s="1" t="s">
        <v>7688</v>
      </c>
      <c r="E1812" t="str">
        <f t="shared" si="190"/>
        <v/>
      </c>
      <c r="F1812" s="1" t="s">
        <v>4</v>
      </c>
      <c r="G1812" s="2" t="s">
        <v>7689</v>
      </c>
    </row>
    <row r="1813">
      <c r="A1813" s="1" t="s">
        <v>7690</v>
      </c>
      <c r="B1813" s="1" t="s">
        <v>7691</v>
      </c>
      <c r="C1813" s="1" t="s">
        <v>7692</v>
      </c>
      <c r="D1813" s="1" t="s">
        <v>7693</v>
      </c>
      <c r="E1813" t="str">
        <f t="shared" si="190"/>
        <v/>
      </c>
      <c r="F1813" s="1" t="s">
        <v>4</v>
      </c>
      <c r="G1813" s="2" t="s">
        <v>7694</v>
      </c>
    </row>
    <row r="1814">
      <c r="A1814" s="1" t="s">
        <v>7695</v>
      </c>
      <c r="B1814" s="1" t="s">
        <v>180</v>
      </c>
      <c r="C1814" s="1" t="s">
        <v>7696</v>
      </c>
      <c r="D1814" s="2" t="s">
        <v>7697</v>
      </c>
      <c r="E1814" t="str">
        <f>IMAGE("http://bravenewcoin.com/assets/Uploads/_resampled/CroppedImage400400-DisruptoCon-Blue-Image.jpg",1)</f>
        <v/>
      </c>
      <c r="F1814" s="1" t="s">
        <v>4</v>
      </c>
      <c r="G1814" s="2" t="s">
        <v>7698</v>
      </c>
    </row>
    <row r="1815">
      <c r="A1815" s="1" t="s">
        <v>7699</v>
      </c>
      <c r="B1815" s="1" t="s">
        <v>7700</v>
      </c>
      <c r="C1815" s="1" t="s">
        <v>7701</v>
      </c>
      <c r="D1815" s="2" t="s">
        <v>7702</v>
      </c>
      <c r="E1815" t="str">
        <f>IMAGE("https://www.dutyfree.io/logo.png",1)</f>
        <v/>
      </c>
      <c r="F1815" s="1" t="s">
        <v>4</v>
      </c>
      <c r="G1815" s="2" t="s">
        <v>7703</v>
      </c>
    </row>
    <row r="1816">
      <c r="A1816" s="1" t="s">
        <v>7704</v>
      </c>
      <c r="B1816" s="1" t="s">
        <v>353</v>
      </c>
      <c r="C1816" s="1" t="s">
        <v>7705</v>
      </c>
      <c r="D1816" s="2" t="s">
        <v>7706</v>
      </c>
      <c r="E1816" t="str">
        <f>IMAGE("https://www.cryptocoinsnews.com/wp-content/uploads/2015/04/remittance-rebittance-bitcoin.jpg",1)</f>
        <v/>
      </c>
      <c r="F1816" s="1" t="s">
        <v>4</v>
      </c>
      <c r="G1816" s="2" t="s">
        <v>7707</v>
      </c>
    </row>
    <row r="1817">
      <c r="A1817" s="1" t="s">
        <v>7708</v>
      </c>
      <c r="B1817" s="1" t="s">
        <v>353</v>
      </c>
      <c r="C1817" s="1" t="s">
        <v>7709</v>
      </c>
      <c r="D1817" s="2" t="s">
        <v>7710</v>
      </c>
      <c r="E1817" t="str">
        <f>IMAGE("http://insidebitcoins.com/wp-content/uploads/2015/04/barrysilbertbitcoinist-680x510-150x150.jpg",1)</f>
        <v/>
      </c>
      <c r="F1817" s="1" t="s">
        <v>4</v>
      </c>
      <c r="G1817" s="2" t="s">
        <v>7711</v>
      </c>
    </row>
    <row r="1818">
      <c r="A1818" s="1" t="s">
        <v>7712</v>
      </c>
      <c r="B1818" s="1" t="s">
        <v>353</v>
      </c>
      <c r="C1818" s="1" t="s">
        <v>7713</v>
      </c>
      <c r="D1818" s="2" t="s">
        <v>7714</v>
      </c>
      <c r="E1818" t="str">
        <f>IMAGE("https://www.cryptocoinsnews.com/wp-content/uploads/2015/04/australia-bitcoin-exchanges.jpg",1)</f>
        <v/>
      </c>
      <c r="F1818" s="1" t="s">
        <v>4</v>
      </c>
      <c r="G1818" s="2" t="s">
        <v>7715</v>
      </c>
    </row>
    <row r="1819">
      <c r="A1819" s="1" t="s">
        <v>7716</v>
      </c>
      <c r="B1819" s="1" t="s">
        <v>353</v>
      </c>
      <c r="C1819" s="1" t="s">
        <v>7717</v>
      </c>
      <c r="D1819" s="2" t="s">
        <v>7718</v>
      </c>
      <c r="E1819" t="str">
        <f>IMAGE("http://media.coindesk.com/2015/04/evolution.jpg",1)</f>
        <v/>
      </c>
      <c r="F1819" s="1" t="s">
        <v>4</v>
      </c>
      <c r="G1819" s="2" t="s">
        <v>7719</v>
      </c>
    </row>
    <row r="1820">
      <c r="A1820" s="1" t="s">
        <v>7720</v>
      </c>
      <c r="B1820" s="1" t="s">
        <v>7721</v>
      </c>
      <c r="C1820" s="1" t="s">
        <v>7722</v>
      </c>
      <c r="D1820" s="2" t="s">
        <v>7723</v>
      </c>
      <c r="E1820" t="str">
        <f>IMAGE("https://www.coingecko.com/assets/thumbnail-489a7ec9e265c95f153a0a563d820453.png",1)</f>
        <v/>
      </c>
      <c r="F1820" s="1" t="s">
        <v>4</v>
      </c>
      <c r="G1820" s="2" t="s">
        <v>7724</v>
      </c>
    </row>
    <row r="1821">
      <c r="A1821" s="1" t="s">
        <v>7725</v>
      </c>
      <c r="B1821" s="1" t="s">
        <v>7726</v>
      </c>
      <c r="C1821" s="1" t="s">
        <v>7727</v>
      </c>
      <c r="D1821" s="1" t="s">
        <v>7728</v>
      </c>
      <c r="E1821" t="str">
        <f>IMAGE("http://ifttt.com/images/no_image_card.png",1)</f>
        <v/>
      </c>
      <c r="F1821" s="1" t="s">
        <v>4</v>
      </c>
      <c r="G1821" s="2" t="s">
        <v>7729</v>
      </c>
    </row>
    <row r="1822">
      <c r="A1822" s="1" t="s">
        <v>7730</v>
      </c>
      <c r="B1822" s="1" t="s">
        <v>1114</v>
      </c>
      <c r="C1822" s="1" t="s">
        <v>7731</v>
      </c>
      <c r="D1822" s="2" t="s">
        <v>7732</v>
      </c>
      <c r="E1822" t="str">
        <f>IMAGE("https://www.cryptocoinsnews.com/wp-content/uploads/2015/04/interview.jpg",1)</f>
        <v/>
      </c>
      <c r="F1822" s="1" t="s">
        <v>4</v>
      </c>
      <c r="G1822" s="2" t="s">
        <v>7733</v>
      </c>
    </row>
    <row r="1823">
      <c r="A1823" s="1" t="s">
        <v>7734</v>
      </c>
      <c r="B1823" s="1" t="s">
        <v>7735</v>
      </c>
      <c r="C1823" s="1" t="s">
        <v>7736</v>
      </c>
      <c r="D1823" s="1" t="s">
        <v>7737</v>
      </c>
      <c r="E1823" t="str">
        <f t="shared" ref="E1823:E1824" si="191">IMAGE("http://ifttt.com/images/no_image_card.png",1)</f>
        <v/>
      </c>
      <c r="F1823" s="1" t="s">
        <v>4</v>
      </c>
      <c r="G1823" s="2" t="s">
        <v>7738</v>
      </c>
    </row>
    <row r="1824">
      <c r="A1824" s="1" t="s">
        <v>7739</v>
      </c>
      <c r="B1824" s="1" t="s">
        <v>7740</v>
      </c>
      <c r="C1824" s="1" t="s">
        <v>7741</v>
      </c>
      <c r="D1824" s="1" t="s">
        <v>7742</v>
      </c>
      <c r="E1824" t="str">
        <f t="shared" si="191"/>
        <v/>
      </c>
      <c r="F1824" s="1" t="s">
        <v>4</v>
      </c>
      <c r="G1824" s="2" t="s">
        <v>7743</v>
      </c>
    </row>
    <row r="1825">
      <c r="A1825" s="1" t="s">
        <v>7744</v>
      </c>
      <c r="B1825" s="1" t="s">
        <v>7745</v>
      </c>
      <c r="C1825" s="1" t="s">
        <v>7746</v>
      </c>
      <c r="D1825" s="2" t="s">
        <v>7747</v>
      </c>
      <c r="E1825" t="str">
        <f>IMAGE("http://milkyway.net63.net/oxfam-btc.png",1)</f>
        <v/>
      </c>
      <c r="F1825" s="1" t="s">
        <v>4</v>
      </c>
      <c r="G1825" s="2" t="s">
        <v>7748</v>
      </c>
    </row>
    <row r="1826">
      <c r="A1826" s="1" t="s">
        <v>7749</v>
      </c>
      <c r="B1826" s="1" t="s">
        <v>7750</v>
      </c>
      <c r="C1826" s="1" t="s">
        <v>7751</v>
      </c>
      <c r="D1826" s="1" t="s">
        <v>7752</v>
      </c>
      <c r="E1826" t="str">
        <f>IMAGE("http://ifttt.com/images/no_image_card.png",1)</f>
        <v/>
      </c>
      <c r="F1826" s="1" t="s">
        <v>4</v>
      </c>
      <c r="G1826" s="2" t="s">
        <v>7753</v>
      </c>
    </row>
    <row r="1827">
      <c r="A1827" s="1" t="s">
        <v>7730</v>
      </c>
      <c r="B1827" s="1" t="s">
        <v>1114</v>
      </c>
      <c r="C1827" s="1" t="s">
        <v>7731</v>
      </c>
      <c r="D1827" s="2" t="s">
        <v>7732</v>
      </c>
      <c r="E1827" t="str">
        <f>IMAGE("https://www.cryptocoinsnews.com/wp-content/uploads/2015/04/interview.jpg",1)</f>
        <v/>
      </c>
      <c r="F1827" s="1" t="s">
        <v>4</v>
      </c>
      <c r="G1827" s="2" t="s">
        <v>7733</v>
      </c>
    </row>
    <row r="1828">
      <c r="A1828" s="1" t="s">
        <v>7754</v>
      </c>
      <c r="B1828" s="1" t="s">
        <v>7755</v>
      </c>
      <c r="C1828" s="1" t="s">
        <v>7756</v>
      </c>
      <c r="D1828" s="1" t="s">
        <v>7757</v>
      </c>
      <c r="E1828" t="str">
        <f t="shared" ref="E1828:E1830" si="192">IMAGE("http://ifttt.com/images/no_image_card.png",1)</f>
        <v/>
      </c>
      <c r="F1828" s="1" t="s">
        <v>4</v>
      </c>
      <c r="G1828" s="2" t="s">
        <v>7758</v>
      </c>
    </row>
    <row r="1829">
      <c r="A1829" s="1" t="s">
        <v>7759</v>
      </c>
      <c r="B1829" s="1" t="s">
        <v>4114</v>
      </c>
      <c r="C1829" s="1" t="s">
        <v>7760</v>
      </c>
      <c r="D1829" s="1" t="s">
        <v>7761</v>
      </c>
      <c r="E1829" t="str">
        <f t="shared" si="192"/>
        <v/>
      </c>
      <c r="F1829" s="1" t="s">
        <v>4</v>
      </c>
      <c r="G1829" s="2" t="s">
        <v>7762</v>
      </c>
    </row>
    <row r="1830">
      <c r="A1830" s="1" t="s">
        <v>7763</v>
      </c>
      <c r="B1830" s="1" t="s">
        <v>7764</v>
      </c>
      <c r="C1830" s="1" t="s">
        <v>7765</v>
      </c>
      <c r="D1830" s="1" t="s">
        <v>7766</v>
      </c>
      <c r="E1830" t="str">
        <f t="shared" si="192"/>
        <v/>
      </c>
      <c r="F1830" s="1" t="s">
        <v>4</v>
      </c>
      <c r="G1830" s="2" t="s">
        <v>7767</v>
      </c>
    </row>
    <row r="1831">
      <c r="A1831" s="1" t="s">
        <v>7768</v>
      </c>
      <c r="B1831" s="1" t="s">
        <v>5375</v>
      </c>
      <c r="C1831" s="1" t="s">
        <v>7769</v>
      </c>
      <c r="D1831" s="2" t="s">
        <v>7770</v>
      </c>
      <c r="E1831" t="str">
        <f>IMAGE("http://cdn1.img.sputniknews.com/images/101425/82/1014258207.jpg",1)</f>
        <v/>
      </c>
      <c r="F1831" s="1" t="s">
        <v>4</v>
      </c>
      <c r="G1831" s="2" t="s">
        <v>7771</v>
      </c>
    </row>
    <row r="1832">
      <c r="A1832" s="1" t="s">
        <v>7772</v>
      </c>
      <c r="B1832" s="1" t="s">
        <v>7773</v>
      </c>
      <c r="C1832" s="1" t="s">
        <v>7774</v>
      </c>
      <c r="D1832" s="2" t="s">
        <v>7775</v>
      </c>
      <c r="E1832" t="str">
        <f>IMAGE("http://images.sciencedaily.com/2015/04/150424141751_1_180x120.jpg",1)</f>
        <v/>
      </c>
      <c r="F1832" s="1" t="s">
        <v>4</v>
      </c>
      <c r="G1832" s="2" t="s">
        <v>7776</v>
      </c>
    </row>
    <row r="1833">
      <c r="A1833" s="1" t="s">
        <v>7777</v>
      </c>
      <c r="B1833" s="1" t="s">
        <v>3616</v>
      </c>
      <c r="C1833" s="1" t="s">
        <v>7778</v>
      </c>
      <c r="D1833" s="2" t="s">
        <v>7779</v>
      </c>
      <c r="E1833" t="str">
        <f>IMAGE("https://pbs.twimg.com/media/CDhPz9uW8AAnYKG.jpg",1)</f>
        <v/>
      </c>
      <c r="F1833" s="1" t="s">
        <v>4</v>
      </c>
      <c r="G1833" s="2" t="s">
        <v>7780</v>
      </c>
    </row>
    <row r="1834">
      <c r="A1834" s="1" t="s">
        <v>7781</v>
      </c>
      <c r="B1834" s="1" t="s">
        <v>1166</v>
      </c>
      <c r="C1834" s="1" t="s">
        <v>7782</v>
      </c>
      <c r="D1834" s="1" t="s">
        <v>7783</v>
      </c>
      <c r="E1834" t="str">
        <f t="shared" ref="E1834:E1838" si="193">IMAGE("http://ifttt.com/images/no_image_card.png",1)</f>
        <v/>
      </c>
      <c r="F1834" s="1" t="s">
        <v>4</v>
      </c>
      <c r="G1834" s="2" t="s">
        <v>7784</v>
      </c>
    </row>
    <row r="1835">
      <c r="A1835" s="1" t="s">
        <v>7785</v>
      </c>
      <c r="B1835" s="1" t="s">
        <v>6957</v>
      </c>
      <c r="C1835" s="1" t="s">
        <v>7786</v>
      </c>
      <c r="D1835" s="1" t="s">
        <v>6959</v>
      </c>
      <c r="E1835" t="str">
        <f t="shared" si="193"/>
        <v/>
      </c>
      <c r="F1835" s="1" t="s">
        <v>4</v>
      </c>
      <c r="G1835" s="2" t="s">
        <v>7787</v>
      </c>
    </row>
    <row r="1836">
      <c r="A1836" s="1" t="s">
        <v>7788</v>
      </c>
      <c r="B1836" s="1" t="s">
        <v>4645</v>
      </c>
      <c r="C1836" s="1" t="s">
        <v>7789</v>
      </c>
      <c r="D1836" s="1" t="s">
        <v>7790</v>
      </c>
      <c r="E1836" t="str">
        <f t="shared" si="193"/>
        <v/>
      </c>
      <c r="F1836" s="1" t="s">
        <v>4</v>
      </c>
      <c r="G1836" s="2" t="s">
        <v>7791</v>
      </c>
    </row>
    <row r="1837">
      <c r="A1837" s="1" t="s">
        <v>7792</v>
      </c>
      <c r="B1837" s="1" t="s">
        <v>7793</v>
      </c>
      <c r="C1837" s="1" t="s">
        <v>7794</v>
      </c>
      <c r="D1837" s="1" t="s">
        <v>7795</v>
      </c>
      <c r="E1837" t="str">
        <f t="shared" si="193"/>
        <v/>
      </c>
      <c r="F1837" s="1" t="s">
        <v>4</v>
      </c>
      <c r="G1837" s="2" t="s">
        <v>7796</v>
      </c>
    </row>
    <row r="1838">
      <c r="A1838" s="1" t="s">
        <v>7797</v>
      </c>
      <c r="B1838" s="1" t="s">
        <v>7798</v>
      </c>
      <c r="C1838" s="1" t="s">
        <v>7799</v>
      </c>
      <c r="D1838" s="1" t="s">
        <v>7800</v>
      </c>
      <c r="E1838" t="str">
        <f t="shared" si="193"/>
        <v/>
      </c>
      <c r="F1838" s="1" t="s">
        <v>4</v>
      </c>
      <c r="G1838" s="2" t="s">
        <v>7801</v>
      </c>
    </row>
    <row r="1839">
      <c r="A1839" s="1" t="s">
        <v>7802</v>
      </c>
      <c r="B1839" s="1" t="s">
        <v>7803</v>
      </c>
      <c r="C1839" s="1" t="s">
        <v>7804</v>
      </c>
      <c r="D1839" s="2" t="s">
        <v>7805</v>
      </c>
      <c r="E1839" t="str">
        <f>IMAGE("https://i.ytimg.com/vi/NkNgaAYbVGU/hqdefault.jpg",1)</f>
        <v/>
      </c>
      <c r="F1839" s="1" t="s">
        <v>4</v>
      </c>
      <c r="G1839" s="2" t="s">
        <v>7806</v>
      </c>
    </row>
    <row r="1840">
      <c r="A1840" s="1" t="s">
        <v>7807</v>
      </c>
      <c r="B1840" s="1" t="s">
        <v>7808</v>
      </c>
      <c r="C1840" s="1" t="s">
        <v>7809</v>
      </c>
      <c r="D1840" s="2" t="s">
        <v>7810</v>
      </c>
      <c r="E1840" t="str">
        <f>IMAGE("http://jrruethe.github.io/blog/2015/04/26/bitcoin-analogy/01.jpg",1)</f>
        <v/>
      </c>
      <c r="F1840" s="1" t="s">
        <v>4</v>
      </c>
      <c r="G1840" s="2" t="s">
        <v>7811</v>
      </c>
    </row>
    <row r="1841">
      <c r="A1841" s="1" t="s">
        <v>7812</v>
      </c>
      <c r="B1841" s="1" t="s">
        <v>2415</v>
      </c>
      <c r="C1841" s="1" t="s">
        <v>7813</v>
      </c>
      <c r="D1841" s="1" t="s">
        <v>7814</v>
      </c>
      <c r="E1841" t="str">
        <f t="shared" ref="E1841:E1849" si="194">IMAGE("http://ifttt.com/images/no_image_card.png",1)</f>
        <v/>
      </c>
      <c r="F1841" s="1" t="s">
        <v>4</v>
      </c>
      <c r="G1841" s="2" t="s">
        <v>7815</v>
      </c>
    </row>
    <row r="1842">
      <c r="A1842" s="1" t="s">
        <v>7816</v>
      </c>
      <c r="B1842" s="1" t="s">
        <v>7817</v>
      </c>
      <c r="C1842" s="1" t="s">
        <v>7818</v>
      </c>
      <c r="D1842" s="1" t="s">
        <v>7819</v>
      </c>
      <c r="E1842" t="str">
        <f t="shared" si="194"/>
        <v/>
      </c>
      <c r="F1842" s="1" t="s">
        <v>4</v>
      </c>
      <c r="G1842" s="2" t="s">
        <v>7820</v>
      </c>
    </row>
    <row r="1843">
      <c r="A1843" s="1" t="s">
        <v>7821</v>
      </c>
      <c r="B1843" s="1" t="s">
        <v>7822</v>
      </c>
      <c r="C1843" s="1" t="s">
        <v>7823</v>
      </c>
      <c r="D1843" s="1" t="s">
        <v>7824</v>
      </c>
      <c r="E1843" t="str">
        <f t="shared" si="194"/>
        <v/>
      </c>
      <c r="F1843" s="1" t="s">
        <v>4</v>
      </c>
      <c r="G1843" s="2" t="s">
        <v>7825</v>
      </c>
    </row>
    <row r="1844">
      <c r="A1844" s="1" t="s">
        <v>7826</v>
      </c>
      <c r="B1844" s="1" t="s">
        <v>537</v>
      </c>
      <c r="C1844" s="1" t="s">
        <v>7827</v>
      </c>
      <c r="D1844" s="1" t="s">
        <v>7828</v>
      </c>
      <c r="E1844" t="str">
        <f t="shared" si="194"/>
        <v/>
      </c>
      <c r="F1844" s="1" t="s">
        <v>4</v>
      </c>
      <c r="G1844" s="2" t="s">
        <v>7829</v>
      </c>
    </row>
    <row r="1845">
      <c r="A1845" s="1" t="s">
        <v>7830</v>
      </c>
      <c r="B1845" s="1" t="s">
        <v>7831</v>
      </c>
      <c r="C1845" s="1" t="s">
        <v>7832</v>
      </c>
      <c r="D1845" s="1" t="s">
        <v>7833</v>
      </c>
      <c r="E1845" t="str">
        <f t="shared" si="194"/>
        <v/>
      </c>
      <c r="F1845" s="1" t="s">
        <v>4</v>
      </c>
      <c r="G1845" s="2" t="s">
        <v>7834</v>
      </c>
    </row>
    <row r="1846">
      <c r="A1846" s="1" t="s">
        <v>7835</v>
      </c>
      <c r="B1846" s="1" t="s">
        <v>1749</v>
      </c>
      <c r="C1846" s="1" t="s">
        <v>7836</v>
      </c>
      <c r="D1846" s="1" t="s">
        <v>7837</v>
      </c>
      <c r="E1846" t="str">
        <f t="shared" si="194"/>
        <v/>
      </c>
      <c r="F1846" s="1" t="s">
        <v>4</v>
      </c>
      <c r="G1846" s="2" t="s">
        <v>7838</v>
      </c>
    </row>
    <row r="1847">
      <c r="A1847" s="1" t="s">
        <v>7839</v>
      </c>
      <c r="B1847" s="1" t="s">
        <v>7840</v>
      </c>
      <c r="C1847" s="1" t="s">
        <v>7841</v>
      </c>
      <c r="D1847" s="1" t="s">
        <v>7842</v>
      </c>
      <c r="E1847" t="str">
        <f t="shared" si="194"/>
        <v/>
      </c>
      <c r="F1847" s="1" t="s">
        <v>4</v>
      </c>
      <c r="G1847" s="2" t="s">
        <v>7843</v>
      </c>
    </row>
    <row r="1848">
      <c r="A1848" s="1" t="s">
        <v>7844</v>
      </c>
      <c r="B1848" s="1" t="s">
        <v>7845</v>
      </c>
      <c r="C1848" s="1" t="s">
        <v>7846</v>
      </c>
      <c r="D1848" s="1" t="s">
        <v>7847</v>
      </c>
      <c r="E1848" t="str">
        <f t="shared" si="194"/>
        <v/>
      </c>
      <c r="F1848" s="1" t="s">
        <v>4</v>
      </c>
      <c r="G1848" s="2" t="s">
        <v>7848</v>
      </c>
    </row>
    <row r="1849">
      <c r="A1849" s="1" t="s">
        <v>7849</v>
      </c>
      <c r="B1849" s="1" t="s">
        <v>6111</v>
      </c>
      <c r="C1849" s="1" t="s">
        <v>7850</v>
      </c>
      <c r="D1849" s="1" t="s">
        <v>7851</v>
      </c>
      <c r="E1849" t="str">
        <f t="shared" si="194"/>
        <v/>
      </c>
      <c r="F1849" s="1" t="s">
        <v>4</v>
      </c>
      <c r="G1849" s="2" t="s">
        <v>7852</v>
      </c>
    </row>
    <row r="1850">
      <c r="A1850" s="1" t="s">
        <v>7849</v>
      </c>
      <c r="B1850" s="1" t="s">
        <v>2688</v>
      </c>
      <c r="C1850" s="1" t="s">
        <v>7853</v>
      </c>
      <c r="D1850" s="2" t="s">
        <v>7854</v>
      </c>
      <c r="E1850" t="str">
        <f>IMAGE("https://i.ytimg.com/vi/U7_OmP-bEfw/hqdefault.jpg",1)</f>
        <v/>
      </c>
      <c r="F1850" s="1" t="s">
        <v>4</v>
      </c>
      <c r="G1850" s="2" t="s">
        <v>7855</v>
      </c>
    </row>
    <row r="1851">
      <c r="A1851" s="1" t="s">
        <v>7830</v>
      </c>
      <c r="B1851" s="1" t="s">
        <v>7831</v>
      </c>
      <c r="C1851" s="1" t="s">
        <v>7832</v>
      </c>
      <c r="D1851" s="1" t="s">
        <v>7833</v>
      </c>
      <c r="E1851" t="str">
        <f t="shared" ref="E1851:E1852" si="195">IMAGE("http://ifttt.com/images/no_image_card.png",1)</f>
        <v/>
      </c>
      <c r="F1851" s="1" t="s">
        <v>4</v>
      </c>
      <c r="G1851" s="2" t="s">
        <v>7834</v>
      </c>
    </row>
    <row r="1852">
      <c r="A1852" s="1" t="s">
        <v>7835</v>
      </c>
      <c r="B1852" s="1" t="s">
        <v>1749</v>
      </c>
      <c r="C1852" s="1" t="s">
        <v>7836</v>
      </c>
      <c r="D1852" s="1" t="s">
        <v>7837</v>
      </c>
      <c r="E1852" t="str">
        <f t="shared" si="195"/>
        <v/>
      </c>
      <c r="F1852" s="1" t="s">
        <v>4</v>
      </c>
      <c r="G1852" s="2" t="s">
        <v>7838</v>
      </c>
    </row>
    <row r="1853">
      <c r="A1853" s="1" t="s">
        <v>7856</v>
      </c>
      <c r="B1853" s="1" t="s">
        <v>7857</v>
      </c>
      <c r="C1853" s="1" t="s">
        <v>7858</v>
      </c>
      <c r="D1853" s="2" t="s">
        <v>7859</v>
      </c>
      <c r="E1853" t="str">
        <f>IMAGE("http://i.imgur.com/96wtg3q.png",1)</f>
        <v/>
      </c>
      <c r="F1853" s="1" t="s">
        <v>4</v>
      </c>
      <c r="G1853" s="2" t="s">
        <v>7860</v>
      </c>
    </row>
    <row r="1854">
      <c r="A1854" s="1" t="s">
        <v>7861</v>
      </c>
      <c r="B1854" s="1" t="s">
        <v>3056</v>
      </c>
      <c r="C1854" s="1" t="s">
        <v>7862</v>
      </c>
      <c r="D1854" s="1" t="s">
        <v>7863</v>
      </c>
      <c r="E1854" t="str">
        <f t="shared" ref="E1854:E1855" si="196">IMAGE("http://ifttt.com/images/no_image_card.png",1)</f>
        <v/>
      </c>
      <c r="F1854" s="1" t="s">
        <v>4</v>
      </c>
      <c r="G1854" s="2" t="s">
        <v>7864</v>
      </c>
    </row>
    <row r="1855">
      <c r="A1855" s="1" t="s">
        <v>7865</v>
      </c>
      <c r="B1855" s="1" t="s">
        <v>7866</v>
      </c>
      <c r="C1855" s="1" t="s">
        <v>7867</v>
      </c>
      <c r="D1855" s="1" t="s">
        <v>177</v>
      </c>
      <c r="E1855" t="str">
        <f t="shared" si="196"/>
        <v/>
      </c>
      <c r="F1855" s="1" t="s">
        <v>4</v>
      </c>
      <c r="G1855" s="2" t="s">
        <v>7868</v>
      </c>
    </row>
    <row r="1856">
      <c r="A1856" s="1" t="s">
        <v>7865</v>
      </c>
      <c r="B1856" s="1" t="s">
        <v>2097</v>
      </c>
      <c r="C1856" s="1" t="s">
        <v>7869</v>
      </c>
      <c r="D1856" s="2" t="s">
        <v>7870</v>
      </c>
      <c r="E1856" t="str">
        <f>IMAGE("https://bitcoinnewsmagazine.com/wp-content/uploads/2015/04/photo-1418479631014-8cbf89db3431.jpg",1)</f>
        <v/>
      </c>
      <c r="F1856" s="1" t="s">
        <v>4</v>
      </c>
      <c r="G1856" s="2" t="s">
        <v>7871</v>
      </c>
    </row>
    <row r="1857">
      <c r="A1857" s="1" t="s">
        <v>7872</v>
      </c>
      <c r="B1857" s="1" t="s">
        <v>7873</v>
      </c>
      <c r="C1857" s="1" t="s">
        <v>7874</v>
      </c>
      <c r="D1857" s="1" t="s">
        <v>7875</v>
      </c>
      <c r="E1857" t="str">
        <f>IMAGE("http://ifttt.com/images/no_image_card.png",1)</f>
        <v/>
      </c>
      <c r="F1857" s="1" t="s">
        <v>4</v>
      </c>
      <c r="G1857" s="2" t="s">
        <v>7876</v>
      </c>
    </row>
    <row r="1858">
      <c r="A1858" s="1" t="s">
        <v>7877</v>
      </c>
      <c r="B1858" s="1" t="s">
        <v>5568</v>
      </c>
      <c r="C1858" s="1" t="s">
        <v>7878</v>
      </c>
      <c r="D1858" s="2" t="s">
        <v>7879</v>
      </c>
      <c r="E1858" t="str">
        <f>IMAGE("http://www.ofnumbers.com/wp-content/uploads/2015/04/bitcoin-is-not-useful-300x215.jpg",1)</f>
        <v/>
      </c>
      <c r="F1858" s="1" t="s">
        <v>4</v>
      </c>
      <c r="G1858" s="2" t="s">
        <v>7880</v>
      </c>
    </row>
    <row r="1859">
      <c r="A1859" s="1" t="s">
        <v>7881</v>
      </c>
      <c r="B1859" s="1" t="s">
        <v>7882</v>
      </c>
      <c r="C1859" s="1" t="s">
        <v>7883</v>
      </c>
      <c r="D1859" s="1" t="s">
        <v>7884</v>
      </c>
      <c r="E1859" t="str">
        <f t="shared" ref="E1859:E1860" si="197">IMAGE("http://ifttt.com/images/no_image_card.png",1)</f>
        <v/>
      </c>
      <c r="F1859" s="1" t="s">
        <v>4</v>
      </c>
      <c r="G1859" s="2" t="s">
        <v>7885</v>
      </c>
    </row>
    <row r="1860">
      <c r="A1860" s="1" t="s">
        <v>7886</v>
      </c>
      <c r="B1860" s="1" t="s">
        <v>7887</v>
      </c>
      <c r="C1860" s="1" t="s">
        <v>7888</v>
      </c>
      <c r="D1860" s="1" t="s">
        <v>7889</v>
      </c>
      <c r="E1860" t="str">
        <f t="shared" si="197"/>
        <v/>
      </c>
      <c r="F1860" s="1" t="s">
        <v>4</v>
      </c>
      <c r="G1860" s="2" t="s">
        <v>7890</v>
      </c>
    </row>
    <row r="1861">
      <c r="A1861" s="1" t="s">
        <v>7891</v>
      </c>
      <c r="B1861" s="1" t="s">
        <v>4114</v>
      </c>
      <c r="C1861" s="1" t="s">
        <v>7892</v>
      </c>
      <c r="D1861" s="2" t="s">
        <v>7893</v>
      </c>
      <c r="E1861" t="str">
        <f>IMAGE("http://www.zerohedge.com/sites/default/files/pictures/picture-5.jpg",1)</f>
        <v/>
      </c>
      <c r="F1861" s="1" t="s">
        <v>4</v>
      </c>
      <c r="G1861" s="2" t="s">
        <v>7894</v>
      </c>
    </row>
    <row r="1862">
      <c r="A1862" s="1" t="s">
        <v>7895</v>
      </c>
      <c r="B1862" s="1" t="s">
        <v>35</v>
      </c>
      <c r="C1862" s="1" t="s">
        <v>7896</v>
      </c>
      <c r="D1862" s="2" t="s">
        <v>7897</v>
      </c>
      <c r="E1862" t="str">
        <f>IMAGE("https://images.duckduckgo.com/iu/?u=http%3A%2F%2Fcdn1.dottech.org%2Fwp-content%2Fuploads%2F2013%2F12%2Fdogecoin.jpg&amp;f=1",1)</f>
        <v/>
      </c>
      <c r="F1862" s="1" t="s">
        <v>4</v>
      </c>
      <c r="G1862" s="2" t="s">
        <v>7898</v>
      </c>
    </row>
    <row r="1863">
      <c r="A1863" s="1" t="s">
        <v>7899</v>
      </c>
      <c r="B1863" s="1" t="s">
        <v>7900</v>
      </c>
      <c r="C1863" s="1" t="s">
        <v>7901</v>
      </c>
      <c r="D1863" s="1" t="s">
        <v>177</v>
      </c>
      <c r="E1863" t="str">
        <f>IMAGE("http://ifttt.com/images/no_image_card.png",1)</f>
        <v/>
      </c>
      <c r="F1863" s="1" t="s">
        <v>4</v>
      </c>
      <c r="G1863" s="2" t="s">
        <v>7902</v>
      </c>
    </row>
    <row r="1864">
      <c r="A1864" s="1" t="s">
        <v>7903</v>
      </c>
      <c r="B1864" s="1" t="s">
        <v>7904</v>
      </c>
      <c r="C1864" s="1" t="s">
        <v>7905</v>
      </c>
      <c r="D1864" s="2" t="s">
        <v>7906</v>
      </c>
      <c r="E1864" t="str">
        <f>IMAGE("http://cdn.shopify.com/s/files/1/0725/0415/t/2/assets/logo.png?4800506972682175478",1)</f>
        <v/>
      </c>
      <c r="F1864" s="1" t="s">
        <v>4</v>
      </c>
      <c r="G1864" s="2" t="s">
        <v>7907</v>
      </c>
    </row>
    <row r="1865">
      <c r="A1865" s="1" t="s">
        <v>7908</v>
      </c>
      <c r="B1865" s="1" t="s">
        <v>5087</v>
      </c>
      <c r="C1865" s="3" t="s">
        <v>7909</v>
      </c>
      <c r="D1865" s="2" t="s">
        <v>7910</v>
      </c>
      <c r="E1865" t="str">
        <f>IMAGE("https://www.redditstatic.com/icon.png",1)</f>
        <v/>
      </c>
      <c r="F1865" s="1" t="s">
        <v>4</v>
      </c>
      <c r="G1865" s="2" t="s">
        <v>7911</v>
      </c>
    </row>
    <row r="1866">
      <c r="A1866" s="1" t="s">
        <v>7912</v>
      </c>
      <c r="B1866" s="1" t="s">
        <v>858</v>
      </c>
      <c r="C1866" s="1" t="s">
        <v>7913</v>
      </c>
      <c r="D1866" s="2" t="s">
        <v>7914</v>
      </c>
      <c r="E1866" t="str">
        <f>IMAGE("http://media.coindesk.com/2015/04/bitcoin-in-amsterdam.jpg",1)</f>
        <v/>
      </c>
      <c r="F1866" s="1" t="s">
        <v>4</v>
      </c>
      <c r="G1866" s="2" t="s">
        <v>7915</v>
      </c>
    </row>
    <row r="1867">
      <c r="A1867" s="1" t="s">
        <v>7916</v>
      </c>
      <c r="B1867" s="1" t="s">
        <v>7917</v>
      </c>
      <c r="C1867" s="1" t="s">
        <v>7918</v>
      </c>
      <c r="D1867" s="1" t="s">
        <v>7919</v>
      </c>
      <c r="E1867" t="str">
        <f t="shared" ref="E1867:E1868" si="198">IMAGE("http://ifttt.com/images/no_image_card.png",1)</f>
        <v/>
      </c>
      <c r="F1867" s="1" t="s">
        <v>4</v>
      </c>
      <c r="G1867" s="2" t="s">
        <v>7920</v>
      </c>
    </row>
    <row r="1868">
      <c r="A1868" s="1" t="s">
        <v>7921</v>
      </c>
      <c r="B1868" s="1" t="s">
        <v>348</v>
      </c>
      <c r="C1868" s="1" t="s">
        <v>7922</v>
      </c>
      <c r="D1868" s="1" t="s">
        <v>7923</v>
      </c>
      <c r="E1868" t="str">
        <f t="shared" si="198"/>
        <v/>
      </c>
      <c r="F1868" s="1" t="s">
        <v>4</v>
      </c>
      <c r="G1868" s="2" t="s">
        <v>7924</v>
      </c>
    </row>
    <row r="1869">
      <c r="A1869" s="1" t="s">
        <v>7895</v>
      </c>
      <c r="B1869" s="1" t="s">
        <v>35</v>
      </c>
      <c r="C1869" s="1" t="s">
        <v>7896</v>
      </c>
      <c r="D1869" s="2" t="s">
        <v>7897</v>
      </c>
      <c r="E1869" t="str">
        <f>IMAGE("https://images.duckduckgo.com/iu/?u=http%3A%2F%2Fcdn1.dottech.org%2Fwp-content%2Fuploads%2F2013%2F12%2Fdogecoin.jpg&amp;f=1",1)</f>
        <v/>
      </c>
      <c r="F1869" s="1" t="s">
        <v>4</v>
      </c>
      <c r="G1869" s="2" t="s">
        <v>7898</v>
      </c>
    </row>
    <row r="1870">
      <c r="A1870" s="1" t="s">
        <v>7899</v>
      </c>
      <c r="B1870" s="1" t="s">
        <v>7900</v>
      </c>
      <c r="C1870" s="1" t="s">
        <v>7901</v>
      </c>
      <c r="D1870" s="1" t="s">
        <v>177</v>
      </c>
      <c r="E1870" t="str">
        <f>IMAGE("http://ifttt.com/images/no_image_card.png",1)</f>
        <v/>
      </c>
      <c r="F1870" s="1" t="s">
        <v>4</v>
      </c>
      <c r="G1870" s="2" t="s">
        <v>7902</v>
      </c>
    </row>
    <row r="1871">
      <c r="A1871" s="1" t="s">
        <v>7903</v>
      </c>
      <c r="B1871" s="1" t="s">
        <v>7904</v>
      </c>
      <c r="C1871" s="1" t="s">
        <v>7905</v>
      </c>
      <c r="D1871" s="2" t="s">
        <v>7906</v>
      </c>
      <c r="E1871" t="str">
        <f>IMAGE("http://cdn.shopify.com/s/files/1/0725/0415/t/2/assets/logo.png?4800506972682175478",1)</f>
        <v/>
      </c>
      <c r="F1871" s="1" t="s">
        <v>4</v>
      </c>
      <c r="G1871" s="2" t="s">
        <v>7907</v>
      </c>
    </row>
    <row r="1872">
      <c r="A1872" s="1" t="s">
        <v>7925</v>
      </c>
      <c r="B1872" s="1" t="s">
        <v>7926</v>
      </c>
      <c r="C1872" s="1" t="s">
        <v>7927</v>
      </c>
      <c r="D1872" s="2" t="s">
        <v>7928</v>
      </c>
      <c r="E1872" t="str">
        <f>IMAGE("https://dnqgz544uhbo8.cloudfront.net/_/fp/img/default-preview-image.IsBK38jFAJBlWifMLO4z9g.png",1)</f>
        <v/>
      </c>
      <c r="F1872" s="1" t="s">
        <v>4</v>
      </c>
      <c r="G1872" s="2" t="s">
        <v>7929</v>
      </c>
    </row>
    <row r="1873">
      <c r="A1873" s="1" t="s">
        <v>7930</v>
      </c>
      <c r="B1873" s="1" t="s">
        <v>3046</v>
      </c>
      <c r="C1873" s="1" t="s">
        <v>7931</v>
      </c>
      <c r="D1873" s="1" t="s">
        <v>7932</v>
      </c>
      <c r="E1873" t="str">
        <f>IMAGE("http://ifttt.com/images/no_image_card.png",1)</f>
        <v/>
      </c>
      <c r="F1873" s="1" t="s">
        <v>4</v>
      </c>
      <c r="G1873" s="2" t="s">
        <v>7933</v>
      </c>
    </row>
    <row r="1874">
      <c r="A1874" s="1" t="s">
        <v>7934</v>
      </c>
      <c r="B1874" s="1" t="s">
        <v>11</v>
      </c>
      <c r="C1874" s="1" t="s">
        <v>7935</v>
      </c>
      <c r="D1874" s="2" t="s">
        <v>7936</v>
      </c>
      <c r="E1874" t="str">
        <f>IMAGE("https://i.ytimg.com/vi/0tjoBSy8lWg/hqdefault.jpg",1)</f>
        <v/>
      </c>
      <c r="F1874" s="1" t="s">
        <v>4</v>
      </c>
      <c r="G1874" s="2" t="s">
        <v>7937</v>
      </c>
    </row>
    <row r="1875">
      <c r="A1875" s="1" t="s">
        <v>7938</v>
      </c>
      <c r="B1875" s="1" t="s">
        <v>7939</v>
      </c>
      <c r="C1875" s="1" t="s">
        <v>7940</v>
      </c>
      <c r="D1875" s="1" t="s">
        <v>7941</v>
      </c>
      <c r="E1875" t="str">
        <f>IMAGE("http://ifttt.com/images/no_image_card.png",1)</f>
        <v/>
      </c>
      <c r="F1875" s="1" t="s">
        <v>4</v>
      </c>
      <c r="G1875" s="2" t="s">
        <v>7942</v>
      </c>
    </row>
    <row r="1876">
      <c r="A1876" s="1" t="s">
        <v>7943</v>
      </c>
      <c r="B1876" s="1" t="s">
        <v>7944</v>
      </c>
      <c r="C1876" s="1" t="s">
        <v>7945</v>
      </c>
      <c r="D1876" s="2" t="s">
        <v>7946</v>
      </c>
      <c r="E1876" t="str">
        <f>IMAGE("http://arima.io/assets/logo-icon-large-655fb9703ea72c2d51c817c134269949.png",1)</f>
        <v/>
      </c>
      <c r="F1876" s="1" t="s">
        <v>4</v>
      </c>
      <c r="G1876" s="2" t="s">
        <v>7947</v>
      </c>
    </row>
    <row r="1877">
      <c r="A1877" s="1" t="s">
        <v>7948</v>
      </c>
      <c r="B1877" s="1" t="s">
        <v>7949</v>
      </c>
      <c r="C1877" s="1" t="s">
        <v>7950</v>
      </c>
      <c r="D1877" s="2" t="s">
        <v>7951</v>
      </c>
      <c r="E1877" t="str">
        <f>IMAGE("http://cdn.sstatic.net/bitcoin/img/apple-touch-icon.png?v=a43e5a337e6b&amp;amp;a",1)</f>
        <v/>
      </c>
      <c r="F1877" s="1" t="s">
        <v>4</v>
      </c>
      <c r="G1877" s="2" t="s">
        <v>7952</v>
      </c>
    </row>
    <row r="1878">
      <c r="A1878" s="1" t="s">
        <v>7953</v>
      </c>
      <c r="B1878" s="1" t="s">
        <v>4114</v>
      </c>
      <c r="C1878" s="1" t="s">
        <v>7954</v>
      </c>
      <c r="D1878" s="1" t="s">
        <v>177</v>
      </c>
      <c r="E1878" t="str">
        <f t="shared" ref="E1878:E1879" si="199">IMAGE("http://ifttt.com/images/no_image_card.png",1)</f>
        <v/>
      </c>
      <c r="F1878" s="1" t="s">
        <v>4</v>
      </c>
      <c r="G1878" s="2" t="s">
        <v>7955</v>
      </c>
    </row>
    <row r="1879">
      <c r="A1879" s="1" t="s">
        <v>7956</v>
      </c>
      <c r="B1879" s="1" t="s">
        <v>6688</v>
      </c>
      <c r="C1879" s="1" t="s">
        <v>7957</v>
      </c>
      <c r="D1879" s="1" t="s">
        <v>7958</v>
      </c>
      <c r="E1879" t="str">
        <f t="shared" si="199"/>
        <v/>
      </c>
      <c r="F1879" s="1" t="s">
        <v>4</v>
      </c>
      <c r="G1879" s="2" t="s">
        <v>7959</v>
      </c>
    </row>
    <row r="1880">
      <c r="A1880" s="1" t="s">
        <v>7960</v>
      </c>
      <c r="B1880" s="1" t="s">
        <v>180</v>
      </c>
      <c r="C1880" s="1" t="s">
        <v>7961</v>
      </c>
      <c r="D1880" s="2" t="s">
        <v>7962</v>
      </c>
      <c r="E1880" t="str">
        <f>IMAGE("http://bravenewcoin.com/assets/Uploads/_resampled/CroppedImage400400-Selection-107.png",1)</f>
        <v/>
      </c>
      <c r="F1880" s="1" t="s">
        <v>4</v>
      </c>
      <c r="G1880" s="2" t="s">
        <v>7963</v>
      </c>
    </row>
    <row r="1881">
      <c r="A1881" s="1" t="s">
        <v>7964</v>
      </c>
      <c r="B1881" s="1" t="s">
        <v>7965</v>
      </c>
      <c r="C1881" s="1" t="s">
        <v>7966</v>
      </c>
      <c r="D1881" s="2" t="s">
        <v>7967</v>
      </c>
      <c r="E1881" t="str">
        <f>IMAGE("http://bravenewcoin.com/assets/Uploads/_resampled/CroppedImage400400-Selection-102.png",1)</f>
        <v/>
      </c>
      <c r="F1881" s="1" t="s">
        <v>4</v>
      </c>
      <c r="G1881" s="2" t="s">
        <v>7968</v>
      </c>
    </row>
    <row r="1882">
      <c r="A1882" s="1" t="s">
        <v>7969</v>
      </c>
      <c r="B1882" s="1" t="s">
        <v>7970</v>
      </c>
      <c r="C1882" s="1" t="s">
        <v>7971</v>
      </c>
      <c r="D1882" s="1" t="s">
        <v>7972</v>
      </c>
      <c r="E1882" t="str">
        <f t="shared" ref="E1882:E1883" si="200">IMAGE("http://ifttt.com/images/no_image_card.png",1)</f>
        <v/>
      </c>
      <c r="F1882" s="1" t="s">
        <v>4</v>
      </c>
      <c r="G1882" s="2" t="s">
        <v>7973</v>
      </c>
    </row>
    <row r="1883">
      <c r="A1883" s="1" t="s">
        <v>7974</v>
      </c>
      <c r="B1883" s="1" t="s">
        <v>7975</v>
      </c>
      <c r="C1883" s="1" t="s">
        <v>7976</v>
      </c>
      <c r="D1883" s="1" t="s">
        <v>7977</v>
      </c>
      <c r="E1883" t="str">
        <f t="shared" si="200"/>
        <v/>
      </c>
      <c r="F1883" s="1" t="s">
        <v>4</v>
      </c>
      <c r="G1883" s="2" t="s">
        <v>7978</v>
      </c>
    </row>
    <row r="1884">
      <c r="A1884" s="1" t="s">
        <v>7979</v>
      </c>
      <c r="B1884" s="1" t="s">
        <v>7980</v>
      </c>
      <c r="C1884" s="1" t="s">
        <v>7981</v>
      </c>
      <c r="D1884" s="2" t="s">
        <v>7982</v>
      </c>
      <c r="E1884" t="str">
        <f>IMAGE("https://www.redditstatic.com/icon.png",1)</f>
        <v/>
      </c>
      <c r="F1884" s="1" t="s">
        <v>4</v>
      </c>
      <c r="G1884" s="2" t="s">
        <v>7983</v>
      </c>
    </row>
    <row r="1885">
      <c r="A1885" s="1" t="s">
        <v>7984</v>
      </c>
      <c r="B1885" s="1" t="s">
        <v>7007</v>
      </c>
      <c r="C1885" s="1" t="s">
        <v>7985</v>
      </c>
      <c r="D1885" s="1" t="s">
        <v>7986</v>
      </c>
      <c r="E1885" t="str">
        <f t="shared" ref="E1885:E1886" si="201">IMAGE("http://ifttt.com/images/no_image_card.png",1)</f>
        <v/>
      </c>
      <c r="F1885" s="1" t="s">
        <v>4</v>
      </c>
      <c r="G1885" s="2" t="s">
        <v>7987</v>
      </c>
    </row>
    <row r="1886">
      <c r="A1886" s="1" t="s">
        <v>7988</v>
      </c>
      <c r="B1886" s="1" t="s">
        <v>7989</v>
      </c>
      <c r="C1886" s="1" t="s">
        <v>7990</v>
      </c>
      <c r="D1886" s="1" t="s">
        <v>7991</v>
      </c>
      <c r="E1886" t="str">
        <f t="shared" si="201"/>
        <v/>
      </c>
      <c r="F1886" s="1" t="s">
        <v>4</v>
      </c>
      <c r="G1886" s="2" t="s">
        <v>7992</v>
      </c>
    </row>
    <row r="1887">
      <c r="A1887" s="1" t="s">
        <v>7993</v>
      </c>
      <c r="B1887" s="1" t="s">
        <v>1310</v>
      </c>
      <c r="C1887" s="1" t="s">
        <v>7994</v>
      </c>
      <c r="D1887" s="2" t="s">
        <v>7995</v>
      </c>
      <c r="E1887" t="str">
        <f>IMAGE("https://pbs.twimg.com/media/CDjr_-FUsAAxcOB.png:large",1)</f>
        <v/>
      </c>
      <c r="F1887" s="1" t="s">
        <v>4</v>
      </c>
      <c r="G1887" s="2" t="s">
        <v>7996</v>
      </c>
    </row>
    <row r="1888">
      <c r="A1888" s="1" t="s">
        <v>7997</v>
      </c>
      <c r="B1888" s="1" t="s">
        <v>425</v>
      </c>
      <c r="C1888" s="1" t="s">
        <v>7998</v>
      </c>
      <c r="D1888" s="2" t="s">
        <v>7999</v>
      </c>
      <c r="E1888" t="str">
        <f>IMAGE("http://forklog.com/wp-content/uploads/freedom-300x181.jpg",1)</f>
        <v/>
      </c>
      <c r="F1888" s="1" t="s">
        <v>4</v>
      </c>
      <c r="G1888" s="2" t="s">
        <v>8000</v>
      </c>
    </row>
    <row r="1889">
      <c r="A1889" s="1" t="s">
        <v>8001</v>
      </c>
      <c r="B1889" s="1" t="s">
        <v>6806</v>
      </c>
      <c r="C1889" s="1" t="s">
        <v>8002</v>
      </c>
      <c r="D1889" s="1" t="s">
        <v>8003</v>
      </c>
      <c r="E1889" t="str">
        <f t="shared" ref="E1889:E1893" si="202">IMAGE("http://ifttt.com/images/no_image_card.png",1)</f>
        <v/>
      </c>
      <c r="F1889" s="1" t="s">
        <v>4</v>
      </c>
      <c r="G1889" s="2" t="s">
        <v>8004</v>
      </c>
    </row>
    <row r="1890">
      <c r="A1890" s="1" t="s">
        <v>8005</v>
      </c>
      <c r="B1890" s="1" t="s">
        <v>8006</v>
      </c>
      <c r="C1890" s="1" t="s">
        <v>8007</v>
      </c>
      <c r="D1890" s="1" t="s">
        <v>8008</v>
      </c>
      <c r="E1890" t="str">
        <f t="shared" si="202"/>
        <v/>
      </c>
      <c r="F1890" s="1" t="s">
        <v>4</v>
      </c>
      <c r="G1890" s="2" t="s">
        <v>8009</v>
      </c>
    </row>
    <row r="1891">
      <c r="A1891" s="1" t="s">
        <v>8010</v>
      </c>
      <c r="B1891" s="1" t="s">
        <v>8011</v>
      </c>
      <c r="C1891" s="1" t="s">
        <v>8012</v>
      </c>
      <c r="D1891" s="1" t="s">
        <v>8013</v>
      </c>
      <c r="E1891" t="str">
        <f t="shared" si="202"/>
        <v/>
      </c>
      <c r="F1891" s="1" t="s">
        <v>4</v>
      </c>
      <c r="G1891" s="2" t="s">
        <v>8014</v>
      </c>
    </row>
    <row r="1892">
      <c r="A1892" s="1" t="s">
        <v>8015</v>
      </c>
      <c r="B1892" s="1" t="s">
        <v>6218</v>
      </c>
      <c r="C1892" s="1" t="s">
        <v>8016</v>
      </c>
      <c r="D1892" s="1" t="s">
        <v>8017</v>
      </c>
      <c r="E1892" t="str">
        <f t="shared" si="202"/>
        <v/>
      </c>
      <c r="F1892" s="1" t="s">
        <v>4</v>
      </c>
      <c r="G1892" s="2" t="s">
        <v>8018</v>
      </c>
    </row>
    <row r="1893">
      <c r="A1893" s="1" t="s">
        <v>8019</v>
      </c>
      <c r="B1893" s="1" t="s">
        <v>7866</v>
      </c>
      <c r="C1893" s="1" t="s">
        <v>8020</v>
      </c>
      <c r="D1893" s="1" t="s">
        <v>8021</v>
      </c>
      <c r="E1893" t="str">
        <f t="shared" si="202"/>
        <v/>
      </c>
      <c r="F1893" s="1" t="s">
        <v>4</v>
      </c>
      <c r="G1893" s="2" t="s">
        <v>8022</v>
      </c>
    </row>
    <row r="1894">
      <c r="A1894" s="1" t="s">
        <v>8023</v>
      </c>
      <c r="B1894" s="1" t="s">
        <v>895</v>
      </c>
      <c r="C1894" s="1" t="s">
        <v>8024</v>
      </c>
      <c r="D1894" s="2" t="s">
        <v>8025</v>
      </c>
      <c r="E1894" t="str">
        <f>IMAGE("http://truucoin.com/wp-content/uploads/2015/04/shutterstock_179556830-750x430.jpg",1)</f>
        <v/>
      </c>
      <c r="F1894" s="1" t="s">
        <v>4</v>
      </c>
      <c r="G1894" s="2" t="s">
        <v>8026</v>
      </c>
    </row>
    <row r="1895">
      <c r="A1895" s="1" t="s">
        <v>8027</v>
      </c>
      <c r="B1895" s="1" t="s">
        <v>8028</v>
      </c>
      <c r="C1895" s="1" t="s">
        <v>6613</v>
      </c>
      <c r="D1895" s="2" t="s">
        <v>8029</v>
      </c>
      <c r="E1895" t="str">
        <f>IMAGE("http://images.forbes.com/media/assets/forbes_1200x1200.jpg",1)</f>
        <v/>
      </c>
      <c r="F1895" s="1" t="s">
        <v>4</v>
      </c>
      <c r="G1895" s="2" t="s">
        <v>8030</v>
      </c>
    </row>
    <row r="1896">
      <c r="A1896" s="1" t="s">
        <v>8031</v>
      </c>
      <c r="B1896" s="1" t="s">
        <v>6083</v>
      </c>
      <c r="C1896" s="1" t="s">
        <v>8032</v>
      </c>
      <c r="D1896" s="1" t="s">
        <v>177</v>
      </c>
      <c r="E1896" t="str">
        <f>IMAGE("http://ifttt.com/images/no_image_card.png",1)</f>
        <v/>
      </c>
      <c r="F1896" s="1" t="s">
        <v>4</v>
      </c>
      <c r="G1896" s="2" t="s">
        <v>8033</v>
      </c>
    </row>
    <row r="1897">
      <c r="A1897" s="1" t="s">
        <v>8034</v>
      </c>
      <c r="B1897" s="1" t="s">
        <v>8035</v>
      </c>
      <c r="C1897" s="1" t="s">
        <v>8036</v>
      </c>
      <c r="D1897" s="2" t="s">
        <v>8037</v>
      </c>
      <c r="E1897" t="str">
        <f>IMAGE("http://i.imgur.com/uOdKj3M.png",1)</f>
        <v/>
      </c>
      <c r="F1897" s="1" t="s">
        <v>4</v>
      </c>
      <c r="G1897" s="2" t="s">
        <v>8038</v>
      </c>
    </row>
    <row r="1898">
      <c r="A1898" s="1" t="s">
        <v>8039</v>
      </c>
      <c r="B1898" s="1" t="s">
        <v>8040</v>
      </c>
      <c r="C1898" s="1" t="s">
        <v>8041</v>
      </c>
      <c r="D1898" s="1" t="s">
        <v>8042</v>
      </c>
      <c r="E1898" t="str">
        <f t="shared" ref="E1898:E1900" si="203">IMAGE("http://ifttt.com/images/no_image_card.png",1)</f>
        <v/>
      </c>
      <c r="F1898" s="1" t="s">
        <v>4</v>
      </c>
      <c r="G1898" s="2" t="s">
        <v>8043</v>
      </c>
    </row>
    <row r="1899">
      <c r="A1899" s="1" t="s">
        <v>8044</v>
      </c>
      <c r="B1899" s="1" t="s">
        <v>8045</v>
      </c>
      <c r="C1899" s="1" t="s">
        <v>8046</v>
      </c>
      <c r="D1899" s="1" t="s">
        <v>8047</v>
      </c>
      <c r="E1899" t="str">
        <f t="shared" si="203"/>
        <v/>
      </c>
      <c r="F1899" s="1" t="s">
        <v>4</v>
      </c>
      <c r="G1899" s="2" t="s">
        <v>8048</v>
      </c>
    </row>
    <row r="1900">
      <c r="A1900" s="1" t="s">
        <v>8049</v>
      </c>
      <c r="B1900" s="1" t="s">
        <v>2307</v>
      </c>
      <c r="C1900" s="1" t="s">
        <v>8050</v>
      </c>
      <c r="D1900" s="1" t="s">
        <v>8051</v>
      </c>
      <c r="E1900" t="str">
        <f t="shared" si="203"/>
        <v/>
      </c>
      <c r="F1900" s="1" t="s">
        <v>4</v>
      </c>
      <c r="G1900" s="2" t="s">
        <v>8052</v>
      </c>
    </row>
    <row r="1901">
      <c r="A1901" s="1" t="s">
        <v>8053</v>
      </c>
      <c r="B1901" s="1" t="s">
        <v>8054</v>
      </c>
      <c r="C1901" s="1" t="s">
        <v>8055</v>
      </c>
      <c r="D1901" s="2" t="s">
        <v>8056</v>
      </c>
      <c r="E1901" t="str">
        <f>IMAGE("http://survey.mingin.cn/images/top.jpg",1)</f>
        <v/>
      </c>
      <c r="F1901" s="1" t="s">
        <v>4</v>
      </c>
      <c r="G1901" s="2" t="s">
        <v>8057</v>
      </c>
    </row>
    <row r="1902">
      <c r="A1902" s="1" t="s">
        <v>8058</v>
      </c>
      <c r="B1902" s="1" t="s">
        <v>6806</v>
      </c>
      <c r="C1902" s="1" t="s">
        <v>8059</v>
      </c>
      <c r="D1902" s="1" t="s">
        <v>8060</v>
      </c>
      <c r="E1902" t="str">
        <f t="shared" ref="E1902:E1903" si="204">IMAGE("http://ifttt.com/images/no_image_card.png",1)</f>
        <v/>
      </c>
      <c r="F1902" s="1" t="s">
        <v>4</v>
      </c>
      <c r="G1902" s="2" t="s">
        <v>8061</v>
      </c>
    </row>
    <row r="1903">
      <c r="A1903" s="1" t="s">
        <v>8058</v>
      </c>
      <c r="B1903" s="1" t="s">
        <v>198</v>
      </c>
      <c r="C1903" s="1" t="s">
        <v>8062</v>
      </c>
      <c r="D1903" s="1" t="s">
        <v>8063</v>
      </c>
      <c r="E1903" t="str">
        <f t="shared" si="204"/>
        <v/>
      </c>
      <c r="F1903" s="1" t="s">
        <v>4</v>
      </c>
      <c r="G1903" s="2" t="s">
        <v>8064</v>
      </c>
    </row>
    <row r="1904">
      <c r="A1904" s="1" t="s">
        <v>8065</v>
      </c>
      <c r="B1904" s="1" t="s">
        <v>8066</v>
      </c>
      <c r="C1904" s="1" t="s">
        <v>8067</v>
      </c>
      <c r="D1904" s="2" t="s">
        <v>7604</v>
      </c>
      <c r="E1904" t="str">
        <f>IMAGE("http://ichef.bbci.co.uk/news/1024/media/images/82537000/jpg/_82537286_82537285.jpg",1)</f>
        <v/>
      </c>
      <c r="F1904" s="1" t="s">
        <v>4</v>
      </c>
      <c r="G1904" s="2" t="s">
        <v>8068</v>
      </c>
    </row>
    <row r="1905">
      <c r="A1905" s="1" t="s">
        <v>8069</v>
      </c>
      <c r="B1905" s="1" t="s">
        <v>8070</v>
      </c>
      <c r="C1905" s="1" t="s">
        <v>8071</v>
      </c>
      <c r="D1905" s="1" t="s">
        <v>8072</v>
      </c>
      <c r="E1905" t="str">
        <f t="shared" ref="E1905:E1906" si="205">IMAGE("http://ifttt.com/images/no_image_card.png",1)</f>
        <v/>
      </c>
      <c r="F1905" s="1" t="s">
        <v>4</v>
      </c>
      <c r="G1905" s="2" t="s">
        <v>8073</v>
      </c>
    </row>
    <row r="1906">
      <c r="A1906" s="1" t="s">
        <v>8074</v>
      </c>
      <c r="B1906" s="1" t="s">
        <v>4645</v>
      </c>
      <c r="C1906" s="1" t="s">
        <v>8075</v>
      </c>
      <c r="D1906" s="1" t="s">
        <v>8076</v>
      </c>
      <c r="E1906" t="str">
        <f t="shared" si="205"/>
        <v/>
      </c>
      <c r="F1906" s="1" t="s">
        <v>4</v>
      </c>
      <c r="G1906" s="2" t="s">
        <v>8077</v>
      </c>
    </row>
    <row r="1907">
      <c r="A1907" s="1" t="s">
        <v>8078</v>
      </c>
      <c r="B1907" s="1" t="s">
        <v>8079</v>
      </c>
      <c r="C1907" s="1" t="s">
        <v>8080</v>
      </c>
      <c r="D1907" s="2" t="s">
        <v>8081</v>
      </c>
      <c r="E1907" t="str">
        <f>IMAGE("http://31.media.tumblr.com/tumblr_nng52v03rH1r3ahrj_og.jpg",1)</f>
        <v/>
      </c>
      <c r="F1907" s="1" t="s">
        <v>4</v>
      </c>
      <c r="G1907" s="2" t="s">
        <v>8082</v>
      </c>
    </row>
    <row r="1908">
      <c r="A1908" s="1" t="s">
        <v>8083</v>
      </c>
      <c r="B1908" s="1" t="s">
        <v>6697</v>
      </c>
      <c r="C1908" s="1" t="s">
        <v>8084</v>
      </c>
      <c r="D1908" s="2" t="s">
        <v>8085</v>
      </c>
      <c r="E1908" t="str">
        <f>IMAGE("http://www.irishtimes.com/polopoly_fs/1.2186630.1429890256!/image/image.jpg",1)</f>
        <v/>
      </c>
      <c r="F1908" s="1" t="s">
        <v>4</v>
      </c>
      <c r="G1908" s="2" t="s">
        <v>8086</v>
      </c>
    </row>
    <row r="1909">
      <c r="A1909" s="1" t="s">
        <v>8087</v>
      </c>
      <c r="B1909" s="1" t="s">
        <v>8088</v>
      </c>
      <c r="C1909" s="1" t="s">
        <v>8089</v>
      </c>
      <c r="D1909" s="1" t="s">
        <v>8090</v>
      </c>
      <c r="E1909" t="str">
        <f t="shared" ref="E1909:E1911" si="206">IMAGE("http://ifttt.com/images/no_image_card.png",1)</f>
        <v/>
      </c>
      <c r="F1909" s="1" t="s">
        <v>4</v>
      </c>
      <c r="G1909" s="2" t="s">
        <v>8091</v>
      </c>
    </row>
    <row r="1910">
      <c r="A1910" s="1" t="s">
        <v>8092</v>
      </c>
      <c r="B1910" s="1" t="s">
        <v>8093</v>
      </c>
      <c r="C1910" s="1" t="s">
        <v>8094</v>
      </c>
      <c r="D1910" s="1" t="s">
        <v>8095</v>
      </c>
      <c r="E1910" t="str">
        <f t="shared" si="206"/>
        <v/>
      </c>
      <c r="F1910" s="1" t="s">
        <v>4</v>
      </c>
      <c r="G1910" s="2" t="s">
        <v>8096</v>
      </c>
    </row>
    <row r="1911">
      <c r="A1911" s="1" t="s">
        <v>8097</v>
      </c>
      <c r="B1911" s="1" t="s">
        <v>8098</v>
      </c>
      <c r="C1911" s="1" t="s">
        <v>8099</v>
      </c>
      <c r="D1911" s="1" t="s">
        <v>177</v>
      </c>
      <c r="E1911" t="str">
        <f t="shared" si="206"/>
        <v/>
      </c>
      <c r="F1911" s="1" t="s">
        <v>4</v>
      </c>
      <c r="G1911" s="2" t="s">
        <v>8100</v>
      </c>
    </row>
    <row r="1912">
      <c r="A1912" s="1" t="s">
        <v>8101</v>
      </c>
      <c r="B1912" s="1" t="s">
        <v>567</v>
      </c>
      <c r="C1912" s="1" t="s">
        <v>8102</v>
      </c>
      <c r="D1912" s="2" t="s">
        <v>8103</v>
      </c>
      <c r="E1912" t="str">
        <f>IMAGE("http://img2.blogblog.com/img/icon18_edit_allbkg.gif",1)</f>
        <v/>
      </c>
      <c r="F1912" s="1" t="s">
        <v>4</v>
      </c>
      <c r="G1912" s="2" t="s">
        <v>8104</v>
      </c>
    </row>
    <row r="1913">
      <c r="A1913" s="1" t="s">
        <v>8101</v>
      </c>
      <c r="B1913" s="1" t="s">
        <v>8105</v>
      </c>
      <c r="C1913" s="1" t="s">
        <v>8106</v>
      </c>
      <c r="D1913" s="1" t="s">
        <v>8107</v>
      </c>
      <c r="E1913" t="str">
        <f t="shared" ref="E1913:E1917" si="207">IMAGE("http://ifttt.com/images/no_image_card.png",1)</f>
        <v/>
      </c>
      <c r="F1913" s="1" t="s">
        <v>4</v>
      </c>
      <c r="G1913" s="2" t="s">
        <v>8108</v>
      </c>
    </row>
    <row r="1914">
      <c r="A1914" s="1" t="s">
        <v>8109</v>
      </c>
      <c r="B1914" s="1" t="s">
        <v>8110</v>
      </c>
      <c r="C1914" s="1" t="s">
        <v>8111</v>
      </c>
      <c r="D1914" s="1" t="s">
        <v>8112</v>
      </c>
      <c r="E1914" t="str">
        <f t="shared" si="207"/>
        <v/>
      </c>
      <c r="F1914" s="1" t="s">
        <v>4</v>
      </c>
      <c r="G1914" s="2" t="s">
        <v>8113</v>
      </c>
    </row>
    <row r="1915">
      <c r="A1915" s="1" t="s">
        <v>8114</v>
      </c>
      <c r="B1915" s="1" t="s">
        <v>8115</v>
      </c>
      <c r="C1915" s="1" t="s">
        <v>8116</v>
      </c>
      <c r="D1915" s="1" t="s">
        <v>8117</v>
      </c>
      <c r="E1915" t="str">
        <f t="shared" si="207"/>
        <v/>
      </c>
      <c r="F1915" s="1" t="s">
        <v>4</v>
      </c>
      <c r="G1915" s="2" t="s">
        <v>8118</v>
      </c>
    </row>
    <row r="1916">
      <c r="A1916" s="1" t="s">
        <v>8119</v>
      </c>
      <c r="B1916" s="1" t="s">
        <v>8120</v>
      </c>
      <c r="C1916" s="1" t="s">
        <v>8121</v>
      </c>
      <c r="D1916" s="1" t="s">
        <v>8122</v>
      </c>
      <c r="E1916" t="str">
        <f t="shared" si="207"/>
        <v/>
      </c>
      <c r="F1916" s="1" t="s">
        <v>4</v>
      </c>
      <c r="G1916" s="2" t="s">
        <v>8123</v>
      </c>
    </row>
    <row r="1917">
      <c r="A1917" s="1" t="s">
        <v>8124</v>
      </c>
      <c r="B1917" s="1" t="s">
        <v>8125</v>
      </c>
      <c r="C1917" s="1" t="s">
        <v>8126</v>
      </c>
      <c r="D1917" s="1" t="s">
        <v>8127</v>
      </c>
      <c r="E1917" t="str">
        <f t="shared" si="207"/>
        <v/>
      </c>
      <c r="F1917" s="1" t="s">
        <v>4</v>
      </c>
      <c r="G1917" s="2" t="s">
        <v>8128</v>
      </c>
    </row>
    <row r="1918">
      <c r="A1918" s="1" t="s">
        <v>8129</v>
      </c>
      <c r="B1918" s="1" t="s">
        <v>7152</v>
      </c>
      <c r="C1918" s="1" t="s">
        <v>8130</v>
      </c>
      <c r="D1918" s="2" t="s">
        <v>8131</v>
      </c>
      <c r="E1918" t="str">
        <f>IMAGE("https://tctechcrunch2011.files.wordpress.com/2014/09/bitcoin-mountain-rise.jpg?w=560&amp;amp;h=292&amp;amp;crop=1",1)</f>
        <v/>
      </c>
      <c r="F1918" s="1" t="s">
        <v>4</v>
      </c>
      <c r="G1918" s="2" t="s">
        <v>8132</v>
      </c>
    </row>
    <row r="1919">
      <c r="A1919" s="1" t="s">
        <v>8133</v>
      </c>
      <c r="B1919" s="1" t="s">
        <v>8134</v>
      </c>
      <c r="C1919" s="1" t="s">
        <v>8135</v>
      </c>
      <c r="D1919" s="1" t="s">
        <v>8136</v>
      </c>
      <c r="E1919" t="str">
        <f>IMAGE("http://ifttt.com/images/no_image_card.png",1)</f>
        <v/>
      </c>
      <c r="F1919" s="1" t="s">
        <v>4</v>
      </c>
      <c r="G1919" s="2" t="s">
        <v>8137</v>
      </c>
    </row>
    <row r="1920">
      <c r="A1920" s="1" t="s">
        <v>8138</v>
      </c>
      <c r="B1920" s="1" t="s">
        <v>8139</v>
      </c>
      <c r="C1920" s="1" t="s">
        <v>8140</v>
      </c>
      <c r="D1920" s="2" t="s">
        <v>8141</v>
      </c>
      <c r="E1920" t="str">
        <f>IMAGE("https://localbitcoins.com/cached-static/img/site-logo.47b58f6f66c6.png",1)</f>
        <v/>
      </c>
      <c r="F1920" s="1" t="s">
        <v>4</v>
      </c>
      <c r="G1920" s="2" t="s">
        <v>8142</v>
      </c>
    </row>
    <row r="1921">
      <c r="A1921" s="1" t="s">
        <v>8143</v>
      </c>
      <c r="B1921" s="1" t="s">
        <v>8144</v>
      </c>
      <c r="C1921" s="1" t="s">
        <v>8145</v>
      </c>
      <c r="D1921" s="1" t="s">
        <v>8146</v>
      </c>
      <c r="E1921" t="str">
        <f t="shared" ref="E1921:E1923" si="208">IMAGE("http://ifttt.com/images/no_image_card.png",1)</f>
        <v/>
      </c>
      <c r="F1921" s="1" t="s">
        <v>4</v>
      </c>
      <c r="G1921" s="2" t="s">
        <v>8147</v>
      </c>
    </row>
    <row r="1922">
      <c r="A1922" s="1" t="s">
        <v>8148</v>
      </c>
      <c r="B1922" s="1" t="s">
        <v>8149</v>
      </c>
      <c r="C1922" s="1" t="s">
        <v>8150</v>
      </c>
      <c r="D1922" s="1" t="s">
        <v>8151</v>
      </c>
      <c r="E1922" t="str">
        <f t="shared" si="208"/>
        <v/>
      </c>
      <c r="F1922" s="1" t="s">
        <v>4</v>
      </c>
      <c r="G1922" s="2" t="s">
        <v>8152</v>
      </c>
    </row>
    <row r="1923">
      <c r="A1923" s="1" t="s">
        <v>8153</v>
      </c>
      <c r="B1923" s="1" t="s">
        <v>1883</v>
      </c>
      <c r="C1923" s="1" t="s">
        <v>8154</v>
      </c>
      <c r="D1923" s="1" t="s">
        <v>8155</v>
      </c>
      <c r="E1923" t="str">
        <f t="shared" si="208"/>
        <v/>
      </c>
      <c r="F1923" s="1" t="s">
        <v>4</v>
      </c>
      <c r="G1923" s="2" t="s">
        <v>8156</v>
      </c>
    </row>
    <row r="1924">
      <c r="A1924" s="1" t="s">
        <v>8157</v>
      </c>
      <c r="B1924" s="1" t="s">
        <v>8158</v>
      </c>
      <c r="C1924" s="1" t="s">
        <v>8159</v>
      </c>
      <c r="D1924" s="2" t="s">
        <v>8160</v>
      </c>
      <c r="E1924" t="str">
        <f>IMAGE("http://static1.squarespace.com/static/520f4969e4b08b7bacdccc74/541c051ee4b0fcd826d2132a/5428235ce4b0e2d40ddc2f73/?format=1000w",1)</f>
        <v/>
      </c>
      <c r="F1924" s="1" t="s">
        <v>4</v>
      </c>
      <c r="G1924" s="2" t="s">
        <v>8161</v>
      </c>
    </row>
    <row r="1925">
      <c r="A1925" s="1" t="s">
        <v>8162</v>
      </c>
      <c r="B1925" s="1" t="s">
        <v>8163</v>
      </c>
      <c r="C1925" s="1" t="s">
        <v>8164</v>
      </c>
      <c r="D1925" s="1" t="s">
        <v>8165</v>
      </c>
      <c r="E1925" t="str">
        <f t="shared" ref="E1925:E1928" si="209">IMAGE("http://ifttt.com/images/no_image_card.png",1)</f>
        <v/>
      </c>
      <c r="F1925" s="1" t="s">
        <v>4</v>
      </c>
      <c r="G1925" s="2" t="s">
        <v>8166</v>
      </c>
    </row>
    <row r="1926">
      <c r="A1926" s="1" t="s">
        <v>8167</v>
      </c>
      <c r="B1926" s="1" t="s">
        <v>5072</v>
      </c>
      <c r="C1926" s="1" t="s">
        <v>8168</v>
      </c>
      <c r="D1926" s="1" t="s">
        <v>8169</v>
      </c>
      <c r="E1926" t="str">
        <f t="shared" si="209"/>
        <v/>
      </c>
      <c r="F1926" s="1" t="s">
        <v>4</v>
      </c>
      <c r="G1926" s="2" t="s">
        <v>8170</v>
      </c>
    </row>
    <row r="1927">
      <c r="A1927" s="1" t="s">
        <v>8171</v>
      </c>
      <c r="B1927" s="1" t="s">
        <v>8172</v>
      </c>
      <c r="C1927" s="1" t="s">
        <v>8173</v>
      </c>
      <c r="D1927" s="1" t="s">
        <v>8174</v>
      </c>
      <c r="E1927" t="str">
        <f t="shared" si="209"/>
        <v/>
      </c>
      <c r="F1927" s="1" t="s">
        <v>4</v>
      </c>
      <c r="G1927" s="2" t="s">
        <v>8175</v>
      </c>
    </row>
    <row r="1928">
      <c r="A1928" s="1" t="s">
        <v>8176</v>
      </c>
      <c r="B1928" s="1" t="s">
        <v>3621</v>
      </c>
      <c r="C1928" s="1" t="s">
        <v>8177</v>
      </c>
      <c r="D1928" s="1" t="s">
        <v>3623</v>
      </c>
      <c r="E1928" t="str">
        <f t="shared" si="209"/>
        <v/>
      </c>
      <c r="F1928" s="1" t="s">
        <v>4</v>
      </c>
      <c r="G1928" s="2" t="s">
        <v>8178</v>
      </c>
    </row>
    <row r="1929">
      <c r="A1929" s="1" t="s">
        <v>8179</v>
      </c>
      <c r="B1929" s="1" t="s">
        <v>415</v>
      </c>
      <c r="C1929" s="1" t="s">
        <v>8180</v>
      </c>
      <c r="D1929" s="2" t="s">
        <v>8181</v>
      </c>
      <c r="E1929" t="str">
        <f>IMAGE("https://www.lakebtc.com/assets/qrcode-LakeBTC-ee2de3fbc22a172d74f5bc239e20d9bd.png",1)</f>
        <v/>
      </c>
      <c r="F1929" s="1" t="s">
        <v>4</v>
      </c>
      <c r="G1929" s="2" t="s">
        <v>8182</v>
      </c>
    </row>
    <row r="1930">
      <c r="A1930" s="1" t="s">
        <v>8183</v>
      </c>
      <c r="B1930" s="1" t="s">
        <v>8184</v>
      </c>
      <c r="C1930" s="1" t="s">
        <v>8185</v>
      </c>
      <c r="D1930" s="2" t="s">
        <v>8186</v>
      </c>
      <c r="E1930" t="str">
        <f>IMAGE("https://www.247exchange.com/images/tpl/logo.png",1)</f>
        <v/>
      </c>
      <c r="F1930" s="1" t="s">
        <v>4</v>
      </c>
      <c r="G1930" s="2" t="s">
        <v>8187</v>
      </c>
    </row>
    <row r="1931">
      <c r="A1931" s="1" t="s">
        <v>8188</v>
      </c>
      <c r="B1931" s="1" t="s">
        <v>8189</v>
      </c>
      <c r="C1931" s="1" t="s">
        <v>8190</v>
      </c>
      <c r="D1931" s="2" t="s">
        <v>8191</v>
      </c>
      <c r="E1931" t="str">
        <f>IMAGE("http://www.information-age.com/sites/default/files/styles/article_portrait/public/field/image/shutterstock_145515241.jpg?itok=KAm-f0Bv",1)</f>
        <v/>
      </c>
      <c r="F1931" s="1" t="s">
        <v>4</v>
      </c>
      <c r="G1931" s="2" t="s">
        <v>8192</v>
      </c>
    </row>
    <row r="1932">
      <c r="A1932" s="1" t="s">
        <v>8193</v>
      </c>
      <c r="B1932" s="1" t="s">
        <v>8194</v>
      </c>
      <c r="C1932" s="1" t="s">
        <v>8195</v>
      </c>
      <c r="D1932" s="1" t="s">
        <v>8196</v>
      </c>
      <c r="E1932" t="str">
        <f>IMAGE("http://ifttt.com/images/no_image_card.png",1)</f>
        <v/>
      </c>
      <c r="F1932" s="1" t="s">
        <v>4</v>
      </c>
      <c r="G1932" s="2" t="s">
        <v>8197</v>
      </c>
    </row>
    <row r="1933">
      <c r="A1933" s="1" t="s">
        <v>8198</v>
      </c>
      <c r="B1933" s="1" t="s">
        <v>6504</v>
      </c>
      <c r="C1933" s="1" t="s">
        <v>8199</v>
      </c>
      <c r="D1933" s="2" t="s">
        <v>8200</v>
      </c>
      <c r="E1933" t="str">
        <f>IMAGE("https://i.ytimg.com/vi/Um63OQz3bjo/maxresdefault.jpg",1)</f>
        <v/>
      </c>
      <c r="F1933" s="1" t="s">
        <v>4</v>
      </c>
      <c r="G1933" s="2" t="s">
        <v>8201</v>
      </c>
    </row>
    <row r="1934">
      <c r="A1934" s="1" t="s">
        <v>8202</v>
      </c>
      <c r="B1934" s="1" t="s">
        <v>6688</v>
      </c>
      <c r="C1934" s="1" t="s">
        <v>8203</v>
      </c>
      <c r="D1934" s="1" t="s">
        <v>8204</v>
      </c>
      <c r="E1934" t="str">
        <f>IMAGE("http://ifttt.com/images/no_image_card.png",1)</f>
        <v/>
      </c>
      <c r="F1934" s="1" t="s">
        <v>4</v>
      </c>
      <c r="G1934" s="2" t="s">
        <v>8205</v>
      </c>
    </row>
    <row r="1935">
      <c r="A1935" s="1" t="s">
        <v>8206</v>
      </c>
      <c r="B1935" s="1" t="s">
        <v>8207</v>
      </c>
      <c r="C1935" s="1" t="s">
        <v>8208</v>
      </c>
      <c r="D1935" s="2" t="s">
        <v>8209</v>
      </c>
      <c r="E1935" t="str">
        <f>IMAGE("https://s0.wp.com/i/blank.jpg",1)</f>
        <v/>
      </c>
      <c r="F1935" s="1" t="s">
        <v>4</v>
      </c>
      <c r="G1935" s="2" t="s">
        <v>8210</v>
      </c>
    </row>
    <row r="1936">
      <c r="A1936" s="1" t="s">
        <v>8211</v>
      </c>
      <c r="B1936" s="1" t="s">
        <v>353</v>
      </c>
      <c r="C1936" s="1" t="s">
        <v>8212</v>
      </c>
      <c r="D1936" s="2" t="s">
        <v>8213</v>
      </c>
      <c r="E1936" t="str">
        <f>IMAGE("https://www.cryptocoinsnews.com/wp-content/uploads/2015/04/liberland-diplomacy.jpg",1)</f>
        <v/>
      </c>
      <c r="F1936" s="1" t="s">
        <v>4</v>
      </c>
      <c r="G1936" s="2" t="s">
        <v>8214</v>
      </c>
    </row>
    <row r="1937">
      <c r="A1937" s="1" t="s">
        <v>8215</v>
      </c>
      <c r="B1937" s="1" t="s">
        <v>3173</v>
      </c>
      <c r="C1937" s="1" t="s">
        <v>8216</v>
      </c>
      <c r="D1937" s="1" t="s">
        <v>8217</v>
      </c>
      <c r="E1937" t="str">
        <f>IMAGE("http://ifttt.com/images/no_image_card.png",1)</f>
        <v/>
      </c>
      <c r="F1937" s="1" t="s">
        <v>4</v>
      </c>
      <c r="G1937" s="2" t="s">
        <v>8218</v>
      </c>
    </row>
    <row r="1938">
      <c r="A1938" s="1" t="s">
        <v>8219</v>
      </c>
      <c r="B1938" s="1" t="s">
        <v>8220</v>
      </c>
      <c r="C1938" s="1" t="s">
        <v>8221</v>
      </c>
      <c r="D1938" s="2" t="s">
        <v>8222</v>
      </c>
      <c r="E1938" t="str">
        <f>IMAGE("https://i.ytimg.com/vi/gBgrf_Yf5Jw/maxresdefault.jpg",1)</f>
        <v/>
      </c>
      <c r="F1938" s="1" t="s">
        <v>4</v>
      </c>
      <c r="G1938" s="2" t="s">
        <v>8223</v>
      </c>
    </row>
    <row r="1939">
      <c r="A1939" s="1" t="s">
        <v>8224</v>
      </c>
      <c r="B1939" s="1" t="s">
        <v>353</v>
      </c>
      <c r="C1939" s="1" t="s">
        <v>8225</v>
      </c>
      <c r="D1939" s="2" t="s">
        <v>8226</v>
      </c>
      <c r="E1939" t="str">
        <f>IMAGE("http://www.cbronline.com/Content/images/cbr_logo.png",1)</f>
        <v/>
      </c>
      <c r="F1939" s="1" t="s">
        <v>4</v>
      </c>
      <c r="G1939" s="2" t="s">
        <v>8227</v>
      </c>
    </row>
    <row r="1940">
      <c r="A1940" s="1" t="s">
        <v>8228</v>
      </c>
      <c r="B1940" s="1" t="s">
        <v>1189</v>
      </c>
      <c r="C1940" s="1" t="s">
        <v>8229</v>
      </c>
      <c r="D1940" s="1" t="s">
        <v>8230</v>
      </c>
      <c r="E1940" t="str">
        <f>IMAGE("http://ifttt.com/images/no_image_card.png",1)</f>
        <v/>
      </c>
      <c r="F1940" s="1" t="s">
        <v>4</v>
      </c>
      <c r="G1940" s="2" t="s">
        <v>8231</v>
      </c>
    </row>
    <row r="1941">
      <c r="A1941" s="1" t="s">
        <v>8232</v>
      </c>
      <c r="B1941" s="1" t="s">
        <v>1315</v>
      </c>
      <c r="C1941" s="1" t="s">
        <v>8233</v>
      </c>
      <c r="D1941" s="2" t="s">
        <v>8234</v>
      </c>
      <c r="E1941" t="str">
        <f>IMAGE("http://media.bizj.us/view/img/3825451/bitcoin-pay*1200xx4000-2250-0-209.jpg",1)</f>
        <v/>
      </c>
      <c r="F1941" s="1" t="s">
        <v>4</v>
      </c>
      <c r="G1941" s="2" t="s">
        <v>8235</v>
      </c>
    </row>
    <row r="1942">
      <c r="A1942" s="1" t="s">
        <v>8236</v>
      </c>
      <c r="B1942" s="1" t="s">
        <v>425</v>
      </c>
      <c r="C1942" s="1" t="s">
        <v>7998</v>
      </c>
      <c r="D1942" s="2" t="s">
        <v>7999</v>
      </c>
      <c r="E1942" t="str">
        <f>IMAGE("http://forklog.com/wp-content/uploads/freedom-300x181.jpg",1)</f>
        <v/>
      </c>
      <c r="F1942" s="1" t="s">
        <v>4</v>
      </c>
      <c r="G1942" s="2" t="s">
        <v>8237</v>
      </c>
    </row>
    <row r="1943">
      <c r="A1943" s="1" t="s">
        <v>8238</v>
      </c>
      <c r="B1943" s="1" t="s">
        <v>8239</v>
      </c>
      <c r="C1943" s="1" t="s">
        <v>8240</v>
      </c>
      <c r="D1943" s="1" t="s">
        <v>177</v>
      </c>
      <c r="E1943" t="str">
        <f>IMAGE("http://ifttt.com/images/no_image_card.png",1)</f>
        <v/>
      </c>
      <c r="F1943" s="1" t="s">
        <v>4</v>
      </c>
      <c r="G1943" s="2" t="s">
        <v>8241</v>
      </c>
    </row>
    <row r="1944">
      <c r="A1944" s="1" t="s">
        <v>8242</v>
      </c>
      <c r="B1944" s="1" t="s">
        <v>542</v>
      </c>
      <c r="C1944" s="1" t="s">
        <v>8243</v>
      </c>
      <c r="D1944" s="2" t="s">
        <v>8244</v>
      </c>
      <c r="E1944" t="str">
        <f>IMAGE("https://blog.roolo.io/content/images.jpg",1)</f>
        <v/>
      </c>
      <c r="F1944" s="1" t="s">
        <v>4</v>
      </c>
      <c r="G1944" s="2" t="s">
        <v>8245</v>
      </c>
    </row>
    <row r="1945">
      <c r="A1945" s="1" t="s">
        <v>8246</v>
      </c>
      <c r="B1945" s="1" t="s">
        <v>8247</v>
      </c>
      <c r="C1945" s="1" t="s">
        <v>8248</v>
      </c>
      <c r="D1945" s="1" t="s">
        <v>8249</v>
      </c>
      <c r="E1945" t="str">
        <f>IMAGE("http://ifttt.com/images/no_image_card.png",1)</f>
        <v/>
      </c>
      <c r="F1945" s="1" t="s">
        <v>4</v>
      </c>
      <c r="G1945" s="2" t="s">
        <v>8250</v>
      </c>
    </row>
    <row r="1946">
      <c r="A1946" s="1" t="s">
        <v>8251</v>
      </c>
      <c r="B1946" s="1" t="s">
        <v>2097</v>
      </c>
      <c r="C1946" s="1" t="s">
        <v>8252</v>
      </c>
      <c r="D1946" s="2" t="s">
        <v>8253</v>
      </c>
      <c r="E1946" t="str">
        <f>IMAGE("https://bitcoinnewsmagazine.com/wp-content/uploads/2015/04/bitcoinanonymity.png",1)</f>
        <v/>
      </c>
      <c r="F1946" s="1" t="s">
        <v>4</v>
      </c>
      <c r="G1946" s="2" t="s">
        <v>8254</v>
      </c>
    </row>
    <row r="1947">
      <c r="A1947" s="1" t="s">
        <v>8255</v>
      </c>
      <c r="B1947" s="1" t="s">
        <v>1320</v>
      </c>
      <c r="C1947" s="1" t="s">
        <v>8256</v>
      </c>
      <c r="D1947" s="2" t="s">
        <v>8257</v>
      </c>
      <c r="E1947" t="str">
        <f>IMAGE("https://i.ytimg.com/vi/lg6mhZw_UnU/maxresdefault.jpg",1)</f>
        <v/>
      </c>
      <c r="F1947" s="1" t="s">
        <v>4</v>
      </c>
      <c r="G1947" s="2" t="s">
        <v>8258</v>
      </c>
    </row>
    <row r="1948">
      <c r="A1948" s="1" t="s">
        <v>8259</v>
      </c>
      <c r="B1948" s="1" t="s">
        <v>8260</v>
      </c>
      <c r="C1948" s="1" t="s">
        <v>8261</v>
      </c>
      <c r="D1948" s="2" t="s">
        <v>8262</v>
      </c>
      <c r="E1948" t="str">
        <f>IMAGE("http://i.imgur.com/BSTddwD.jpg",1)</f>
        <v/>
      </c>
      <c r="F1948" s="1" t="s">
        <v>4</v>
      </c>
      <c r="G1948" s="2" t="s">
        <v>8263</v>
      </c>
    </row>
    <row r="1949">
      <c r="A1949" s="1" t="s">
        <v>8264</v>
      </c>
      <c r="B1949" s="1" t="s">
        <v>8265</v>
      </c>
      <c r="C1949" s="1" t="s">
        <v>6745</v>
      </c>
      <c r="D1949" s="2" t="s">
        <v>8266</v>
      </c>
      <c r="E1949" t="str">
        <f>IMAGE("http://assets.tumblr.com/images/og/text_200.png",1)</f>
        <v/>
      </c>
      <c r="F1949" s="1" t="s">
        <v>4</v>
      </c>
      <c r="G1949" s="2" t="s">
        <v>8267</v>
      </c>
    </row>
    <row r="1950">
      <c r="A1950" s="1" t="s">
        <v>8268</v>
      </c>
      <c r="B1950" s="1" t="s">
        <v>280</v>
      </c>
      <c r="C1950" s="1" t="s">
        <v>8269</v>
      </c>
      <c r="D1950" s="1" t="s">
        <v>8270</v>
      </c>
      <c r="E1950" t="str">
        <f>IMAGE("http://ifttt.com/images/no_image_card.png",1)</f>
        <v/>
      </c>
      <c r="F1950" s="1" t="s">
        <v>4</v>
      </c>
      <c r="G1950" s="2" t="s">
        <v>8271</v>
      </c>
    </row>
    <row r="1951">
      <c r="A1951" s="1" t="s">
        <v>8272</v>
      </c>
      <c r="B1951" s="1" t="s">
        <v>353</v>
      </c>
      <c r="C1951" s="1" t="s">
        <v>8273</v>
      </c>
      <c r="D1951" s="2" t="s">
        <v>8274</v>
      </c>
      <c r="E1951" t="str">
        <f>IMAGE("http://cointelegraph.com/images/725_aHR0cDovL2NvaW50ZWxlZ3JhcGguY29tL3N0b3JhZ2UvdXBsb2Fkcy92aWV3LzBmYzE2NjhiMTc0NzE3OWJkYzRhMmQ2MTBiMDUwMjE5LnBuZw==.jpg",1)</f>
        <v/>
      </c>
      <c r="F1951" s="1" t="s">
        <v>4</v>
      </c>
      <c r="G1951" s="2" t="s">
        <v>8275</v>
      </c>
    </row>
    <row r="1952">
      <c r="A1952" s="1" t="s">
        <v>8276</v>
      </c>
      <c r="B1952" s="1" t="s">
        <v>425</v>
      </c>
      <c r="C1952" s="1" t="s">
        <v>8277</v>
      </c>
      <c r="D1952" s="2" t="s">
        <v>8278</v>
      </c>
      <c r="E1952" t="str">
        <f>IMAGE("http://forklog.com/wp-content/uploads/na4alnik1-300x203.jpg",1)</f>
        <v/>
      </c>
      <c r="F1952" s="1" t="s">
        <v>4</v>
      </c>
      <c r="G1952" s="2" t="s">
        <v>8279</v>
      </c>
    </row>
    <row r="1953">
      <c r="A1953" s="1" t="s">
        <v>8280</v>
      </c>
      <c r="B1953" s="1" t="s">
        <v>8281</v>
      </c>
      <c r="C1953" s="1" t="s">
        <v>8282</v>
      </c>
      <c r="D1953" s="1" t="s">
        <v>8283</v>
      </c>
      <c r="E1953" t="str">
        <f>IMAGE("http://ifttt.com/images/no_image_card.png",1)</f>
        <v/>
      </c>
      <c r="F1953" s="1" t="s">
        <v>4</v>
      </c>
      <c r="G1953" s="2" t="s">
        <v>8284</v>
      </c>
    </row>
    <row r="1954">
      <c r="A1954" s="1" t="s">
        <v>8285</v>
      </c>
      <c r="B1954" s="1" t="s">
        <v>3112</v>
      </c>
      <c r="C1954" s="1" t="s">
        <v>8286</v>
      </c>
      <c r="D1954" s="2" t="s">
        <v>8287</v>
      </c>
      <c r="E1954" t="str">
        <f>IMAGE("http://99bitcoins.com/wp-content/uploads/2015/04/how-to-access-darknet.jpg",1)</f>
        <v/>
      </c>
      <c r="F1954" s="1" t="s">
        <v>4</v>
      </c>
      <c r="G1954" s="2" t="s">
        <v>8288</v>
      </c>
    </row>
    <row r="1955">
      <c r="A1955" s="1" t="s">
        <v>8289</v>
      </c>
      <c r="B1955" s="1" t="s">
        <v>353</v>
      </c>
      <c r="C1955" s="1" t="s">
        <v>8290</v>
      </c>
      <c r="D1955" s="2" t="s">
        <v>8291</v>
      </c>
      <c r="E1955" t="str">
        <f>IMAGE("http://cointelegraph.com/images/725_aHR0cDovL2NvaW50ZWxlZ3JhcGguY29tL3N0b3JhZ2UvdXBsb2Fkcy92aWV3L2IwNGI4NmMzYzI1MWY0YTljZjIyM2ZkNTU3YTA4NDVlLnBuZw==.jpg",1)</f>
        <v/>
      </c>
      <c r="F1955" s="1" t="s">
        <v>4</v>
      </c>
      <c r="G1955" s="2" t="s">
        <v>8292</v>
      </c>
    </row>
    <row r="1956">
      <c r="A1956" s="1" t="s">
        <v>8293</v>
      </c>
      <c r="B1956" s="1" t="s">
        <v>795</v>
      </c>
      <c r="C1956" s="1" t="s">
        <v>8294</v>
      </c>
      <c r="D1956" s="2" t="s">
        <v>8295</v>
      </c>
      <c r="E1956" t="str">
        <f>IMAGE("http://www.cityam.com/sites/default/files/main/blogposts/LondonSkylineGettyFullWidth.jpg",1)</f>
        <v/>
      </c>
      <c r="F1956" s="1" t="s">
        <v>4</v>
      </c>
      <c r="G1956" s="2" t="s">
        <v>8296</v>
      </c>
    </row>
    <row r="1957">
      <c r="A1957" s="1" t="s">
        <v>8297</v>
      </c>
      <c r="B1957" s="1" t="s">
        <v>5957</v>
      </c>
      <c r="C1957" s="1" t="s">
        <v>8298</v>
      </c>
      <c r="D1957" s="2" t="s">
        <v>8299</v>
      </c>
      <c r="E1957" t="str">
        <f>IMAGE("http://blogs-images.forbes.com/katevinton/files/2015/02/DPRday1cropped-copy-1940x1091.jpg",1)</f>
        <v/>
      </c>
      <c r="F1957" s="1" t="s">
        <v>4</v>
      </c>
      <c r="G1957" s="2" t="s">
        <v>8300</v>
      </c>
    </row>
    <row r="1958">
      <c r="A1958" s="1" t="s">
        <v>8301</v>
      </c>
      <c r="B1958" s="1" t="s">
        <v>8302</v>
      </c>
      <c r="C1958" s="1" t="s">
        <v>8303</v>
      </c>
      <c r="D1958" s="2" t="s">
        <v>8304</v>
      </c>
      <c r="E1958" t="str">
        <f>IMAGE("https://pbs.twimg.com/profile_images/569911676569276416/JeA9UQxW_400x400.jpeg",1)</f>
        <v/>
      </c>
      <c r="F1958" s="1" t="s">
        <v>4</v>
      </c>
      <c r="G1958" s="2" t="s">
        <v>8305</v>
      </c>
    </row>
    <row r="1959">
      <c r="A1959" s="1" t="s">
        <v>8306</v>
      </c>
      <c r="B1959" s="1" t="s">
        <v>8307</v>
      </c>
      <c r="C1959" s="1" t="s">
        <v>8308</v>
      </c>
      <c r="D1959" s="2" t="s">
        <v>8309</v>
      </c>
      <c r="E1959" t="str">
        <f>IMAGE("http://bitcoincharts.com/charts/chart.png?width=1920&amp;amp;m=bitstampUSD&amp;amp;SubmitButton=Draw&amp;amp;r=&amp;amp;i=12-hour&amp;amp;c=0&amp;amp;s=&amp;amp;e=&amp;amp;Prev=&amp;amp;Next=&amp;amp;t=C&amp;amp;b=&amp;amp;a1=&amp;amp;m1=10&amp;amp;a2=&amp;amp;m2=25&amp;amp;x=1&amp;amp;i1=CVolatility&amp;amp;i2=&amp;amp;i3=&amp;amp;i"&amp;"4=&amp;amp;v=1&amp;amp;cv=0&amp;amp;ps=0&amp;amp;l=1&amp;amp;p=0&amp;amp",1)</f>
        <v/>
      </c>
      <c r="F1959" s="1" t="s">
        <v>4</v>
      </c>
      <c r="G1959" s="2" t="s">
        <v>8310</v>
      </c>
    </row>
    <row r="1960">
      <c r="A1960" s="1" t="s">
        <v>8311</v>
      </c>
      <c r="B1960" s="1" t="s">
        <v>3904</v>
      </c>
      <c r="C1960" s="1" t="s">
        <v>8312</v>
      </c>
      <c r="D1960" s="1" t="s">
        <v>8313</v>
      </c>
      <c r="E1960" t="str">
        <f>IMAGE("http://ifttt.com/images/no_image_card.png",1)</f>
        <v/>
      </c>
      <c r="F1960" s="1" t="s">
        <v>4</v>
      </c>
      <c r="G1960" s="2" t="s">
        <v>8314</v>
      </c>
    </row>
    <row r="1961">
      <c r="A1961" s="1" t="s">
        <v>8315</v>
      </c>
      <c r="B1961" s="1" t="s">
        <v>1987</v>
      </c>
      <c r="C1961" s="1" t="s">
        <v>8316</v>
      </c>
      <c r="D1961" s="2" t="s">
        <v>8317</v>
      </c>
      <c r="E1961" t="str">
        <f>IMAGE("https://tradeblock.com/static/img/logos/full-logo-on-light.svg",1)</f>
        <v/>
      </c>
      <c r="F1961" s="1" t="s">
        <v>4</v>
      </c>
      <c r="G1961" s="2" t="s">
        <v>8318</v>
      </c>
    </row>
    <row r="1962">
      <c r="A1962" s="1" t="s">
        <v>8319</v>
      </c>
      <c r="B1962" s="1" t="s">
        <v>8320</v>
      </c>
      <c r="C1962" s="1" t="s">
        <v>8321</v>
      </c>
      <c r="D1962" s="1" t="s">
        <v>8322</v>
      </c>
      <c r="E1962" t="str">
        <f>IMAGE("http://ifttt.com/images/no_image_card.png",1)</f>
        <v/>
      </c>
      <c r="F1962" s="1" t="s">
        <v>4</v>
      </c>
      <c r="G1962" s="2" t="s">
        <v>8323</v>
      </c>
    </row>
    <row r="1963">
      <c r="A1963" s="1" t="s">
        <v>8306</v>
      </c>
      <c r="B1963" s="1" t="s">
        <v>8307</v>
      </c>
      <c r="C1963" s="1" t="s">
        <v>8308</v>
      </c>
      <c r="D1963" s="2" t="s">
        <v>8309</v>
      </c>
      <c r="E1963" t="str">
        <f>IMAGE("http://bitcoincharts.com/charts/chart.png?width=1920&amp;amp;m=bitstampUSD&amp;amp;SubmitButton=Draw&amp;amp;r=&amp;amp;i=12-hour&amp;amp;c=0&amp;amp;s=&amp;amp;e=&amp;amp;Prev=&amp;amp;Next=&amp;amp;t=C&amp;amp;b=&amp;amp;a1=&amp;amp;m1=10&amp;amp;a2=&amp;amp;m2=25&amp;amp;x=1&amp;amp;i1=CVolatility&amp;amp;i2=&amp;amp;i3=&amp;amp;i"&amp;"4=&amp;amp;v=1&amp;amp;cv=0&amp;amp;ps=0&amp;amp;l=1&amp;amp;p=0&amp;amp",1)</f>
        <v/>
      </c>
      <c r="F1963" s="1" t="s">
        <v>4</v>
      </c>
      <c r="G1963" s="2" t="s">
        <v>8310</v>
      </c>
    </row>
    <row r="1964">
      <c r="A1964" s="1" t="s">
        <v>8324</v>
      </c>
      <c r="B1964" s="1" t="s">
        <v>4388</v>
      </c>
      <c r="C1964" s="1" t="s">
        <v>8325</v>
      </c>
      <c r="D1964" s="2" t="s">
        <v>8326</v>
      </c>
      <c r="E1964" t="str">
        <f>IMAGE("https://cointemporary.com/wp-content/uploads/2015/04/Screenshot-2015-04-16-09.54.06-550x365.png",1)</f>
        <v/>
      </c>
      <c r="F1964" s="1" t="s">
        <v>4</v>
      </c>
      <c r="G1964" s="2" t="s">
        <v>8327</v>
      </c>
    </row>
    <row r="1965">
      <c r="A1965" s="1" t="s">
        <v>8328</v>
      </c>
      <c r="B1965" s="1" t="s">
        <v>2716</v>
      </c>
      <c r="C1965" s="1" t="s">
        <v>8329</v>
      </c>
      <c r="D1965" s="2" t="s">
        <v>8330</v>
      </c>
      <c r="E1965" t="str">
        <f>IMAGE("http://www.newsbtc.com/wp-content/uploads/2015/04/speedy-bitcoin.png",1)</f>
        <v/>
      </c>
      <c r="F1965" s="1" t="s">
        <v>4</v>
      </c>
      <c r="G1965" s="2" t="s">
        <v>8331</v>
      </c>
    </row>
    <row r="1966">
      <c r="A1966" s="1" t="s">
        <v>8332</v>
      </c>
      <c r="B1966" s="1" t="s">
        <v>8333</v>
      </c>
      <c r="C1966" s="1" t="s">
        <v>8334</v>
      </c>
      <c r="D1966" s="1" t="s">
        <v>8335</v>
      </c>
      <c r="E1966" t="str">
        <f t="shared" ref="E1966:E1968" si="210">IMAGE("http://ifttt.com/images/no_image_card.png",1)</f>
        <v/>
      </c>
      <c r="F1966" s="1" t="s">
        <v>4</v>
      </c>
      <c r="G1966" s="2" t="s">
        <v>8336</v>
      </c>
    </row>
    <row r="1967">
      <c r="A1967" s="1" t="s">
        <v>8337</v>
      </c>
      <c r="B1967" s="1" t="s">
        <v>8338</v>
      </c>
      <c r="C1967" s="1" t="s">
        <v>8339</v>
      </c>
      <c r="D1967" s="1" t="s">
        <v>177</v>
      </c>
      <c r="E1967" t="str">
        <f t="shared" si="210"/>
        <v/>
      </c>
      <c r="F1967" s="1" t="s">
        <v>4</v>
      </c>
      <c r="G1967" s="2" t="s">
        <v>8340</v>
      </c>
    </row>
    <row r="1968">
      <c r="A1968" s="1" t="s">
        <v>8341</v>
      </c>
      <c r="B1968" s="1" t="s">
        <v>8342</v>
      </c>
      <c r="C1968" s="1" t="s">
        <v>8343</v>
      </c>
      <c r="D1968" s="1" t="s">
        <v>8344</v>
      </c>
      <c r="E1968" t="str">
        <f t="shared" si="210"/>
        <v/>
      </c>
      <c r="F1968" s="1" t="s">
        <v>4</v>
      </c>
      <c r="G1968" s="2" t="s">
        <v>8345</v>
      </c>
    </row>
    <row r="1969">
      <c r="A1969" s="1" t="s">
        <v>8346</v>
      </c>
      <c r="B1969" s="1" t="s">
        <v>8347</v>
      </c>
      <c r="C1969" s="1" t="s">
        <v>8348</v>
      </c>
      <c r="D1969" s="2" t="s">
        <v>8349</v>
      </c>
      <c r="E1969" t="str">
        <f>IMAGE("http://insidebitcoins.com/wp-content/uploads/2015/04/market_analysis-640x4801-150x150.jpg",1)</f>
        <v/>
      </c>
      <c r="F1969" s="1" t="s">
        <v>4</v>
      </c>
      <c r="G1969" s="2" t="s">
        <v>8350</v>
      </c>
    </row>
    <row r="1970">
      <c r="A1970" s="1" t="s">
        <v>8351</v>
      </c>
      <c r="B1970" s="1" t="s">
        <v>2087</v>
      </c>
      <c r="C1970" s="1" t="s">
        <v>8352</v>
      </c>
      <c r="D1970" s="1" t="s">
        <v>8353</v>
      </c>
      <c r="E1970" t="str">
        <f t="shared" ref="E1970:E1972" si="211">IMAGE("http://ifttt.com/images/no_image_card.png",1)</f>
        <v/>
      </c>
      <c r="F1970" s="1" t="s">
        <v>4</v>
      </c>
      <c r="G1970" s="2" t="s">
        <v>8354</v>
      </c>
    </row>
    <row r="1971">
      <c r="A1971" s="1" t="s">
        <v>8355</v>
      </c>
      <c r="B1971" s="1" t="s">
        <v>8356</v>
      </c>
      <c r="C1971" s="1" t="s">
        <v>8357</v>
      </c>
      <c r="D1971" s="2" t="s">
        <v>8358</v>
      </c>
      <c r="E1971" t="str">
        <f t="shared" si="211"/>
        <v/>
      </c>
      <c r="F1971" s="1" t="s">
        <v>4</v>
      </c>
      <c r="G1971" s="2" t="s">
        <v>8359</v>
      </c>
    </row>
    <row r="1972">
      <c r="A1972" s="1" t="s">
        <v>8360</v>
      </c>
      <c r="B1972" s="1" t="s">
        <v>3455</v>
      </c>
      <c r="C1972" s="1" t="s">
        <v>8361</v>
      </c>
      <c r="D1972" s="1" t="s">
        <v>8362</v>
      </c>
      <c r="E1972" t="str">
        <f t="shared" si="211"/>
        <v/>
      </c>
      <c r="F1972" s="1" t="s">
        <v>4</v>
      </c>
      <c r="G1972" s="2" t="s">
        <v>8363</v>
      </c>
    </row>
    <row r="1973">
      <c r="A1973" s="1" t="s">
        <v>8364</v>
      </c>
      <c r="B1973" s="1" t="s">
        <v>8365</v>
      </c>
      <c r="C1973" s="1" t="s">
        <v>8366</v>
      </c>
      <c r="D1973" s="2" t="s">
        <v>8367</v>
      </c>
      <c r="E1973" t="str">
        <f>IMAGE("http://media.coindesk.com/2014/07/coindesk-logo.png",1)</f>
        <v/>
      </c>
      <c r="F1973" s="1" t="s">
        <v>4</v>
      </c>
      <c r="G1973" s="2" t="s">
        <v>8368</v>
      </c>
    </row>
    <row r="1974">
      <c r="A1974" s="1" t="s">
        <v>8369</v>
      </c>
      <c r="B1974" s="1" t="s">
        <v>8370</v>
      </c>
      <c r="C1974" s="1" t="s">
        <v>8371</v>
      </c>
      <c r="D1974" s="1" t="s">
        <v>8372</v>
      </c>
      <c r="E1974" t="str">
        <f t="shared" ref="E1974:E1976" si="212">IMAGE("http://ifttt.com/images/no_image_card.png",1)</f>
        <v/>
      </c>
      <c r="F1974" s="1" t="s">
        <v>4</v>
      </c>
      <c r="G1974" s="2" t="s">
        <v>8373</v>
      </c>
    </row>
    <row r="1975">
      <c r="A1975" s="1" t="s">
        <v>8374</v>
      </c>
      <c r="B1975" s="1" t="s">
        <v>8375</v>
      </c>
      <c r="C1975" s="1" t="s">
        <v>8376</v>
      </c>
      <c r="D1975" s="1" t="s">
        <v>8377</v>
      </c>
      <c r="E1975" t="str">
        <f t="shared" si="212"/>
        <v/>
      </c>
      <c r="F1975" s="1" t="s">
        <v>4</v>
      </c>
      <c r="G1975" s="2" t="s">
        <v>8378</v>
      </c>
    </row>
    <row r="1976">
      <c r="A1976" s="1" t="s">
        <v>8379</v>
      </c>
      <c r="B1976" s="1" t="s">
        <v>7333</v>
      </c>
      <c r="C1976" s="1" t="s">
        <v>8380</v>
      </c>
      <c r="D1976" s="1" t="s">
        <v>8381</v>
      </c>
      <c r="E1976" t="str">
        <f t="shared" si="212"/>
        <v/>
      </c>
      <c r="F1976" s="1" t="s">
        <v>4</v>
      </c>
      <c r="G1976" s="2" t="s">
        <v>8382</v>
      </c>
    </row>
    <row r="1977">
      <c r="A1977" s="1" t="s">
        <v>8383</v>
      </c>
      <c r="B1977" s="1" t="s">
        <v>8384</v>
      </c>
      <c r="C1977" s="1" t="s">
        <v>8385</v>
      </c>
      <c r="D1977" s="2" t="s">
        <v>8386</v>
      </c>
      <c r="E1977" t="str">
        <f>IMAGE("https://samuellaska.github.io/cryptowatch/bitcoin.png",1)</f>
        <v/>
      </c>
      <c r="F1977" s="1" t="s">
        <v>4</v>
      </c>
      <c r="G1977" s="2" t="s">
        <v>8387</v>
      </c>
    </row>
    <row r="1978">
      <c r="A1978" s="1" t="s">
        <v>8383</v>
      </c>
      <c r="B1978" s="1" t="s">
        <v>8388</v>
      </c>
      <c r="C1978" s="1" t="s">
        <v>8389</v>
      </c>
      <c r="D1978" s="2" t="s">
        <v>8390</v>
      </c>
      <c r="E1978" t="str">
        <f>IMAGE("http://p.fod4.com/p/media/c140ab5541/iRvefWLOTxWyLF0W4GoK_deep_web_thumb.jpg",1)</f>
        <v/>
      </c>
      <c r="F1978" s="1" t="s">
        <v>4</v>
      </c>
      <c r="G1978" s="2" t="s">
        <v>8391</v>
      </c>
    </row>
    <row r="1979">
      <c r="A1979" s="1" t="s">
        <v>8392</v>
      </c>
      <c r="B1979" s="1" t="s">
        <v>8393</v>
      </c>
      <c r="C1979" s="1" t="s">
        <v>8394</v>
      </c>
      <c r="D1979" s="2" t="s">
        <v>8395</v>
      </c>
      <c r="E1979" t="str">
        <f>IMAGE("http://si.wsj.net/public/resources/images/P1-BP648_YELLEN_G_20140331183757.jpg",1)</f>
        <v/>
      </c>
      <c r="F1979" s="1" t="s">
        <v>4</v>
      </c>
      <c r="G1979" s="2" t="s">
        <v>8396</v>
      </c>
    </row>
    <row r="1980">
      <c r="A1980" s="1" t="s">
        <v>8397</v>
      </c>
      <c r="B1980" s="1" t="s">
        <v>4076</v>
      </c>
      <c r="C1980" s="1" t="s">
        <v>8398</v>
      </c>
      <c r="D1980" s="1" t="s">
        <v>8399</v>
      </c>
      <c r="E1980" t="str">
        <f>IMAGE("http://ifttt.com/images/no_image_card.png",1)</f>
        <v/>
      </c>
      <c r="F1980" s="1" t="s">
        <v>4</v>
      </c>
      <c r="G1980" s="2" t="s">
        <v>8400</v>
      </c>
    </row>
    <row r="1981">
      <c r="A1981" s="1" t="s">
        <v>8401</v>
      </c>
      <c r="B1981" s="1" t="s">
        <v>8402</v>
      </c>
      <c r="C1981" s="1" t="s">
        <v>8403</v>
      </c>
      <c r="D1981" s="2" t="s">
        <v>8404</v>
      </c>
      <c r="E1981" t="str">
        <f>IMAGE("http://g.fool.com/art/foollogo/horizontaltmf.gif",1)</f>
        <v/>
      </c>
      <c r="F1981" s="1" t="s">
        <v>4</v>
      </c>
      <c r="G1981" s="2" t="s">
        <v>8405</v>
      </c>
    </row>
    <row r="1982">
      <c r="A1982" s="1" t="s">
        <v>8406</v>
      </c>
      <c r="B1982" s="1" t="s">
        <v>4983</v>
      </c>
      <c r="C1982" s="1" t="s">
        <v>8407</v>
      </c>
      <c r="D1982" s="2" t="s">
        <v>8408</v>
      </c>
      <c r="E1982" t="str">
        <f>IMAGE("https://i.ytimg.com/vi/8IQJF-CDL24/hqdefault.jpg",1)</f>
        <v/>
      </c>
      <c r="F1982" s="1" t="s">
        <v>4</v>
      </c>
      <c r="G1982" s="2" t="s">
        <v>8409</v>
      </c>
    </row>
    <row r="1983">
      <c r="A1983" s="1" t="s">
        <v>8410</v>
      </c>
      <c r="B1983" s="1" t="s">
        <v>8411</v>
      </c>
      <c r="C1983" s="1" t="s">
        <v>8412</v>
      </c>
      <c r="D1983" s="2" t="s">
        <v>8413</v>
      </c>
      <c r="E1983" t="str">
        <f>IMAGE("https://www.mondome.com/img/brands/greyed/mercadobitcoin-brands-360x120px.png",1)</f>
        <v/>
      </c>
      <c r="F1983" s="1" t="s">
        <v>4</v>
      </c>
      <c r="G1983" s="2" t="s">
        <v>8414</v>
      </c>
    </row>
    <row r="1984">
      <c r="A1984" s="1" t="s">
        <v>8401</v>
      </c>
      <c r="B1984" s="1" t="s">
        <v>8402</v>
      </c>
      <c r="C1984" s="1" t="s">
        <v>8403</v>
      </c>
      <c r="D1984" s="2" t="s">
        <v>8404</v>
      </c>
      <c r="E1984" t="str">
        <f>IMAGE("http://g.fool.com/art/foollogo/horizontaltmf.gif",1)</f>
        <v/>
      </c>
      <c r="F1984" s="1" t="s">
        <v>4</v>
      </c>
      <c r="G1984" s="2" t="s">
        <v>8405</v>
      </c>
    </row>
    <row r="1985">
      <c r="A1985" s="1" t="s">
        <v>8415</v>
      </c>
      <c r="B1985" s="1" t="s">
        <v>8416</v>
      </c>
      <c r="C1985" s="1" t="s">
        <v>8417</v>
      </c>
      <c r="D1985" s="2" t="s">
        <v>8418</v>
      </c>
      <c r="E1985" t="str">
        <f>IMAGE("http://ifttt.com/images/no_image_card.png",1)</f>
        <v/>
      </c>
      <c r="F1985" s="1" t="s">
        <v>4</v>
      </c>
      <c r="G1985" s="2" t="s">
        <v>8419</v>
      </c>
    </row>
    <row r="1986">
      <c r="A1986" s="1" t="s">
        <v>8420</v>
      </c>
      <c r="B1986" s="1" t="s">
        <v>2206</v>
      </c>
      <c r="C1986" s="1" t="s">
        <v>8421</v>
      </c>
      <c r="D1986" s="2" t="s">
        <v>8422</v>
      </c>
      <c r="E1986" t="str">
        <f>IMAGE("https://pbs.twimg.com/media/CDn1rrdWYAAFUxM.png:large",1)</f>
        <v/>
      </c>
      <c r="F1986" s="1" t="s">
        <v>4</v>
      </c>
      <c r="G1986" s="2" t="s">
        <v>8423</v>
      </c>
    </row>
    <row r="1987">
      <c r="A1987" s="1" t="s">
        <v>8424</v>
      </c>
      <c r="B1987" s="1" t="s">
        <v>8375</v>
      </c>
      <c r="C1987" s="1" t="s">
        <v>8425</v>
      </c>
      <c r="D1987" s="2" t="s">
        <v>8426</v>
      </c>
      <c r="E1987" t="str">
        <f>IMAGE("http://i.imgur.com/QKUVhpf.jpg?fb",1)</f>
        <v/>
      </c>
      <c r="F1987" s="1" t="s">
        <v>4</v>
      </c>
      <c r="G1987" s="2" t="s">
        <v>8427</v>
      </c>
    </row>
    <row r="1988">
      <c r="A1988" s="1" t="s">
        <v>8428</v>
      </c>
      <c r="B1988" s="1" t="s">
        <v>2883</v>
      </c>
      <c r="C1988" s="1" t="s">
        <v>8429</v>
      </c>
      <c r="D1988" s="1" t="s">
        <v>8430</v>
      </c>
      <c r="E1988" t="str">
        <f>IMAGE("http://ifttt.com/images/no_image_card.png",1)</f>
        <v/>
      </c>
      <c r="F1988" s="1" t="s">
        <v>4</v>
      </c>
      <c r="G1988" s="2" t="s">
        <v>8431</v>
      </c>
    </row>
    <row r="1989">
      <c r="A1989" s="1" t="s">
        <v>8432</v>
      </c>
      <c r="B1989" s="1" t="s">
        <v>8433</v>
      </c>
      <c r="C1989" s="1" t="s">
        <v>8434</v>
      </c>
      <c r="D1989" s="2" t="s">
        <v>8435</v>
      </c>
      <c r="E1989" t="str">
        <f>IMAGE("http://media.coindesk.com/2015/04/shutterstock_193510463.jpg",1)</f>
        <v/>
      </c>
      <c r="F1989" s="1" t="s">
        <v>4</v>
      </c>
      <c r="G1989" s="2" t="s">
        <v>8436</v>
      </c>
    </row>
    <row r="1990">
      <c r="A1990" s="1" t="s">
        <v>8415</v>
      </c>
      <c r="B1990" s="1" t="s">
        <v>8416</v>
      </c>
      <c r="C1990" s="1" t="s">
        <v>8417</v>
      </c>
      <c r="D1990" s="2" t="s">
        <v>8418</v>
      </c>
      <c r="E1990" t="str">
        <f>IMAGE("http://ifttt.com/images/no_image_card.png",1)</f>
        <v/>
      </c>
      <c r="F1990" s="1" t="s">
        <v>4</v>
      </c>
      <c r="G1990" s="2" t="s">
        <v>8419</v>
      </c>
    </row>
    <row r="1991">
      <c r="A1991" s="1" t="s">
        <v>8420</v>
      </c>
      <c r="B1991" s="1" t="s">
        <v>2206</v>
      </c>
      <c r="C1991" s="1" t="s">
        <v>8421</v>
      </c>
      <c r="D1991" s="2" t="s">
        <v>8422</v>
      </c>
      <c r="E1991" t="str">
        <f>IMAGE("https://pbs.twimg.com/media/CDn1rrdWYAAFUxM.png:large",1)</f>
        <v/>
      </c>
      <c r="F1991" s="1" t="s">
        <v>4</v>
      </c>
      <c r="G1991" s="2" t="s">
        <v>8423</v>
      </c>
    </row>
    <row r="1992">
      <c r="A1992" s="1" t="s">
        <v>8437</v>
      </c>
      <c r="B1992" s="1" t="s">
        <v>8438</v>
      </c>
      <c r="C1992" s="1" t="s">
        <v>8439</v>
      </c>
      <c r="D1992" s="1" t="s">
        <v>8440</v>
      </c>
      <c r="E1992" t="str">
        <f>IMAGE("http://ifttt.com/images/no_image_card.png",1)</f>
        <v/>
      </c>
      <c r="F1992" s="1" t="s">
        <v>4</v>
      </c>
      <c r="G1992" s="2" t="s">
        <v>8441</v>
      </c>
    </row>
    <row r="1993">
      <c r="A1993" s="1" t="s">
        <v>8442</v>
      </c>
      <c r="B1993" s="1" t="s">
        <v>132</v>
      </c>
      <c r="C1993" s="1" t="s">
        <v>8443</v>
      </c>
      <c r="D1993" s="2" t="s">
        <v>8444</v>
      </c>
      <c r="E1993" t="str">
        <f>IMAGE("https://i.ytimg.com/vi/I0ZmaWt5x5U/maxresdefault.jpg",1)</f>
        <v/>
      </c>
      <c r="F1993" s="1" t="s">
        <v>4</v>
      </c>
      <c r="G1993" s="2" t="s">
        <v>8445</v>
      </c>
    </row>
    <row r="1994">
      <c r="A1994" s="1" t="s">
        <v>8446</v>
      </c>
      <c r="B1994" s="1" t="s">
        <v>3951</v>
      </c>
      <c r="C1994" s="1" t="s">
        <v>8447</v>
      </c>
      <c r="D1994" s="1" t="s">
        <v>8448</v>
      </c>
      <c r="E1994" t="str">
        <f>IMAGE("http://ifttt.com/images/no_image_card.png",1)</f>
        <v/>
      </c>
      <c r="F1994" s="1" t="s">
        <v>4</v>
      </c>
      <c r="G1994" s="2" t="s">
        <v>8449</v>
      </c>
    </row>
    <row r="1995">
      <c r="A1995" s="1" t="s">
        <v>8450</v>
      </c>
      <c r="B1995" s="1" t="s">
        <v>5421</v>
      </c>
      <c r="C1995" s="1" t="s">
        <v>8451</v>
      </c>
      <c r="D1995" s="2" t="s">
        <v>8452</v>
      </c>
      <c r="E1995" t="str">
        <f>IMAGE("http://www.nakedcapitalism.com/wp-content/themes/naked-captitalism-2013/images/donate/donate-1.jpg",1)</f>
        <v/>
      </c>
      <c r="F1995" s="1" t="s">
        <v>4</v>
      </c>
      <c r="G1995" s="2" t="s">
        <v>8453</v>
      </c>
    </row>
    <row r="1996">
      <c r="A1996" s="1" t="s">
        <v>8450</v>
      </c>
      <c r="B1996" s="1" t="s">
        <v>8454</v>
      </c>
      <c r="C1996" s="1" t="s">
        <v>8455</v>
      </c>
      <c r="D1996" s="1" t="s">
        <v>8456</v>
      </c>
      <c r="E1996" t="str">
        <f>IMAGE("http://ifttt.com/images/no_image_card.png",1)</f>
        <v/>
      </c>
      <c r="F1996" s="1" t="s">
        <v>4</v>
      </c>
      <c r="G1996" s="2" t="s">
        <v>8457</v>
      </c>
    </row>
    <row r="1997">
      <c r="A1997" s="1" t="s">
        <v>8458</v>
      </c>
      <c r="B1997" s="1" t="s">
        <v>2380</v>
      </c>
      <c r="C1997" s="1" t="s">
        <v>8459</v>
      </c>
      <c r="D1997" s="2" t="s">
        <v>8460</v>
      </c>
      <c r="E1997" t="str">
        <f>IMAGE("http://beta.snowshoestamp.com/static/core/img/section3_stamp.png",1)</f>
        <v/>
      </c>
      <c r="F1997" s="1" t="s">
        <v>4</v>
      </c>
      <c r="G1997" s="2" t="s">
        <v>8461</v>
      </c>
    </row>
    <row r="1998">
      <c r="A1998" s="1" t="s">
        <v>8462</v>
      </c>
      <c r="B1998" s="1" t="s">
        <v>839</v>
      </c>
      <c r="C1998" s="1" t="s">
        <v>8463</v>
      </c>
      <c r="D1998" s="1" t="s">
        <v>8464</v>
      </c>
      <c r="E1998" t="str">
        <f t="shared" ref="E1998:E1999" si="213">IMAGE("http://ifttt.com/images/no_image_card.png",1)</f>
        <v/>
      </c>
      <c r="F1998" s="1" t="s">
        <v>4</v>
      </c>
      <c r="G1998" s="2" t="s">
        <v>8465</v>
      </c>
    </row>
    <row r="1999">
      <c r="A1999" s="1" t="s">
        <v>8466</v>
      </c>
      <c r="B1999" s="1" t="s">
        <v>336</v>
      </c>
      <c r="C1999" s="1" t="s">
        <v>8467</v>
      </c>
      <c r="D1999" s="1" t="s">
        <v>177</v>
      </c>
      <c r="E1999" t="str">
        <f t="shared" si="213"/>
        <v/>
      </c>
      <c r="F1999" s="1" t="s">
        <v>4</v>
      </c>
      <c r="G1999" s="2" t="s">
        <v>8468</v>
      </c>
    </row>
    <row r="2000">
      <c r="A2000" s="1" t="s">
        <v>8466</v>
      </c>
      <c r="B2000" s="1" t="s">
        <v>7379</v>
      </c>
      <c r="C2000" s="1" t="s">
        <v>8469</v>
      </c>
      <c r="D2000" s="2" t="s">
        <v>8470</v>
      </c>
      <c r="E2000" t="str">
        <f>IMAGE("https://scontent-2.2914.fna.fbcdn.net/hprofile-xpa1/v/t1.0-1/c34.0.133.133/1622793_10152196250619235_994838451_n.jpg?oh=ac045addb3da02c11318381e462ac545&amp;amp;oe=55107185",1)</f>
        <v/>
      </c>
      <c r="F2000" s="1" t="s">
        <v>4</v>
      </c>
      <c r="G2000" s="2" t="s">
        <v>8471</v>
      </c>
    </row>
  </sheetData>
  <hyperlinks>
    <hyperlink r:id="rId1" ref="G1"/>
    <hyperlink r:id="rId2" ref="G2"/>
    <hyperlink r:id="rId3" ref="D3"/>
    <hyperlink r:id="rId4" ref="G3"/>
    <hyperlink r:id="rId5" ref="G4"/>
    <hyperlink r:id="rId6" ref="G5"/>
    <hyperlink r:id="rId7" ref="G6"/>
    <hyperlink r:id="rId8" ref="D7"/>
    <hyperlink r:id="rId9" ref="G7"/>
    <hyperlink r:id="rId10" ref="D8"/>
    <hyperlink r:id="rId11" ref="G8"/>
    <hyperlink r:id="rId12" ref="G9"/>
    <hyperlink r:id="rId13" ref="G10"/>
    <hyperlink r:id="rId14" ref="G11"/>
    <hyperlink r:id="rId15" ref="D12"/>
    <hyperlink r:id="rId16" ref="G12"/>
    <hyperlink r:id="rId17" ref="D13"/>
    <hyperlink r:id="rId18" ref="G13"/>
    <hyperlink r:id="rId19" ref="D14"/>
    <hyperlink r:id="rId20" ref="G14"/>
    <hyperlink r:id="rId21" ref="G15"/>
    <hyperlink r:id="rId22" ref="G16"/>
    <hyperlink r:id="rId23" ref="G17"/>
    <hyperlink r:id="rId24" ref="D18"/>
    <hyperlink r:id="rId25" ref="G18"/>
    <hyperlink r:id="rId26" ref="D19"/>
    <hyperlink r:id="rId27" ref="G19"/>
    <hyperlink r:id="rId28" ref="D20"/>
    <hyperlink r:id="rId29" ref="G20"/>
    <hyperlink r:id="rId30" ref="D21"/>
    <hyperlink r:id="rId31" ref="G21"/>
    <hyperlink r:id="rId32" ref="G22"/>
    <hyperlink r:id="rId33" ref="D23"/>
    <hyperlink r:id="rId34" ref="G23"/>
    <hyperlink r:id="rId35" ref="D24"/>
    <hyperlink r:id="rId36" ref="G24"/>
    <hyperlink r:id="rId37" ref="D25"/>
    <hyperlink r:id="rId38" ref="G25"/>
    <hyperlink r:id="rId39" ref="G26"/>
    <hyperlink r:id="rId40" ref="D27"/>
    <hyperlink r:id="rId41" ref="G27"/>
    <hyperlink r:id="rId42" ref="G28"/>
    <hyperlink r:id="rId43" ref="D29"/>
    <hyperlink r:id="rId44" ref="G29"/>
    <hyperlink r:id="rId45" ref="G30"/>
    <hyperlink r:id="rId46" ref="D31"/>
    <hyperlink r:id="rId47" ref="G31"/>
    <hyperlink r:id="rId48" ref="G32"/>
    <hyperlink r:id="rId49" ref="D33"/>
    <hyperlink r:id="rId50" ref="G33"/>
    <hyperlink r:id="rId51" ref="G34"/>
    <hyperlink r:id="rId52" ref="G35"/>
    <hyperlink r:id="rId53" ref="D36"/>
    <hyperlink r:id="rId54" ref="G36"/>
    <hyperlink r:id="rId55" ref="G37"/>
    <hyperlink r:id="rId56" ref="G38"/>
    <hyperlink r:id="rId57" ref="D39"/>
    <hyperlink r:id="rId58" ref="G39"/>
    <hyperlink r:id="rId59" ref="G40"/>
    <hyperlink r:id="rId60" ref="D41"/>
    <hyperlink r:id="rId61" ref="G41"/>
    <hyperlink r:id="rId62" ref="G42"/>
    <hyperlink r:id="rId63" ref="G43"/>
    <hyperlink r:id="rId64" ref="G44"/>
    <hyperlink r:id="rId65" ref="G45"/>
    <hyperlink r:id="rId66" ref="G46"/>
    <hyperlink r:id="rId67" ref="G47"/>
    <hyperlink r:id="rId68" ref="G48"/>
    <hyperlink r:id="rId69" ref="G49"/>
    <hyperlink r:id="rId70" ref="G50"/>
    <hyperlink r:id="rId71" ref="G51"/>
    <hyperlink r:id="rId72" ref="G52"/>
    <hyperlink r:id="rId73" ref="D53"/>
    <hyperlink r:id="rId74" ref="G53"/>
    <hyperlink r:id="rId75" ref="D54"/>
    <hyperlink r:id="rId76" ref="G54"/>
    <hyperlink r:id="rId77" ref="G55"/>
    <hyperlink r:id="rId78" location="ftnt1" ref="D56"/>
    <hyperlink r:id="rId79" ref="G56"/>
    <hyperlink r:id="rId80" ref="D57"/>
    <hyperlink r:id="rId81" ref="G57"/>
    <hyperlink r:id="rId82" ref="D58"/>
    <hyperlink r:id="rId83" ref="G58"/>
    <hyperlink r:id="rId84" ref="G59"/>
    <hyperlink r:id="rId85" ref="G60"/>
    <hyperlink r:id="rId86" ref="D61"/>
    <hyperlink r:id="rId87" ref="G61"/>
    <hyperlink r:id="rId88" ref="G62"/>
    <hyperlink r:id="rId89" ref="G63"/>
    <hyperlink r:id="rId90" ref="G64"/>
    <hyperlink r:id="rId91" ref="G65"/>
    <hyperlink r:id="rId92" ref="D66"/>
    <hyperlink r:id="rId93" ref="G66"/>
    <hyperlink r:id="rId94" ref="G67"/>
    <hyperlink r:id="rId95" ref="G68"/>
    <hyperlink r:id="rId96" ref="G69"/>
    <hyperlink r:id="rId97" ref="D70"/>
    <hyperlink r:id="rId98" ref="G70"/>
    <hyperlink r:id="rId99" ref="D71"/>
    <hyperlink r:id="rId100" ref="G71"/>
    <hyperlink r:id="rId101" ref="D72"/>
    <hyperlink r:id="rId102" ref="G72"/>
    <hyperlink r:id="rId103" ref="G73"/>
    <hyperlink r:id="rId104" location="hourglass-design" ref="D74"/>
    <hyperlink r:id="rId105" ref="G74"/>
    <hyperlink r:id="rId106" ref="D75"/>
    <hyperlink r:id="rId107" ref="G75"/>
    <hyperlink r:id="rId108" ref="G76"/>
    <hyperlink r:id="rId109" ref="D77"/>
    <hyperlink r:id="rId110" ref="G77"/>
    <hyperlink r:id="rId111" ref="G78"/>
    <hyperlink r:id="rId112" ref="G79"/>
    <hyperlink r:id="rId113" ref="D80"/>
    <hyperlink r:id="rId114" ref="G80"/>
    <hyperlink r:id="rId115" ref="D81"/>
    <hyperlink r:id="rId116" ref="G81"/>
    <hyperlink r:id="rId117" ref="G82"/>
    <hyperlink r:id="rId118" ref="D83"/>
    <hyperlink r:id="rId119" ref="G83"/>
    <hyperlink r:id="rId120" ref="G84"/>
    <hyperlink r:id="rId121" ref="G85"/>
    <hyperlink r:id="rId122" ref="G86"/>
    <hyperlink r:id="rId123" ref="G87"/>
    <hyperlink r:id="rId124" ref="D88"/>
    <hyperlink r:id="rId125" ref="G88"/>
    <hyperlink r:id="rId126" ref="D89"/>
    <hyperlink r:id="rId127" ref="G89"/>
    <hyperlink r:id="rId128" ref="D90"/>
    <hyperlink r:id="rId129" ref="G90"/>
    <hyperlink r:id="rId130" ref="G91"/>
    <hyperlink r:id="rId131" ref="G92"/>
    <hyperlink r:id="rId132" ref="D93"/>
    <hyperlink r:id="rId133" ref="G93"/>
    <hyperlink r:id="rId134" ref="G94"/>
    <hyperlink r:id="rId135" ref="D95"/>
    <hyperlink r:id="rId136" ref="G95"/>
    <hyperlink r:id="rId137" ref="D96"/>
    <hyperlink r:id="rId138" ref="G96"/>
    <hyperlink r:id="rId139" ref="G97"/>
    <hyperlink r:id="rId140" ref="G98"/>
    <hyperlink r:id="rId141" ref="G99"/>
    <hyperlink r:id="rId142" ref="G100"/>
    <hyperlink r:id="rId143" ref="G101"/>
    <hyperlink r:id="rId144" ref="D102"/>
    <hyperlink r:id="rId145" ref="G102"/>
    <hyperlink r:id="rId146" ref="D103"/>
    <hyperlink r:id="rId147" ref="G103"/>
    <hyperlink r:id="rId148" ref="G104"/>
    <hyperlink r:id="rId149" ref="D105"/>
    <hyperlink r:id="rId150" ref="G105"/>
    <hyperlink r:id="rId151" ref="D106"/>
    <hyperlink r:id="rId152" ref="G106"/>
    <hyperlink r:id="rId153" ref="G107"/>
    <hyperlink r:id="rId154" ref="D108"/>
    <hyperlink r:id="rId155" ref="G108"/>
    <hyperlink r:id="rId156" ref="D109"/>
    <hyperlink r:id="rId157" ref="G109"/>
    <hyperlink r:id="rId158" ref="D110"/>
    <hyperlink r:id="rId159" ref="G110"/>
    <hyperlink r:id="rId160" ref="D111"/>
    <hyperlink r:id="rId161" ref="G111"/>
    <hyperlink r:id="rId162" ref="D112"/>
    <hyperlink r:id="rId163" ref="G112"/>
    <hyperlink r:id="rId164" ref="D113"/>
    <hyperlink r:id="rId165" ref="G113"/>
    <hyperlink r:id="rId166" ref="D114"/>
    <hyperlink r:id="rId167" ref="G114"/>
    <hyperlink r:id="rId168" ref="D115"/>
    <hyperlink r:id="rId169" ref="G115"/>
    <hyperlink r:id="rId170" ref="D116"/>
    <hyperlink r:id="rId171" ref="G116"/>
    <hyperlink r:id="rId172" ref="D117"/>
    <hyperlink r:id="rId173" ref="G117"/>
    <hyperlink r:id="rId174" ref="D118"/>
    <hyperlink r:id="rId175" ref="G118"/>
    <hyperlink r:id="rId176" ref="G119"/>
    <hyperlink r:id="rId177" ref="G120"/>
    <hyperlink r:id="rId178" ref="D121"/>
    <hyperlink r:id="rId179" ref="G121"/>
    <hyperlink r:id="rId180" ref="D122"/>
    <hyperlink r:id="rId181" ref="G122"/>
    <hyperlink r:id="rId182" ref="G123"/>
    <hyperlink r:id="rId183" ref="G124"/>
    <hyperlink r:id="rId184" ref="D125"/>
    <hyperlink r:id="rId185" ref="G125"/>
    <hyperlink r:id="rId186" ref="D126"/>
    <hyperlink r:id="rId187" ref="G126"/>
    <hyperlink r:id="rId188" ref="G127"/>
    <hyperlink r:id="rId189" ref="D128"/>
    <hyperlink r:id="rId190" ref="G128"/>
    <hyperlink r:id="rId191" ref="D129"/>
    <hyperlink r:id="rId192" ref="G129"/>
    <hyperlink r:id="rId193" ref="G130"/>
    <hyperlink r:id="rId194" ref="G131"/>
    <hyperlink r:id="rId195" ref="D132"/>
    <hyperlink r:id="rId196" ref="G132"/>
    <hyperlink r:id="rId197" ref="D133"/>
    <hyperlink r:id="rId198" ref="G133"/>
    <hyperlink r:id="rId199" ref="G134"/>
    <hyperlink r:id="rId200" ref="G135"/>
    <hyperlink r:id="rId201" ref="G136"/>
    <hyperlink r:id="rId202" ref="D137"/>
    <hyperlink r:id="rId203" ref="G137"/>
    <hyperlink r:id="rId204" ref="G138"/>
    <hyperlink r:id="rId205" ref="D139"/>
    <hyperlink r:id="rId206" ref="G139"/>
    <hyperlink r:id="rId207" ref="D140"/>
    <hyperlink r:id="rId208" ref="G140"/>
    <hyperlink r:id="rId209" ref="D141"/>
    <hyperlink r:id="rId210" ref="G141"/>
    <hyperlink r:id="rId211" ref="D142"/>
    <hyperlink r:id="rId212" ref="G142"/>
    <hyperlink r:id="rId213" ref="G143"/>
    <hyperlink r:id="rId214" ref="D144"/>
    <hyperlink r:id="rId215" ref="G144"/>
    <hyperlink r:id="rId216" ref="D145"/>
    <hyperlink r:id="rId217" ref="G145"/>
    <hyperlink r:id="rId218" ref="D146"/>
    <hyperlink r:id="rId219" ref="G146"/>
    <hyperlink r:id="rId220" ref="G147"/>
    <hyperlink r:id="rId221" ref="D148"/>
    <hyperlink r:id="rId222" ref="G148"/>
    <hyperlink r:id="rId223" ref="G149"/>
    <hyperlink r:id="rId224" ref="D150"/>
    <hyperlink r:id="rId225" ref="G150"/>
    <hyperlink r:id="rId226" ref="D151"/>
    <hyperlink r:id="rId227" ref="G151"/>
    <hyperlink r:id="rId228" ref="D152"/>
    <hyperlink r:id="rId229" ref="G152"/>
    <hyperlink r:id="rId230" ref="G153"/>
    <hyperlink r:id="rId231" ref="D154"/>
    <hyperlink r:id="rId232" ref="G154"/>
    <hyperlink r:id="rId233" ref="D155"/>
    <hyperlink r:id="rId234" ref="G155"/>
    <hyperlink r:id="rId235" ref="G156"/>
    <hyperlink r:id="rId236" ref="G157"/>
    <hyperlink r:id="rId237" ref="D158"/>
    <hyperlink r:id="rId238" ref="G158"/>
    <hyperlink r:id="rId239" ref="D159"/>
    <hyperlink r:id="rId240" ref="G159"/>
    <hyperlink r:id="rId241" ref="D160"/>
    <hyperlink r:id="rId242" ref="G160"/>
    <hyperlink r:id="rId243" ref="D161"/>
    <hyperlink r:id="rId244" ref="G161"/>
    <hyperlink r:id="rId245" ref="G162"/>
    <hyperlink r:id="rId246" ref="G163"/>
    <hyperlink r:id="rId247" ref="D164"/>
    <hyperlink r:id="rId248" ref="G164"/>
    <hyperlink r:id="rId249" ref="D165"/>
    <hyperlink r:id="rId250" ref="G165"/>
    <hyperlink r:id="rId251" ref="D166"/>
    <hyperlink r:id="rId252" ref="G166"/>
    <hyperlink r:id="rId253" ref="G167"/>
    <hyperlink r:id="rId254" ref="G168"/>
    <hyperlink r:id="rId255" ref="G169"/>
    <hyperlink r:id="rId256" ref="G170"/>
    <hyperlink r:id="rId257" ref="D171"/>
    <hyperlink r:id="rId258" ref="G171"/>
    <hyperlink r:id="rId259" ref="D172"/>
    <hyperlink r:id="rId260" ref="G172"/>
    <hyperlink r:id="rId261" ref="G173"/>
    <hyperlink r:id="rId262" ref="G174"/>
    <hyperlink r:id="rId263" ref="D175"/>
    <hyperlink r:id="rId264" ref="G175"/>
    <hyperlink r:id="rId265" ref="D176"/>
    <hyperlink r:id="rId266" ref="G176"/>
    <hyperlink r:id="rId267" ref="D177"/>
    <hyperlink r:id="rId268" ref="G177"/>
    <hyperlink r:id="rId269" ref="D178"/>
    <hyperlink r:id="rId270" ref="G178"/>
    <hyperlink r:id="rId271" ref="D179"/>
    <hyperlink r:id="rId272" ref="G179"/>
    <hyperlink r:id="rId273" ref="D180"/>
    <hyperlink r:id="rId274" ref="G180"/>
    <hyperlink r:id="rId275" ref="D181"/>
    <hyperlink r:id="rId276" ref="G181"/>
    <hyperlink r:id="rId277" ref="D182"/>
    <hyperlink r:id="rId278" ref="G182"/>
    <hyperlink r:id="rId279" ref="D183"/>
    <hyperlink r:id="rId280" ref="G183"/>
    <hyperlink r:id="rId281" ref="D184"/>
    <hyperlink r:id="rId282" ref="G184"/>
    <hyperlink r:id="rId283" ref="D185"/>
    <hyperlink r:id="rId284" ref="G185"/>
    <hyperlink r:id="rId285" ref="D186"/>
    <hyperlink r:id="rId286" ref="G186"/>
    <hyperlink r:id="rId287" ref="D187"/>
    <hyperlink r:id="rId288" ref="G187"/>
    <hyperlink r:id="rId289" ref="G188"/>
    <hyperlink r:id="rId290" ref="D189"/>
    <hyperlink r:id="rId291" ref="G189"/>
    <hyperlink r:id="rId292" ref="D190"/>
    <hyperlink r:id="rId293" ref="G190"/>
    <hyperlink r:id="rId294" ref="G191"/>
    <hyperlink r:id="rId295" ref="D192"/>
    <hyperlink r:id="rId296" ref="G192"/>
    <hyperlink r:id="rId297" ref="D193"/>
    <hyperlink r:id="rId298" ref="G193"/>
    <hyperlink r:id="rId299" ref="G194"/>
    <hyperlink r:id="rId300" ref="G195"/>
    <hyperlink r:id="rId301" ref="G196"/>
    <hyperlink r:id="rId302" ref="D197"/>
    <hyperlink r:id="rId303" ref="G197"/>
    <hyperlink r:id="rId304" ref="D198"/>
    <hyperlink r:id="rId305" ref="G198"/>
    <hyperlink r:id="rId306" ref="D199"/>
    <hyperlink r:id="rId307" ref="G199"/>
    <hyperlink r:id="rId308" ref="G200"/>
    <hyperlink r:id="rId309" ref="G201"/>
    <hyperlink r:id="rId310" ref="D202"/>
    <hyperlink r:id="rId311" ref="G202"/>
    <hyperlink r:id="rId312" ref="G203"/>
    <hyperlink r:id="rId313" ref="D204"/>
    <hyperlink r:id="rId314" ref="G204"/>
    <hyperlink r:id="rId315" ref="D205"/>
    <hyperlink r:id="rId316" ref="G205"/>
    <hyperlink r:id="rId317" ref="D206"/>
    <hyperlink r:id="rId318" ref="G206"/>
    <hyperlink r:id="rId319" ref="G207"/>
    <hyperlink r:id="rId320" ref="G208"/>
    <hyperlink r:id="rId321" ref="D209"/>
    <hyperlink r:id="rId322" ref="G209"/>
    <hyperlink r:id="rId323" ref="G210"/>
    <hyperlink r:id="rId324" ref="D211"/>
    <hyperlink r:id="rId325" ref="G211"/>
    <hyperlink r:id="rId326" ref="D212"/>
    <hyperlink r:id="rId327" ref="G212"/>
    <hyperlink r:id="rId328" ref="G213"/>
    <hyperlink r:id="rId329" ref="G214"/>
    <hyperlink r:id="rId330" ref="D215"/>
    <hyperlink r:id="rId331" ref="G215"/>
    <hyperlink r:id="rId332" ref="D216"/>
    <hyperlink r:id="rId333" ref="G216"/>
    <hyperlink r:id="rId334" ref="D217"/>
    <hyperlink r:id="rId335" ref="G217"/>
    <hyperlink r:id="rId336" ref="G218"/>
    <hyperlink r:id="rId337" ref="D219"/>
    <hyperlink r:id="rId338" ref="G219"/>
    <hyperlink r:id="rId339" ref="D220"/>
    <hyperlink r:id="rId340" ref="G220"/>
    <hyperlink r:id="rId341" ref="D221"/>
    <hyperlink r:id="rId342" ref="G221"/>
    <hyperlink r:id="rId343" ref="G222"/>
    <hyperlink r:id="rId344" ref="D223"/>
    <hyperlink r:id="rId345" ref="G223"/>
    <hyperlink r:id="rId346" ref="D224"/>
    <hyperlink r:id="rId347" ref="G224"/>
    <hyperlink r:id="rId348" ref="G225"/>
    <hyperlink r:id="rId349" ref="G226"/>
    <hyperlink r:id="rId350" ref="D227"/>
    <hyperlink r:id="rId351" ref="G227"/>
    <hyperlink r:id="rId352" ref="D228"/>
    <hyperlink r:id="rId353" ref="G228"/>
    <hyperlink r:id="rId354" ref="D229"/>
    <hyperlink r:id="rId355" ref="G229"/>
    <hyperlink r:id="rId356" ref="G230"/>
    <hyperlink r:id="rId357" ref="D231"/>
    <hyperlink r:id="rId358" ref="G231"/>
    <hyperlink r:id="rId359" ref="D232"/>
    <hyperlink r:id="rId360" ref="G232"/>
    <hyperlink r:id="rId361" location=".VS8MQ_nF9yU" ref="D233"/>
    <hyperlink r:id="rId362" ref="G233"/>
    <hyperlink r:id="rId363" ref="D234"/>
    <hyperlink r:id="rId364" ref="G234"/>
    <hyperlink r:id="rId365" ref="D235"/>
    <hyperlink r:id="rId366" ref="G235"/>
    <hyperlink r:id="rId367" ref="D236"/>
    <hyperlink r:id="rId368" ref="G236"/>
    <hyperlink r:id="rId369" ref="D237"/>
    <hyperlink r:id="rId370" ref="G237"/>
    <hyperlink r:id="rId371" ref="G238"/>
    <hyperlink r:id="rId372" ref="G239"/>
    <hyperlink r:id="rId373" ref="D240"/>
    <hyperlink r:id="rId374" ref="G240"/>
    <hyperlink r:id="rId375" ref="D241"/>
    <hyperlink r:id="rId376" ref="G241"/>
    <hyperlink r:id="rId377" ref="G242"/>
    <hyperlink r:id="rId378" ref="G243"/>
    <hyperlink r:id="rId379" ref="G244"/>
    <hyperlink r:id="rId380" ref="G245"/>
    <hyperlink r:id="rId381" ref="D246"/>
    <hyperlink r:id="rId382" ref="G246"/>
    <hyperlink r:id="rId383" ref="D247"/>
    <hyperlink r:id="rId384" ref="G247"/>
    <hyperlink r:id="rId385" ref="D248"/>
    <hyperlink r:id="rId386" ref="G248"/>
    <hyperlink r:id="rId387" ref="D249"/>
    <hyperlink r:id="rId388" ref="G249"/>
    <hyperlink r:id="rId389" ref="G250"/>
    <hyperlink r:id="rId390" ref="G251"/>
    <hyperlink r:id="rId391" ref="G252"/>
    <hyperlink r:id="rId392" ref="D253"/>
    <hyperlink r:id="rId393" ref="G253"/>
    <hyperlink r:id="rId394" ref="D254"/>
    <hyperlink r:id="rId395" ref="G254"/>
    <hyperlink r:id="rId396" ref="G255"/>
    <hyperlink r:id="rId397" ref="G256"/>
    <hyperlink r:id="rId398" ref="D257"/>
    <hyperlink r:id="rId399" ref="G257"/>
    <hyperlink r:id="rId400" ref="D258"/>
    <hyperlink r:id="rId401" ref="G258"/>
    <hyperlink r:id="rId402" ref="D259"/>
    <hyperlink r:id="rId403" ref="G259"/>
    <hyperlink r:id="rId404" ref="D260"/>
    <hyperlink r:id="rId405" ref="G260"/>
    <hyperlink r:id="rId406" ref="D261"/>
    <hyperlink r:id="rId407" ref="G261"/>
    <hyperlink r:id="rId408" ref="D262"/>
    <hyperlink r:id="rId409" ref="G262"/>
    <hyperlink r:id="rId410" ref="G263"/>
    <hyperlink r:id="rId411" ref="G264"/>
    <hyperlink r:id="rId412" ref="D265"/>
    <hyperlink r:id="rId413" ref="G265"/>
    <hyperlink r:id="rId414" ref="G266"/>
    <hyperlink r:id="rId415" ref="D267"/>
    <hyperlink r:id="rId416" ref="G267"/>
    <hyperlink r:id="rId417" ref="D268"/>
    <hyperlink r:id="rId418" ref="G268"/>
    <hyperlink r:id="rId419" ref="D269"/>
    <hyperlink r:id="rId420" ref="G269"/>
    <hyperlink r:id="rId421" ref="D270"/>
    <hyperlink r:id="rId422" ref="G270"/>
    <hyperlink r:id="rId423" ref="D271"/>
    <hyperlink r:id="rId424" ref="G271"/>
    <hyperlink r:id="rId425" ref="D272"/>
    <hyperlink r:id="rId426" ref="G272"/>
    <hyperlink r:id="rId427" ref="D273"/>
    <hyperlink r:id="rId428" ref="G273"/>
    <hyperlink r:id="rId429" ref="D274"/>
    <hyperlink r:id="rId430" ref="G274"/>
    <hyperlink r:id="rId431" ref="D275"/>
    <hyperlink r:id="rId432" ref="G275"/>
    <hyperlink r:id="rId433" ref="D276"/>
    <hyperlink r:id="rId434" ref="G276"/>
    <hyperlink r:id="rId435" location=".VS-Rb-dftMg.reddit" ref="D277"/>
    <hyperlink r:id="rId436" ref="G277"/>
    <hyperlink r:id="rId437" ref="G278"/>
    <hyperlink r:id="rId438" ref="G279"/>
    <hyperlink r:id="rId439" ref="D280"/>
    <hyperlink r:id="rId440" ref="G280"/>
    <hyperlink r:id="rId441" ref="D281"/>
    <hyperlink r:id="rId442" ref="G281"/>
    <hyperlink r:id="rId443" ref="G282"/>
    <hyperlink r:id="rId444" ref="D283"/>
    <hyperlink r:id="rId445" ref="G283"/>
    <hyperlink r:id="rId446" ref="D284"/>
    <hyperlink r:id="rId447" ref="G284"/>
    <hyperlink r:id="rId448" ref="D285"/>
    <hyperlink r:id="rId449" ref="G285"/>
    <hyperlink r:id="rId450" ref="D286"/>
    <hyperlink r:id="rId451" ref="G286"/>
    <hyperlink r:id="rId452" ref="D287"/>
    <hyperlink r:id="rId453" ref="G287"/>
    <hyperlink r:id="rId454" ref="D288"/>
    <hyperlink r:id="rId455" ref="G288"/>
    <hyperlink r:id="rId456" ref="D289"/>
    <hyperlink r:id="rId457" ref="G289"/>
    <hyperlink r:id="rId458" ref="G290"/>
    <hyperlink r:id="rId459" ref="D291"/>
    <hyperlink r:id="rId460" ref="G291"/>
    <hyperlink r:id="rId461" ref="G292"/>
    <hyperlink r:id="rId462" ref="D293"/>
    <hyperlink r:id="rId463" ref="G293"/>
    <hyperlink r:id="rId464" ref="D294"/>
    <hyperlink r:id="rId465" ref="G294"/>
    <hyperlink r:id="rId466" ref="D295"/>
    <hyperlink r:id="rId467" ref="G295"/>
    <hyperlink r:id="rId468" ref="D296"/>
    <hyperlink r:id="rId469" ref="G296"/>
    <hyperlink r:id="rId470" ref="D297"/>
    <hyperlink r:id="rId471" ref="G297"/>
    <hyperlink r:id="rId472" ref="G298"/>
    <hyperlink r:id="rId473" ref="G299"/>
    <hyperlink r:id="rId474" ref="D300"/>
    <hyperlink r:id="rId475" ref="G300"/>
    <hyperlink r:id="rId476" ref="D301"/>
    <hyperlink r:id="rId477" ref="G301"/>
    <hyperlink r:id="rId478" ref="G302"/>
    <hyperlink r:id="rId479" ref="G303"/>
    <hyperlink r:id="rId480" ref="D304"/>
    <hyperlink r:id="rId481" ref="G304"/>
    <hyperlink r:id="rId482" ref="D305"/>
    <hyperlink r:id="rId483" ref="G305"/>
    <hyperlink r:id="rId484" ref="G306"/>
    <hyperlink r:id="rId485" ref="G307"/>
    <hyperlink r:id="rId486" ref="G308"/>
    <hyperlink r:id="rId487" ref="D309"/>
    <hyperlink r:id="rId488" ref="G309"/>
    <hyperlink r:id="rId489" ref="G310"/>
    <hyperlink r:id="rId490" ref="D311"/>
    <hyperlink r:id="rId491" ref="G311"/>
    <hyperlink r:id="rId492" ref="D312"/>
    <hyperlink r:id="rId493" ref="G312"/>
    <hyperlink r:id="rId494" ref="G313"/>
    <hyperlink r:id="rId495" ref="D314"/>
    <hyperlink r:id="rId496" ref="G314"/>
    <hyperlink r:id="rId497" ref="G315"/>
    <hyperlink r:id="rId498" ref="G316"/>
    <hyperlink r:id="rId499" ref="G317"/>
    <hyperlink r:id="rId500" ref="D318"/>
    <hyperlink r:id="rId501" ref="G318"/>
    <hyperlink r:id="rId502" ref="G319"/>
    <hyperlink r:id="rId503" ref="D320"/>
    <hyperlink r:id="rId504" ref="G320"/>
    <hyperlink r:id="rId505" ref="D321"/>
    <hyperlink r:id="rId506" ref="G321"/>
    <hyperlink r:id="rId507" ref="G322"/>
    <hyperlink r:id="rId508" ref="D323"/>
    <hyperlink r:id="rId509" ref="G323"/>
    <hyperlink r:id="rId510" ref="D324"/>
    <hyperlink r:id="rId511" ref="G324"/>
    <hyperlink r:id="rId512" ref="G325"/>
    <hyperlink r:id="rId513" ref="D326"/>
    <hyperlink r:id="rId514" ref="G326"/>
    <hyperlink r:id="rId515" ref="D327"/>
    <hyperlink r:id="rId516" ref="G327"/>
    <hyperlink r:id="rId517" ref="D328"/>
    <hyperlink r:id="rId518" ref="G328"/>
    <hyperlink r:id="rId519" ref="D329"/>
    <hyperlink r:id="rId520" ref="G329"/>
    <hyperlink r:id="rId521" ref="D330"/>
    <hyperlink r:id="rId522" ref="G330"/>
    <hyperlink r:id="rId523" ref="G331"/>
    <hyperlink r:id="rId524" ref="D332"/>
    <hyperlink r:id="rId525" ref="G332"/>
    <hyperlink r:id="rId526" ref="D333"/>
    <hyperlink r:id="rId527" ref="G333"/>
    <hyperlink r:id="rId528" ref="D334"/>
    <hyperlink r:id="rId529" ref="G334"/>
    <hyperlink r:id="rId530" ref="G335"/>
    <hyperlink r:id="rId531" ref="G336"/>
    <hyperlink r:id="rId532" ref="G337"/>
    <hyperlink r:id="rId533" ref="G338"/>
    <hyperlink r:id="rId534" ref="D339"/>
    <hyperlink r:id="rId535" ref="G339"/>
    <hyperlink r:id="rId536" ref="G340"/>
    <hyperlink r:id="rId537" ref="D341"/>
    <hyperlink r:id="rId538" ref="G341"/>
    <hyperlink r:id="rId539" location="t=3m20s" ref="D342"/>
    <hyperlink r:id="rId540" ref="G342"/>
    <hyperlink r:id="rId541" ref="D343"/>
    <hyperlink r:id="rId542" ref="G343"/>
    <hyperlink r:id="rId543" ref="G344"/>
    <hyperlink r:id="rId544" ref="D345"/>
    <hyperlink r:id="rId545" ref="G345"/>
    <hyperlink r:id="rId546" ref="D346"/>
    <hyperlink r:id="rId547" ref="G346"/>
    <hyperlink r:id="rId548" ref="D347"/>
    <hyperlink r:id="rId549" ref="G347"/>
    <hyperlink r:id="rId550" ref="D348"/>
    <hyperlink r:id="rId551" ref="G348"/>
    <hyperlink r:id="rId552" ref="D349"/>
    <hyperlink r:id="rId553" ref="G349"/>
    <hyperlink r:id="rId554" ref="D350"/>
    <hyperlink r:id="rId555" ref="G350"/>
    <hyperlink r:id="rId556" ref="G351"/>
    <hyperlink r:id="rId557" ref="D352"/>
    <hyperlink r:id="rId558" ref="G352"/>
    <hyperlink r:id="rId559" ref="G353"/>
    <hyperlink r:id="rId560" ref="D354"/>
    <hyperlink r:id="rId561" ref="G354"/>
    <hyperlink r:id="rId562" ref="G355"/>
    <hyperlink r:id="rId563" ref="D356"/>
    <hyperlink r:id="rId564" ref="G356"/>
    <hyperlink r:id="rId565" ref="D357"/>
    <hyperlink r:id="rId566" ref="G357"/>
    <hyperlink r:id="rId567" ref="G358"/>
    <hyperlink r:id="rId568" ref="G359"/>
    <hyperlink r:id="rId569" ref="G360"/>
    <hyperlink r:id="rId570" ref="G361"/>
    <hyperlink r:id="rId571" ref="G362"/>
    <hyperlink r:id="rId572" ref="D363"/>
    <hyperlink r:id="rId573" ref="G363"/>
    <hyperlink r:id="rId574" ref="D364"/>
    <hyperlink r:id="rId575" ref="G364"/>
    <hyperlink r:id="rId576" ref="G365"/>
    <hyperlink r:id="rId577" ref="G366"/>
    <hyperlink r:id="rId578" ref="D367"/>
    <hyperlink r:id="rId579" ref="G367"/>
    <hyperlink r:id="rId580" ref="D368"/>
    <hyperlink r:id="rId581" ref="G368"/>
    <hyperlink r:id="rId582" ref="D369"/>
    <hyperlink r:id="rId583" ref="G369"/>
    <hyperlink r:id="rId584" ref="G370"/>
    <hyperlink r:id="rId585" ref="G371"/>
    <hyperlink r:id="rId586" ref="D372"/>
    <hyperlink r:id="rId587" ref="G372"/>
    <hyperlink r:id="rId588" ref="D373"/>
    <hyperlink r:id="rId589" ref="G373"/>
    <hyperlink r:id="rId590" ref="G374"/>
    <hyperlink r:id="rId591" ref="G375"/>
    <hyperlink r:id="rId592" ref="G376"/>
    <hyperlink r:id="rId593" ref="G377"/>
    <hyperlink r:id="rId594" ref="G378"/>
    <hyperlink r:id="rId595" ref="G379"/>
    <hyperlink r:id="rId596" ref="G380"/>
    <hyperlink r:id="rId597" ref="G381"/>
    <hyperlink r:id="rId598" ref="D382"/>
    <hyperlink r:id="rId599" ref="G382"/>
    <hyperlink r:id="rId600" ref="G383"/>
    <hyperlink r:id="rId601" ref="D384"/>
    <hyperlink r:id="rId602" ref="G384"/>
    <hyperlink r:id="rId603" ref="G385"/>
    <hyperlink r:id="rId604" ref="D386"/>
    <hyperlink r:id="rId605" ref="G386"/>
    <hyperlink r:id="rId606" ref="G387"/>
    <hyperlink r:id="rId607" ref="G388"/>
    <hyperlink r:id="rId608" ref="G389"/>
    <hyperlink r:id="rId609" ref="D390"/>
    <hyperlink r:id="rId610" ref="G390"/>
    <hyperlink r:id="rId611" ref="D391"/>
    <hyperlink r:id="rId612" ref="G391"/>
    <hyperlink r:id="rId613" ref="D392"/>
    <hyperlink r:id="rId614" ref="G392"/>
    <hyperlink r:id="rId615" ref="G393"/>
    <hyperlink r:id="rId616" ref="G394"/>
    <hyperlink r:id="rId617" ref="D395"/>
    <hyperlink r:id="rId618" ref="G395"/>
    <hyperlink r:id="rId619" ref="D396"/>
    <hyperlink r:id="rId620" ref="G396"/>
    <hyperlink r:id="rId621" ref="G397"/>
    <hyperlink r:id="rId622" ref="D398"/>
    <hyperlink r:id="rId623" ref="G398"/>
    <hyperlink r:id="rId624" ref="G399"/>
    <hyperlink r:id="rId625" ref="G400"/>
    <hyperlink r:id="rId626" ref="G401"/>
    <hyperlink r:id="rId627" ref="D402"/>
    <hyperlink r:id="rId628" ref="G402"/>
    <hyperlink r:id="rId629" ref="D403"/>
    <hyperlink r:id="rId630" ref="G403"/>
    <hyperlink r:id="rId631" ref="D404"/>
    <hyperlink r:id="rId632" ref="G404"/>
    <hyperlink r:id="rId633" ref="G405"/>
    <hyperlink r:id="rId634" ref="G406"/>
    <hyperlink r:id="rId635" ref="D407"/>
    <hyperlink r:id="rId636" ref="G407"/>
    <hyperlink r:id="rId637" ref="D408"/>
    <hyperlink r:id="rId638" ref="G408"/>
    <hyperlink r:id="rId639" ref="G409"/>
    <hyperlink r:id="rId640" ref="G410"/>
    <hyperlink r:id="rId641" ref="D411"/>
    <hyperlink r:id="rId642" ref="G411"/>
    <hyperlink r:id="rId643" ref="D412"/>
    <hyperlink r:id="rId644" ref="G412"/>
    <hyperlink r:id="rId645" ref="G413"/>
    <hyperlink r:id="rId646" ref="G414"/>
    <hyperlink r:id="rId647" ref="G415"/>
    <hyperlink r:id="rId648" ref="D416"/>
    <hyperlink r:id="rId649" ref="G416"/>
    <hyperlink r:id="rId650" ref="G417"/>
    <hyperlink r:id="rId651" ref="D418"/>
    <hyperlink r:id="rId652" ref="G418"/>
    <hyperlink r:id="rId653" ref="D419"/>
    <hyperlink r:id="rId654" ref="G419"/>
    <hyperlink r:id="rId655" ref="G420"/>
    <hyperlink r:id="rId656" ref="D421"/>
    <hyperlink r:id="rId657" ref="G421"/>
    <hyperlink r:id="rId658" ref="D422"/>
    <hyperlink r:id="rId659" ref="G422"/>
    <hyperlink r:id="rId660" ref="D423"/>
    <hyperlink r:id="rId661" ref="G423"/>
    <hyperlink r:id="rId662" ref="G424"/>
    <hyperlink r:id="rId663" ref="D425"/>
    <hyperlink r:id="rId664" ref="G425"/>
    <hyperlink r:id="rId665" ref="D426"/>
    <hyperlink r:id="rId666" ref="G426"/>
    <hyperlink r:id="rId667" ref="D427"/>
    <hyperlink r:id="rId668" ref="G427"/>
    <hyperlink r:id="rId669" ref="D428"/>
    <hyperlink r:id="rId670" ref="G428"/>
    <hyperlink r:id="rId671" ref="D429"/>
    <hyperlink r:id="rId672" ref="G429"/>
    <hyperlink r:id="rId673" ref="D430"/>
    <hyperlink r:id="rId674" ref="G430"/>
    <hyperlink r:id="rId675" ref="D431"/>
    <hyperlink r:id="rId676" ref="G431"/>
    <hyperlink r:id="rId677" ref="D432"/>
    <hyperlink r:id="rId678" ref="G432"/>
    <hyperlink r:id="rId679" ref="D433"/>
    <hyperlink r:id="rId680" ref="G433"/>
    <hyperlink r:id="rId681" ref="G434"/>
    <hyperlink r:id="rId682" ref="D435"/>
    <hyperlink r:id="rId683" ref="G435"/>
    <hyperlink r:id="rId684" ref="D436"/>
    <hyperlink r:id="rId685" ref="G436"/>
    <hyperlink r:id="rId686" ref="G437"/>
    <hyperlink r:id="rId687" ref="D438"/>
    <hyperlink r:id="rId688" ref="G438"/>
    <hyperlink r:id="rId689" ref="D439"/>
    <hyperlink r:id="rId690" ref="G439"/>
    <hyperlink r:id="rId691" ref="G440"/>
    <hyperlink r:id="rId692" ref="G441"/>
    <hyperlink r:id="rId693" ref="G442"/>
    <hyperlink r:id="rId694" ref="G443"/>
    <hyperlink r:id="rId695" ref="G444"/>
    <hyperlink r:id="rId696" ref="D445"/>
    <hyperlink r:id="rId697" ref="G445"/>
    <hyperlink r:id="rId698" ref="G446"/>
    <hyperlink r:id="rId699" ref="G447"/>
    <hyperlink r:id="rId700" ref="G448"/>
    <hyperlink r:id="rId701" ref="G449"/>
    <hyperlink r:id="rId702" ref="G450"/>
    <hyperlink r:id="rId703" ref="G451"/>
    <hyperlink r:id="rId704" ref="D452"/>
    <hyperlink r:id="rId705" ref="G452"/>
    <hyperlink r:id="rId706" ref="G453"/>
    <hyperlink r:id="rId707" ref="G454"/>
    <hyperlink r:id="rId708" ref="D455"/>
    <hyperlink r:id="rId709" ref="G455"/>
    <hyperlink r:id="rId710" ref="G456"/>
    <hyperlink r:id="rId711" ref="D457"/>
    <hyperlink r:id="rId712" ref="G457"/>
    <hyperlink r:id="rId713" ref="D458"/>
    <hyperlink r:id="rId714" ref="G458"/>
    <hyperlink r:id="rId715" ref="D459"/>
    <hyperlink r:id="rId716" ref="G459"/>
    <hyperlink r:id="rId717" ref="D460"/>
    <hyperlink r:id="rId718" ref="G460"/>
    <hyperlink r:id="rId719" ref="G461"/>
    <hyperlink r:id="rId720" ref="D462"/>
    <hyperlink r:id="rId721" ref="G462"/>
    <hyperlink r:id="rId722" ref="G463"/>
    <hyperlink r:id="rId723" ref="G464"/>
    <hyperlink r:id="rId724" ref="G465"/>
    <hyperlink r:id="rId725" ref="G466"/>
    <hyperlink r:id="rId726" ref="G467"/>
    <hyperlink r:id="rId727" ref="D468"/>
    <hyperlink r:id="rId728" ref="G468"/>
    <hyperlink r:id="rId729" ref="D469"/>
    <hyperlink r:id="rId730" ref="G469"/>
    <hyperlink r:id="rId731" ref="D470"/>
    <hyperlink r:id="rId732" ref="G470"/>
    <hyperlink r:id="rId733" ref="G471"/>
    <hyperlink r:id="rId734" ref="G472"/>
    <hyperlink r:id="rId735" ref="D473"/>
    <hyperlink r:id="rId736" ref="G473"/>
    <hyperlink r:id="rId737" ref="D474"/>
    <hyperlink r:id="rId738" ref="G474"/>
    <hyperlink r:id="rId739" ref="D475"/>
    <hyperlink r:id="rId740" ref="G475"/>
    <hyperlink r:id="rId741" ref="G476"/>
    <hyperlink r:id="rId742" ref="D477"/>
    <hyperlink r:id="rId743" ref="G477"/>
    <hyperlink r:id="rId744" ref="D478"/>
    <hyperlink r:id="rId745" ref="G478"/>
    <hyperlink r:id="rId746" ref="D479"/>
    <hyperlink r:id="rId747" ref="G479"/>
    <hyperlink r:id="rId748" ref="G480"/>
    <hyperlink r:id="rId749" ref="D481"/>
    <hyperlink r:id="rId750" ref="G481"/>
    <hyperlink r:id="rId751" ref="D482"/>
    <hyperlink r:id="rId752" ref="G482"/>
    <hyperlink r:id="rId753" ref="D483"/>
    <hyperlink r:id="rId754" ref="G483"/>
    <hyperlink r:id="rId755" ref="D484"/>
    <hyperlink r:id="rId756" ref="G484"/>
    <hyperlink r:id="rId757" ref="D485"/>
    <hyperlink r:id="rId758" ref="G485"/>
    <hyperlink r:id="rId759" ref="G486"/>
    <hyperlink r:id="rId760" ref="D487"/>
    <hyperlink r:id="rId761" ref="G487"/>
    <hyperlink r:id="rId762" ref="G488"/>
    <hyperlink r:id="rId763" ref="D489"/>
    <hyperlink r:id="rId764" ref="G489"/>
    <hyperlink r:id="rId765" ref="D490"/>
    <hyperlink r:id="rId766" ref="G490"/>
    <hyperlink r:id="rId767" ref="D491"/>
    <hyperlink r:id="rId768" ref="G491"/>
    <hyperlink r:id="rId769" ref="D492"/>
    <hyperlink r:id="rId770" ref="G492"/>
    <hyperlink r:id="rId771" ref="D493"/>
    <hyperlink r:id="rId772" ref="G493"/>
    <hyperlink r:id="rId773" ref="D494"/>
    <hyperlink r:id="rId774" ref="G494"/>
    <hyperlink r:id="rId775" ref="D495"/>
    <hyperlink r:id="rId776" ref="G495"/>
    <hyperlink r:id="rId777" ref="G496"/>
    <hyperlink r:id="rId778" ref="D497"/>
    <hyperlink r:id="rId779" ref="G497"/>
    <hyperlink r:id="rId780" ref="G498"/>
    <hyperlink r:id="rId781" ref="D499"/>
    <hyperlink r:id="rId782" ref="G499"/>
    <hyperlink r:id="rId783" ref="G500"/>
    <hyperlink r:id="rId784" ref="G501"/>
    <hyperlink r:id="rId785" ref="G502"/>
    <hyperlink r:id="rId786" ref="D503"/>
    <hyperlink r:id="rId787" ref="G503"/>
    <hyperlink r:id="rId788" ref="D504"/>
    <hyperlink r:id="rId789" ref="G504"/>
    <hyperlink r:id="rId790" ref="G505"/>
    <hyperlink r:id="rId791" ref="D506"/>
    <hyperlink r:id="rId792" ref="G506"/>
    <hyperlink r:id="rId793" ref="G507"/>
    <hyperlink r:id="rId794" ref="D508"/>
    <hyperlink r:id="rId795" ref="G508"/>
    <hyperlink r:id="rId796" ref="G509"/>
    <hyperlink r:id="rId797" ref="D510"/>
    <hyperlink r:id="rId798" ref="G510"/>
    <hyperlink r:id="rId799" ref="G511"/>
    <hyperlink r:id="rId800" ref="G512"/>
    <hyperlink r:id="rId801" ref="D513"/>
    <hyperlink r:id="rId802" ref="G513"/>
    <hyperlink r:id="rId803" ref="D514"/>
    <hyperlink r:id="rId804" ref="G514"/>
    <hyperlink r:id="rId805" ref="G515"/>
    <hyperlink r:id="rId806" ref="D516"/>
    <hyperlink r:id="rId807" ref="G516"/>
    <hyperlink r:id="rId808" ref="D517"/>
    <hyperlink r:id="rId809" ref="G517"/>
    <hyperlink r:id="rId810" ref="D518"/>
    <hyperlink r:id="rId811" ref="G518"/>
    <hyperlink r:id="rId812" ref="G519"/>
    <hyperlink r:id="rId813" ref="G520"/>
    <hyperlink r:id="rId814" ref="D521"/>
    <hyperlink r:id="rId815" ref="G521"/>
    <hyperlink r:id="rId816" ref="D522"/>
    <hyperlink r:id="rId817" ref="G522"/>
    <hyperlink r:id="rId818" ref="G523"/>
    <hyperlink r:id="rId819" ref="D524"/>
    <hyperlink r:id="rId820" ref="G524"/>
    <hyperlink r:id="rId821" ref="D525"/>
    <hyperlink r:id="rId822" ref="G525"/>
    <hyperlink r:id="rId823" ref="D526"/>
    <hyperlink r:id="rId824" ref="G526"/>
    <hyperlink r:id="rId825" ref="G527"/>
    <hyperlink r:id="rId826" ref="G528"/>
    <hyperlink r:id="rId827" ref="D529"/>
    <hyperlink r:id="rId828" ref="G529"/>
    <hyperlink r:id="rId829" ref="G530"/>
    <hyperlink r:id="rId830" ref="D531"/>
    <hyperlink r:id="rId831" ref="G531"/>
    <hyperlink r:id="rId832" ref="D532"/>
    <hyperlink r:id="rId833" ref="G532"/>
    <hyperlink r:id="rId834" ref="D533"/>
    <hyperlink r:id="rId835" ref="G533"/>
    <hyperlink r:id="rId836" ref="G534"/>
    <hyperlink r:id="rId837" ref="G535"/>
    <hyperlink r:id="rId838" ref="D536"/>
    <hyperlink r:id="rId839" ref="G536"/>
    <hyperlink r:id="rId840" ref="D537"/>
    <hyperlink r:id="rId841" ref="G537"/>
    <hyperlink r:id="rId842" ref="D538"/>
    <hyperlink r:id="rId843" ref="G538"/>
    <hyperlink r:id="rId844" ref="G539"/>
    <hyperlink r:id="rId845" ref="D540"/>
    <hyperlink r:id="rId846" ref="G540"/>
    <hyperlink r:id="rId847" ref="D541"/>
    <hyperlink r:id="rId848" ref="G541"/>
    <hyperlink r:id="rId849" ref="D542"/>
    <hyperlink r:id="rId850" ref="G542"/>
    <hyperlink r:id="rId851" ref="D543"/>
    <hyperlink r:id="rId852" ref="G543"/>
    <hyperlink r:id="rId853" ref="G544"/>
    <hyperlink r:id="rId854" ref="G545"/>
    <hyperlink r:id="rId855" ref="D546"/>
    <hyperlink r:id="rId856" ref="G546"/>
    <hyperlink r:id="rId857" ref="D547"/>
    <hyperlink r:id="rId858" ref="G547"/>
    <hyperlink r:id="rId859" ref="D548"/>
    <hyperlink r:id="rId860" ref="G548"/>
    <hyperlink r:id="rId861" ref="G549"/>
    <hyperlink r:id="rId862" ref="D550"/>
    <hyperlink r:id="rId863" ref="G550"/>
    <hyperlink r:id="rId864" ref="D551"/>
    <hyperlink r:id="rId865" ref="G551"/>
    <hyperlink r:id="rId866" ref="G552"/>
    <hyperlink r:id="rId867" ref="G553"/>
    <hyperlink r:id="rId868" ref="G554"/>
    <hyperlink r:id="rId869" ref="D555"/>
    <hyperlink r:id="rId870" ref="G555"/>
    <hyperlink r:id="rId871" ref="G556"/>
    <hyperlink r:id="rId872" ref="G557"/>
    <hyperlink r:id="rId873" ref="D558"/>
    <hyperlink r:id="rId874" ref="G558"/>
    <hyperlink r:id="rId875" ref="G559"/>
    <hyperlink r:id="rId876" ref="D560"/>
    <hyperlink r:id="rId877" ref="G560"/>
    <hyperlink r:id="rId878" ref="D561"/>
    <hyperlink r:id="rId879" ref="G561"/>
    <hyperlink r:id="rId880" ref="D562"/>
    <hyperlink r:id="rId881" ref="G562"/>
    <hyperlink r:id="rId882" ref="D563"/>
    <hyperlink r:id="rId883" ref="G563"/>
    <hyperlink r:id="rId884" ref="G564"/>
    <hyperlink r:id="rId885" ref="D565"/>
    <hyperlink r:id="rId886" ref="G565"/>
    <hyperlink r:id="rId887" ref="D566"/>
    <hyperlink r:id="rId888" ref="G566"/>
    <hyperlink r:id="rId889" ref="D567"/>
    <hyperlink r:id="rId890" ref="G567"/>
    <hyperlink r:id="rId891" ref="D568"/>
    <hyperlink r:id="rId892" ref="G568"/>
    <hyperlink r:id="rId893" ref="D569"/>
    <hyperlink r:id="rId894" ref="G569"/>
    <hyperlink r:id="rId895" ref="G570"/>
    <hyperlink r:id="rId896" ref="D571"/>
    <hyperlink r:id="rId897" ref="G571"/>
    <hyperlink r:id="rId898" ref="D572"/>
    <hyperlink r:id="rId899" ref="G572"/>
    <hyperlink r:id="rId900" ref="D573"/>
    <hyperlink r:id="rId901" ref="G573"/>
    <hyperlink r:id="rId902" ref="D574"/>
    <hyperlink r:id="rId903" ref="G574"/>
    <hyperlink r:id="rId904" ref="G575"/>
    <hyperlink r:id="rId905" ref="D576"/>
    <hyperlink r:id="rId906" ref="G576"/>
    <hyperlink r:id="rId907" ref="G577"/>
    <hyperlink r:id="rId908" ref="D578"/>
    <hyperlink r:id="rId909" ref="G578"/>
    <hyperlink r:id="rId910" ref="G579"/>
    <hyperlink r:id="rId911" ref="G580"/>
    <hyperlink r:id="rId912" ref="G581"/>
    <hyperlink r:id="rId913" ref="D582"/>
    <hyperlink r:id="rId914" ref="G582"/>
    <hyperlink r:id="rId915" ref="D583"/>
    <hyperlink r:id="rId916" ref="G583"/>
    <hyperlink r:id="rId917" ref="D584"/>
    <hyperlink r:id="rId918" ref="G584"/>
    <hyperlink r:id="rId919" ref="G585"/>
    <hyperlink r:id="rId920" ref="D586"/>
    <hyperlink r:id="rId921" ref="G586"/>
    <hyperlink r:id="rId922" ref="G587"/>
    <hyperlink r:id="rId923" ref="D588"/>
    <hyperlink r:id="rId924" ref="G588"/>
    <hyperlink r:id="rId925" ref="G589"/>
    <hyperlink r:id="rId926" ref="G590"/>
    <hyperlink r:id="rId927" ref="D591"/>
    <hyperlink r:id="rId928" ref="G591"/>
    <hyperlink r:id="rId929" ref="D592"/>
    <hyperlink r:id="rId930" ref="G592"/>
    <hyperlink r:id="rId931" ref="G593"/>
    <hyperlink r:id="rId932" ref="D594"/>
    <hyperlink r:id="rId933" ref="G594"/>
    <hyperlink r:id="rId934" ref="D595"/>
    <hyperlink r:id="rId935" ref="G595"/>
    <hyperlink r:id="rId936" ref="D596"/>
    <hyperlink r:id="rId937" ref="G596"/>
    <hyperlink r:id="rId938" ref="D597"/>
    <hyperlink r:id="rId939" ref="G597"/>
    <hyperlink r:id="rId940" ref="D598"/>
    <hyperlink r:id="rId941" ref="G598"/>
    <hyperlink r:id="rId942" ref="D599"/>
    <hyperlink r:id="rId943" ref="G599"/>
    <hyperlink r:id="rId944" ref="D600"/>
    <hyperlink r:id="rId945" ref="G600"/>
    <hyperlink r:id="rId946" ref="G601"/>
    <hyperlink r:id="rId947" ref="D602"/>
    <hyperlink r:id="rId948" ref="G602"/>
    <hyperlink r:id="rId949" ref="D603"/>
    <hyperlink r:id="rId950" ref="G603"/>
    <hyperlink r:id="rId951" ref="D604"/>
    <hyperlink r:id="rId952" ref="G604"/>
    <hyperlink r:id="rId953" ref="D605"/>
    <hyperlink r:id="rId954" ref="G605"/>
    <hyperlink r:id="rId955" ref="D606"/>
    <hyperlink r:id="rId956" ref="G606"/>
    <hyperlink r:id="rId957" ref="G607"/>
    <hyperlink r:id="rId958" ref="G608"/>
    <hyperlink r:id="rId959" ref="G609"/>
    <hyperlink r:id="rId960" ref="G610"/>
    <hyperlink r:id="rId961" ref="G611"/>
    <hyperlink r:id="rId962" ref="G612"/>
    <hyperlink r:id="rId963" ref="D613"/>
    <hyperlink r:id="rId964" ref="G613"/>
    <hyperlink r:id="rId965" ref="G614"/>
    <hyperlink r:id="rId966" ref="D615"/>
    <hyperlink r:id="rId967" ref="G615"/>
    <hyperlink r:id="rId968" ref="D616"/>
    <hyperlink r:id="rId969" ref="G616"/>
    <hyperlink r:id="rId970" ref="D617"/>
    <hyperlink r:id="rId971" ref="G617"/>
    <hyperlink r:id="rId972" ref="D618"/>
    <hyperlink r:id="rId973" ref="G618"/>
    <hyperlink r:id="rId974" ref="G619"/>
    <hyperlink r:id="rId975" ref="D620"/>
    <hyperlink r:id="rId976" ref="G620"/>
    <hyperlink r:id="rId977" ref="D621"/>
    <hyperlink r:id="rId978" ref="G621"/>
    <hyperlink r:id="rId979" ref="D622"/>
    <hyperlink r:id="rId980" ref="G622"/>
    <hyperlink r:id="rId981" ref="D623"/>
    <hyperlink r:id="rId982" ref="G623"/>
    <hyperlink r:id="rId983" ref="D624"/>
    <hyperlink r:id="rId984" ref="G624"/>
    <hyperlink r:id="rId985" ref="G625"/>
    <hyperlink r:id="rId986" ref="G626"/>
    <hyperlink r:id="rId987" ref="G627"/>
    <hyperlink r:id="rId988" ref="G628"/>
    <hyperlink r:id="rId989" ref="D629"/>
    <hyperlink r:id="rId990" ref="G629"/>
    <hyperlink r:id="rId991" ref="D630"/>
    <hyperlink r:id="rId992" ref="G630"/>
    <hyperlink r:id="rId993" ref="G631"/>
    <hyperlink r:id="rId994" ref="D632"/>
    <hyperlink r:id="rId995" ref="G632"/>
    <hyperlink r:id="rId996" ref="G633"/>
    <hyperlink r:id="rId997" ref="G634"/>
    <hyperlink r:id="rId998" ref="G635"/>
    <hyperlink r:id="rId999" ref="D636"/>
    <hyperlink r:id="rId1000" ref="G636"/>
    <hyperlink r:id="rId1001" ref="G637"/>
    <hyperlink r:id="rId1002" ref="D638"/>
    <hyperlink r:id="rId1003" ref="G638"/>
    <hyperlink r:id="rId1004" ref="D639"/>
    <hyperlink r:id="rId1005" ref="G639"/>
    <hyperlink r:id="rId1006" ref="G640"/>
    <hyperlink r:id="rId1007" ref="D641"/>
    <hyperlink r:id="rId1008" ref="G641"/>
    <hyperlink r:id="rId1009" ref="G642"/>
    <hyperlink r:id="rId1010" ref="G643"/>
    <hyperlink r:id="rId1011" ref="D644"/>
    <hyperlink r:id="rId1012" ref="G644"/>
    <hyperlink r:id="rId1013" ref="D645"/>
    <hyperlink r:id="rId1014" ref="G645"/>
    <hyperlink r:id="rId1015" ref="G646"/>
    <hyperlink r:id="rId1016" ref="G647"/>
    <hyperlink r:id="rId1017" ref="G648"/>
    <hyperlink r:id="rId1018" ref="G649"/>
    <hyperlink r:id="rId1019" ref="G650"/>
    <hyperlink r:id="rId1020" ref="G651"/>
    <hyperlink r:id="rId1021" ref="D652"/>
    <hyperlink r:id="rId1022" ref="G652"/>
    <hyperlink r:id="rId1023" ref="G653"/>
    <hyperlink r:id="rId1024" ref="D654"/>
    <hyperlink r:id="rId1025" ref="G654"/>
    <hyperlink r:id="rId1026" ref="D655"/>
    <hyperlink r:id="rId1027" ref="G655"/>
    <hyperlink r:id="rId1028" ref="D656"/>
    <hyperlink r:id="rId1029" ref="G656"/>
    <hyperlink r:id="rId1030" ref="G657"/>
    <hyperlink r:id="rId1031" ref="D658"/>
    <hyperlink r:id="rId1032" ref="G658"/>
    <hyperlink r:id="rId1033" ref="D659"/>
    <hyperlink r:id="rId1034" ref="G659"/>
    <hyperlink r:id="rId1035" ref="G660"/>
    <hyperlink r:id="rId1036" ref="G661"/>
    <hyperlink r:id="rId1037" ref="G662"/>
    <hyperlink r:id="rId1038" ref="G663"/>
    <hyperlink r:id="rId1039" ref="G664"/>
    <hyperlink r:id="rId1040" ref="C665"/>
    <hyperlink r:id="rId1041" ref="G665"/>
    <hyperlink r:id="rId1042" ref="G666"/>
    <hyperlink r:id="rId1043" ref="D667"/>
    <hyperlink r:id="rId1044" ref="G667"/>
    <hyperlink r:id="rId1045" ref="D668"/>
    <hyperlink r:id="rId1046" ref="G668"/>
    <hyperlink r:id="rId1047" ref="D669"/>
    <hyperlink r:id="rId1048" ref="G669"/>
    <hyperlink r:id="rId1049" ref="G670"/>
    <hyperlink r:id="rId1050" ref="G671"/>
    <hyperlink r:id="rId1051" ref="G672"/>
    <hyperlink r:id="rId1052" ref="G673"/>
    <hyperlink r:id="rId1053" ref="G674"/>
    <hyperlink r:id="rId1054" ref="D675"/>
    <hyperlink r:id="rId1055" ref="G675"/>
    <hyperlink r:id="rId1056" ref="D676"/>
    <hyperlink r:id="rId1057" ref="G676"/>
    <hyperlink r:id="rId1058" ref="G677"/>
    <hyperlink r:id="rId1059" ref="D678"/>
    <hyperlink r:id="rId1060" ref="G678"/>
    <hyperlink r:id="rId1061" ref="G679"/>
    <hyperlink r:id="rId1062" ref="G680"/>
    <hyperlink r:id="rId1063" ref="G681"/>
    <hyperlink r:id="rId1064" ref="D682"/>
    <hyperlink r:id="rId1065" ref="G682"/>
    <hyperlink r:id="rId1066" ref="D683"/>
    <hyperlink r:id="rId1067" ref="G683"/>
    <hyperlink r:id="rId1068" ref="G684"/>
    <hyperlink r:id="rId1069" ref="G685"/>
    <hyperlink r:id="rId1070" ref="G686"/>
    <hyperlink r:id="rId1071" ref="G687"/>
    <hyperlink r:id="rId1072" ref="G688"/>
    <hyperlink r:id="rId1073" ref="G689"/>
    <hyperlink r:id="rId1074" ref="D690"/>
    <hyperlink r:id="rId1075" ref="G690"/>
    <hyperlink r:id="rId1076" ref="G691"/>
    <hyperlink r:id="rId1077" ref="G692"/>
    <hyperlink r:id="rId1078" ref="G693"/>
    <hyperlink r:id="rId1079" ref="G694"/>
    <hyperlink r:id="rId1080" ref="G695"/>
    <hyperlink r:id="rId1081" ref="G696"/>
    <hyperlink r:id="rId1082" ref="G697"/>
    <hyperlink r:id="rId1083" ref="G698"/>
    <hyperlink r:id="rId1084" ref="G699"/>
    <hyperlink r:id="rId1085" ref="G700"/>
    <hyperlink r:id="rId1086" ref="G701"/>
    <hyperlink r:id="rId1087" ref="G702"/>
    <hyperlink r:id="rId1088" ref="G703"/>
    <hyperlink r:id="rId1089" ref="G704"/>
    <hyperlink r:id="rId1090" ref="G705"/>
    <hyperlink r:id="rId1091" ref="G706"/>
    <hyperlink r:id="rId1092" ref="D707"/>
    <hyperlink r:id="rId1093" ref="G707"/>
    <hyperlink r:id="rId1094" ref="G708"/>
    <hyperlink r:id="rId1095" ref="D709"/>
    <hyperlink r:id="rId1096" ref="G709"/>
    <hyperlink r:id="rId1097" ref="D710"/>
    <hyperlink r:id="rId1098" ref="G710"/>
    <hyperlink r:id="rId1099" ref="G711"/>
    <hyperlink r:id="rId1100" ref="G712"/>
    <hyperlink r:id="rId1101" ref="G713"/>
    <hyperlink r:id="rId1102" ref="D714"/>
    <hyperlink r:id="rId1103" ref="G714"/>
    <hyperlink r:id="rId1104" ref="G715"/>
    <hyperlink r:id="rId1105" ref="G716"/>
    <hyperlink r:id="rId1106" ref="G717"/>
    <hyperlink r:id="rId1107" ref="D718"/>
    <hyperlink r:id="rId1108" ref="G718"/>
    <hyperlink r:id="rId1109" ref="G719"/>
    <hyperlink r:id="rId1110" ref="D720"/>
    <hyperlink r:id="rId1111" ref="G720"/>
    <hyperlink r:id="rId1112" ref="D721"/>
    <hyperlink r:id="rId1113" ref="G721"/>
    <hyperlink r:id="rId1114" ref="G722"/>
    <hyperlink r:id="rId1115" ref="D723"/>
    <hyperlink r:id="rId1116" ref="G723"/>
    <hyperlink r:id="rId1117" ref="D724"/>
    <hyperlink r:id="rId1118" ref="G724"/>
    <hyperlink r:id="rId1119" ref="G725"/>
    <hyperlink r:id="rId1120" ref="G726"/>
    <hyperlink r:id="rId1121" ref="D727"/>
    <hyperlink r:id="rId1122" ref="G727"/>
    <hyperlink r:id="rId1123" ref="D728"/>
    <hyperlink r:id="rId1124" ref="G728"/>
    <hyperlink r:id="rId1125" ref="D729"/>
    <hyperlink r:id="rId1126" ref="G729"/>
    <hyperlink r:id="rId1127" ref="D730"/>
    <hyperlink r:id="rId1128" ref="G730"/>
    <hyperlink r:id="rId1129" ref="D731"/>
    <hyperlink r:id="rId1130" ref="G731"/>
    <hyperlink r:id="rId1131" ref="D732"/>
    <hyperlink r:id="rId1132" ref="G732"/>
    <hyperlink r:id="rId1133" ref="D733"/>
    <hyperlink r:id="rId1134" ref="G733"/>
    <hyperlink r:id="rId1135" ref="G734"/>
    <hyperlink r:id="rId1136" ref="D735"/>
    <hyperlink r:id="rId1137" ref="G735"/>
    <hyperlink r:id="rId1138" ref="G736"/>
    <hyperlink r:id="rId1139" ref="D737"/>
    <hyperlink r:id="rId1140" ref="G737"/>
    <hyperlink r:id="rId1141" ref="D738"/>
    <hyperlink r:id="rId1142" ref="G738"/>
    <hyperlink r:id="rId1143" ref="G739"/>
    <hyperlink r:id="rId1144" ref="D740"/>
    <hyperlink r:id="rId1145" ref="G740"/>
    <hyperlink r:id="rId1146" ref="G741"/>
    <hyperlink r:id="rId1147" ref="G742"/>
    <hyperlink r:id="rId1148" ref="G743"/>
    <hyperlink r:id="rId1149" ref="D744"/>
    <hyperlink r:id="rId1150" ref="G744"/>
    <hyperlink r:id="rId1151" ref="G745"/>
    <hyperlink r:id="rId1152" ref="G746"/>
    <hyperlink r:id="rId1153" ref="D747"/>
    <hyperlink r:id="rId1154" ref="G747"/>
    <hyperlink r:id="rId1155" ref="G748"/>
    <hyperlink r:id="rId1156" ref="D749"/>
    <hyperlink r:id="rId1157" ref="G749"/>
    <hyperlink r:id="rId1158" ref="D750"/>
    <hyperlink r:id="rId1159" ref="G750"/>
    <hyperlink r:id="rId1160" ref="D751"/>
    <hyperlink r:id="rId1161" ref="G751"/>
    <hyperlink r:id="rId1162" ref="G752"/>
    <hyperlink r:id="rId1163" ref="D753"/>
    <hyperlink r:id="rId1164" ref="G753"/>
    <hyperlink r:id="rId1165" ref="G754"/>
    <hyperlink r:id="rId1166" ref="G755"/>
    <hyperlink r:id="rId1167" ref="D756"/>
    <hyperlink r:id="rId1168" ref="G756"/>
    <hyperlink r:id="rId1169" ref="D757"/>
    <hyperlink r:id="rId1170" ref="G757"/>
    <hyperlink r:id="rId1171" ref="D758"/>
    <hyperlink r:id="rId1172" ref="G758"/>
    <hyperlink r:id="rId1173" ref="G759"/>
    <hyperlink r:id="rId1174" ref="G760"/>
    <hyperlink r:id="rId1175" ref="D761"/>
    <hyperlink r:id="rId1176" ref="G761"/>
    <hyperlink r:id="rId1177" ref="D762"/>
    <hyperlink r:id="rId1178" ref="G762"/>
    <hyperlink r:id="rId1179" ref="G763"/>
    <hyperlink r:id="rId1180" ref="D764"/>
    <hyperlink r:id="rId1181" ref="G764"/>
    <hyperlink r:id="rId1182" ref="D765"/>
    <hyperlink r:id="rId1183" ref="G765"/>
    <hyperlink r:id="rId1184" ref="D766"/>
    <hyperlink r:id="rId1185" ref="G766"/>
    <hyperlink r:id="rId1186" ref="D767"/>
    <hyperlink r:id="rId1187" ref="G767"/>
    <hyperlink r:id="rId1188" ref="G768"/>
    <hyperlink r:id="rId1189" ref="D769"/>
    <hyperlink r:id="rId1190" ref="G769"/>
    <hyperlink r:id="rId1191" ref="G770"/>
    <hyperlink r:id="rId1192" ref="G771"/>
    <hyperlink r:id="rId1193" ref="G772"/>
    <hyperlink r:id="rId1194" ref="G773"/>
    <hyperlink r:id="rId1195" ref="D774"/>
    <hyperlink r:id="rId1196" ref="G774"/>
    <hyperlink r:id="rId1197" ref="G775"/>
    <hyperlink r:id="rId1198" ref="G776"/>
    <hyperlink r:id="rId1199" ref="D777"/>
    <hyperlink r:id="rId1200" ref="G777"/>
    <hyperlink r:id="rId1201" ref="D778"/>
    <hyperlink r:id="rId1202" ref="G778"/>
    <hyperlink r:id="rId1203" ref="D779"/>
    <hyperlink r:id="rId1204" ref="G779"/>
    <hyperlink r:id="rId1205" ref="D780"/>
    <hyperlink r:id="rId1206" ref="G780"/>
    <hyperlink r:id="rId1207" ref="G781"/>
    <hyperlink r:id="rId1208" ref="G782"/>
    <hyperlink r:id="rId1209" ref="D783"/>
    <hyperlink r:id="rId1210" ref="G783"/>
    <hyperlink r:id="rId1211" ref="G784"/>
    <hyperlink r:id="rId1212" ref="D785"/>
    <hyperlink r:id="rId1213" ref="G785"/>
    <hyperlink r:id="rId1214" ref="G786"/>
    <hyperlink r:id="rId1215" ref="G787"/>
    <hyperlink r:id="rId1216" ref="D788"/>
    <hyperlink r:id="rId1217" ref="G788"/>
    <hyperlink r:id="rId1218" ref="G789"/>
    <hyperlink r:id="rId1219" ref="G790"/>
    <hyperlink r:id="rId1220" ref="G791"/>
    <hyperlink r:id="rId1221" ref="G792"/>
    <hyperlink r:id="rId1222" ref="D793"/>
    <hyperlink r:id="rId1223" ref="G793"/>
    <hyperlink r:id="rId1224" ref="D794"/>
    <hyperlink r:id="rId1225" ref="G794"/>
    <hyperlink r:id="rId1226" ref="G795"/>
    <hyperlink r:id="rId1227" ref="D796"/>
    <hyperlink r:id="rId1228" ref="G796"/>
    <hyperlink r:id="rId1229" ref="D797"/>
    <hyperlink r:id="rId1230" ref="G797"/>
    <hyperlink r:id="rId1231" ref="G798"/>
    <hyperlink r:id="rId1232" ref="D799"/>
    <hyperlink r:id="rId1233" ref="G799"/>
    <hyperlink r:id="rId1234" ref="D800"/>
    <hyperlink r:id="rId1235" ref="G800"/>
    <hyperlink r:id="rId1236" ref="D801"/>
    <hyperlink r:id="rId1237" ref="G801"/>
    <hyperlink r:id="rId1238" ref="G802"/>
    <hyperlink r:id="rId1239" ref="G803"/>
    <hyperlink r:id="rId1240" ref="G804"/>
    <hyperlink r:id="rId1241" ref="D805"/>
    <hyperlink r:id="rId1242" ref="G805"/>
    <hyperlink r:id="rId1243" ref="D806"/>
    <hyperlink r:id="rId1244" ref="G806"/>
    <hyperlink r:id="rId1245" ref="G807"/>
    <hyperlink r:id="rId1246" ref="D808"/>
    <hyperlink r:id="rId1247" ref="G808"/>
    <hyperlink r:id="rId1248" ref="G809"/>
    <hyperlink r:id="rId1249" ref="D810"/>
    <hyperlink r:id="rId1250" ref="G810"/>
    <hyperlink r:id="rId1251" ref="D811"/>
    <hyperlink r:id="rId1252" ref="G811"/>
    <hyperlink r:id="rId1253" ref="G812"/>
    <hyperlink r:id="rId1254" ref="G813"/>
    <hyperlink r:id="rId1255" ref="G814"/>
    <hyperlink r:id="rId1256" ref="G815"/>
    <hyperlink r:id="rId1257" ref="D816"/>
    <hyperlink r:id="rId1258" ref="G816"/>
    <hyperlink r:id="rId1259" ref="G817"/>
    <hyperlink r:id="rId1260" ref="D818"/>
    <hyperlink r:id="rId1261" ref="G818"/>
    <hyperlink r:id="rId1262" ref="G819"/>
    <hyperlink r:id="rId1263" ref="G820"/>
    <hyperlink r:id="rId1264" ref="D821"/>
    <hyperlink r:id="rId1265" ref="G821"/>
    <hyperlink r:id="rId1266" ref="G822"/>
    <hyperlink r:id="rId1267" ref="D823"/>
    <hyperlink r:id="rId1268" ref="G823"/>
    <hyperlink r:id="rId1269" ref="G824"/>
    <hyperlink r:id="rId1270" ref="G825"/>
    <hyperlink r:id="rId1271" ref="D826"/>
    <hyperlink r:id="rId1272" ref="G826"/>
    <hyperlink r:id="rId1273" ref="D827"/>
    <hyperlink r:id="rId1274" ref="G827"/>
    <hyperlink r:id="rId1275" ref="D828"/>
    <hyperlink r:id="rId1276" ref="G828"/>
    <hyperlink r:id="rId1277" ref="G829"/>
    <hyperlink r:id="rId1278" ref="D830"/>
    <hyperlink r:id="rId1279" ref="G830"/>
    <hyperlink r:id="rId1280" ref="G831"/>
    <hyperlink r:id="rId1281" ref="G832"/>
    <hyperlink r:id="rId1282" ref="D833"/>
    <hyperlink r:id="rId1283" ref="G833"/>
    <hyperlink r:id="rId1284" ref="G834"/>
    <hyperlink r:id="rId1285" ref="D835"/>
    <hyperlink r:id="rId1286" ref="G835"/>
    <hyperlink r:id="rId1287" ref="G836"/>
    <hyperlink r:id="rId1288" ref="G837"/>
    <hyperlink r:id="rId1289" ref="G838"/>
    <hyperlink r:id="rId1290" ref="G839"/>
    <hyperlink r:id="rId1291" ref="D840"/>
    <hyperlink r:id="rId1292" ref="G840"/>
    <hyperlink r:id="rId1293" ref="D841"/>
    <hyperlink r:id="rId1294" ref="G841"/>
    <hyperlink r:id="rId1295" ref="G842"/>
    <hyperlink r:id="rId1296" ref="G843"/>
    <hyperlink r:id="rId1297" ref="G844"/>
    <hyperlink r:id="rId1298" ref="G845"/>
    <hyperlink r:id="rId1299" ref="G846"/>
    <hyperlink r:id="rId1300" ref="D847"/>
    <hyperlink r:id="rId1301" ref="G847"/>
    <hyperlink r:id="rId1302" ref="G848"/>
    <hyperlink r:id="rId1303" ref="G849"/>
    <hyperlink r:id="rId1304" ref="D850"/>
    <hyperlink r:id="rId1305" ref="G850"/>
    <hyperlink r:id="rId1306" ref="G851"/>
    <hyperlink r:id="rId1307" ref="D852"/>
    <hyperlink r:id="rId1308" ref="G852"/>
    <hyperlink r:id="rId1309" ref="G853"/>
    <hyperlink r:id="rId1310" ref="D854"/>
    <hyperlink r:id="rId1311" ref="G854"/>
    <hyperlink r:id="rId1312" ref="D855"/>
    <hyperlink r:id="rId1313" ref="G855"/>
    <hyperlink r:id="rId1314" ref="G856"/>
    <hyperlink r:id="rId1315" ref="G857"/>
    <hyperlink r:id="rId1316" ref="D858"/>
    <hyperlink r:id="rId1317" ref="G858"/>
    <hyperlink r:id="rId1318" ref="D859"/>
    <hyperlink r:id="rId1319" ref="G859"/>
    <hyperlink r:id="rId1320" ref="D860"/>
    <hyperlink r:id="rId1321" ref="G860"/>
    <hyperlink r:id="rId1322" ref="G861"/>
    <hyperlink r:id="rId1323" ref="D862"/>
    <hyperlink r:id="rId1324" ref="G862"/>
    <hyperlink r:id="rId1325" ref="D863"/>
    <hyperlink r:id="rId1326" ref="G863"/>
    <hyperlink r:id="rId1327" ref="D864"/>
    <hyperlink r:id="rId1328" ref="G864"/>
    <hyperlink r:id="rId1329" ref="G865"/>
    <hyperlink r:id="rId1330" ref="D866"/>
    <hyperlink r:id="rId1331" ref="G866"/>
    <hyperlink r:id="rId1332" ref="D867"/>
    <hyperlink r:id="rId1333" ref="G867"/>
    <hyperlink r:id="rId1334" ref="D868"/>
    <hyperlink r:id="rId1335" ref="G868"/>
    <hyperlink r:id="rId1336" ref="G869"/>
    <hyperlink r:id="rId1337" ref="D870"/>
    <hyperlink r:id="rId1338" ref="G870"/>
    <hyperlink r:id="rId1339" ref="D871"/>
    <hyperlink r:id="rId1340" ref="G871"/>
    <hyperlink r:id="rId1341" ref="D872"/>
    <hyperlink r:id="rId1342" ref="G872"/>
    <hyperlink r:id="rId1343" ref="D873"/>
    <hyperlink r:id="rId1344" ref="G873"/>
    <hyperlink r:id="rId1345" ref="D874"/>
    <hyperlink r:id="rId1346" ref="G874"/>
    <hyperlink r:id="rId1347" ref="D875"/>
    <hyperlink r:id="rId1348" ref="G875"/>
    <hyperlink r:id="rId1349" ref="G876"/>
    <hyperlink r:id="rId1350" ref="D877"/>
    <hyperlink r:id="rId1351" ref="G877"/>
    <hyperlink r:id="rId1352" ref="D878"/>
    <hyperlink r:id="rId1353" ref="G878"/>
    <hyperlink r:id="rId1354" ref="G879"/>
    <hyperlink r:id="rId1355" ref="D880"/>
    <hyperlink r:id="rId1356" ref="G880"/>
    <hyperlink r:id="rId1357" ref="D881"/>
    <hyperlink r:id="rId1358" ref="G881"/>
    <hyperlink r:id="rId1359" ref="G882"/>
    <hyperlink r:id="rId1360" ref="G883"/>
    <hyperlink r:id="rId1361" ref="D884"/>
    <hyperlink r:id="rId1362" ref="G884"/>
    <hyperlink r:id="rId1363" ref="G885"/>
    <hyperlink r:id="rId1364" ref="G886"/>
    <hyperlink r:id="rId1365" ref="G887"/>
    <hyperlink r:id="rId1366" ref="D888"/>
    <hyperlink r:id="rId1367" ref="G888"/>
    <hyperlink r:id="rId1368" ref="G889"/>
    <hyperlink r:id="rId1369" ref="D890"/>
    <hyperlink r:id="rId1370" ref="G890"/>
    <hyperlink r:id="rId1371" ref="G891"/>
    <hyperlink r:id="rId1372" ref="D892"/>
    <hyperlink r:id="rId1373" ref="G892"/>
    <hyperlink r:id="rId1374" ref="G893"/>
    <hyperlink r:id="rId1375" ref="D894"/>
    <hyperlink r:id="rId1376" ref="G894"/>
    <hyperlink r:id="rId1377" ref="D895"/>
    <hyperlink r:id="rId1378" ref="G895"/>
    <hyperlink r:id="rId1379" ref="D896"/>
    <hyperlink r:id="rId1380" ref="G896"/>
    <hyperlink r:id="rId1381" ref="D897"/>
    <hyperlink r:id="rId1382" ref="G897"/>
    <hyperlink r:id="rId1383" ref="D898"/>
    <hyperlink r:id="rId1384" ref="G898"/>
    <hyperlink r:id="rId1385" ref="D899"/>
    <hyperlink r:id="rId1386" ref="G899"/>
    <hyperlink r:id="rId1387" ref="D900"/>
    <hyperlink r:id="rId1388" ref="G900"/>
    <hyperlink r:id="rId1389" ref="D901"/>
    <hyperlink r:id="rId1390" ref="G901"/>
    <hyperlink r:id="rId1391" ref="D902"/>
    <hyperlink r:id="rId1392" ref="G902"/>
    <hyperlink r:id="rId1393" ref="D903"/>
    <hyperlink r:id="rId1394" ref="G903"/>
    <hyperlink r:id="rId1395" ref="D904"/>
    <hyperlink r:id="rId1396" ref="G904"/>
    <hyperlink r:id="rId1397" ref="D905"/>
    <hyperlink r:id="rId1398" ref="G905"/>
    <hyperlink r:id="rId1399" ref="G906"/>
    <hyperlink r:id="rId1400" ref="G907"/>
    <hyperlink r:id="rId1401" ref="G908"/>
    <hyperlink r:id="rId1402" ref="G909"/>
    <hyperlink r:id="rId1403" ref="D910"/>
    <hyperlink r:id="rId1404" ref="G910"/>
    <hyperlink r:id="rId1405" ref="G911"/>
    <hyperlink r:id="rId1406" ref="G912"/>
    <hyperlink r:id="rId1407" ref="G913"/>
    <hyperlink r:id="rId1408" ref="G914"/>
    <hyperlink r:id="rId1409" ref="G915"/>
    <hyperlink r:id="rId1410" ref="G916"/>
    <hyperlink r:id="rId1411" ref="D917"/>
    <hyperlink r:id="rId1412" ref="G917"/>
    <hyperlink r:id="rId1413" ref="D918"/>
    <hyperlink r:id="rId1414" ref="G918"/>
    <hyperlink r:id="rId1415" ref="D919"/>
    <hyperlink r:id="rId1416" ref="G919"/>
    <hyperlink r:id="rId1417" ref="G920"/>
    <hyperlink r:id="rId1418" ref="D921"/>
    <hyperlink r:id="rId1419" ref="G921"/>
    <hyperlink r:id="rId1420" ref="G922"/>
    <hyperlink r:id="rId1421" ref="G923"/>
    <hyperlink r:id="rId1422" ref="D924"/>
    <hyperlink r:id="rId1423" ref="G924"/>
    <hyperlink r:id="rId1424" ref="D925"/>
    <hyperlink r:id="rId1425" ref="G925"/>
    <hyperlink r:id="rId1426" ref="D926"/>
    <hyperlink r:id="rId1427" ref="G926"/>
    <hyperlink r:id="rId1428" ref="D927"/>
    <hyperlink r:id="rId1429" ref="G927"/>
    <hyperlink r:id="rId1430" ref="D928"/>
    <hyperlink r:id="rId1431" ref="G928"/>
    <hyperlink r:id="rId1432" ref="G929"/>
    <hyperlink r:id="rId1433" ref="D930"/>
    <hyperlink r:id="rId1434" ref="G930"/>
    <hyperlink r:id="rId1435" ref="D931"/>
    <hyperlink r:id="rId1436" ref="G931"/>
    <hyperlink r:id="rId1437" ref="D932"/>
    <hyperlink r:id="rId1438" ref="G932"/>
    <hyperlink r:id="rId1439" ref="G933"/>
    <hyperlink r:id="rId1440" ref="G934"/>
    <hyperlink r:id="rId1441" ref="D935"/>
    <hyperlink r:id="rId1442" ref="G935"/>
    <hyperlink r:id="rId1443" ref="D936"/>
    <hyperlink r:id="rId1444" ref="G936"/>
    <hyperlink r:id="rId1445" ref="D937"/>
    <hyperlink r:id="rId1446" ref="G937"/>
    <hyperlink r:id="rId1447" ref="G938"/>
    <hyperlink r:id="rId1448" ref="D939"/>
    <hyperlink r:id="rId1449" ref="G939"/>
    <hyperlink r:id="rId1450" ref="G940"/>
    <hyperlink r:id="rId1451" ref="G941"/>
    <hyperlink r:id="rId1452" ref="G942"/>
    <hyperlink r:id="rId1453" ref="D943"/>
    <hyperlink r:id="rId1454" ref="G943"/>
    <hyperlink r:id="rId1455" ref="G944"/>
    <hyperlink r:id="rId1456" ref="G945"/>
    <hyperlink r:id="rId1457" ref="G946"/>
    <hyperlink r:id="rId1458" ref="D947"/>
    <hyperlink r:id="rId1459" ref="G947"/>
    <hyperlink r:id="rId1460" ref="G948"/>
    <hyperlink r:id="rId1461" ref="D949"/>
    <hyperlink r:id="rId1462" ref="G949"/>
    <hyperlink r:id="rId1463" ref="D950"/>
    <hyperlink r:id="rId1464" ref="G950"/>
    <hyperlink r:id="rId1465" ref="G951"/>
    <hyperlink r:id="rId1466" ref="D952"/>
    <hyperlink r:id="rId1467" ref="G952"/>
    <hyperlink r:id="rId1468" ref="D953"/>
    <hyperlink r:id="rId1469" ref="G953"/>
    <hyperlink r:id="rId1470" ref="G954"/>
    <hyperlink r:id="rId1471" ref="D955"/>
    <hyperlink r:id="rId1472" ref="G955"/>
    <hyperlink r:id="rId1473" ref="D956"/>
    <hyperlink r:id="rId1474" ref="G956"/>
    <hyperlink r:id="rId1475" ref="D957"/>
    <hyperlink r:id="rId1476" ref="G957"/>
    <hyperlink r:id="rId1477" ref="D958"/>
    <hyperlink r:id="rId1478" ref="G958"/>
    <hyperlink r:id="rId1479" ref="G959"/>
    <hyperlink r:id="rId1480" ref="D960"/>
    <hyperlink r:id="rId1481" ref="G960"/>
    <hyperlink r:id="rId1482" ref="D961"/>
    <hyperlink r:id="rId1483" ref="G961"/>
    <hyperlink r:id="rId1484" ref="D962"/>
    <hyperlink r:id="rId1485" ref="G962"/>
    <hyperlink r:id="rId1486" ref="D963"/>
    <hyperlink r:id="rId1487" ref="G963"/>
    <hyperlink r:id="rId1488" ref="D964"/>
    <hyperlink r:id="rId1489" ref="G964"/>
    <hyperlink r:id="rId1490" ref="G965"/>
    <hyperlink r:id="rId1491" ref="G966"/>
    <hyperlink r:id="rId1492" ref="G967"/>
    <hyperlink r:id="rId1493" ref="G968"/>
    <hyperlink r:id="rId1494" ref="D969"/>
    <hyperlink r:id="rId1495" ref="G969"/>
    <hyperlink r:id="rId1496" ref="G970"/>
    <hyperlink r:id="rId1497" ref="D971"/>
    <hyperlink r:id="rId1498" ref="G971"/>
    <hyperlink r:id="rId1499" ref="G972"/>
    <hyperlink r:id="rId1500" ref="D973"/>
    <hyperlink r:id="rId1501" ref="G973"/>
    <hyperlink r:id="rId1502" ref="D974"/>
    <hyperlink r:id="rId1503" ref="G974"/>
    <hyperlink r:id="rId1504" ref="G975"/>
    <hyperlink r:id="rId1505" ref="D976"/>
    <hyperlink r:id="rId1506" ref="G976"/>
    <hyperlink r:id="rId1507" ref="D977"/>
    <hyperlink r:id="rId1508" ref="G977"/>
    <hyperlink r:id="rId1509" ref="D978"/>
    <hyperlink r:id="rId1510" ref="G978"/>
    <hyperlink r:id="rId1511" ref="D979"/>
    <hyperlink r:id="rId1512" ref="G979"/>
    <hyperlink r:id="rId1513" ref="D980"/>
    <hyperlink r:id="rId1514" ref="G980"/>
    <hyperlink r:id="rId1515" ref="D981"/>
    <hyperlink r:id="rId1516" ref="G981"/>
    <hyperlink r:id="rId1517" ref="D982"/>
    <hyperlink r:id="rId1518" ref="G982"/>
    <hyperlink r:id="rId1519" ref="D983"/>
    <hyperlink r:id="rId1520" ref="G983"/>
    <hyperlink r:id="rId1521" ref="D984"/>
    <hyperlink r:id="rId1522" ref="G984"/>
    <hyperlink r:id="rId1523" ref="D985"/>
    <hyperlink r:id="rId1524" ref="G985"/>
    <hyperlink r:id="rId1525" ref="D986"/>
    <hyperlink r:id="rId1526" ref="G986"/>
    <hyperlink r:id="rId1527" ref="D987"/>
    <hyperlink r:id="rId1528" ref="G987"/>
    <hyperlink r:id="rId1529" ref="D988"/>
    <hyperlink r:id="rId1530" ref="G988"/>
    <hyperlink r:id="rId1531" ref="D989"/>
    <hyperlink r:id="rId1532" ref="G989"/>
    <hyperlink r:id="rId1533" ref="G990"/>
    <hyperlink r:id="rId1534" ref="D991"/>
    <hyperlink r:id="rId1535" ref="G991"/>
    <hyperlink r:id="rId1536" ref="D992"/>
    <hyperlink r:id="rId1537" ref="G992"/>
    <hyperlink r:id="rId1538" ref="D993"/>
    <hyperlink r:id="rId1539" ref="G993"/>
    <hyperlink r:id="rId1540" ref="D994"/>
    <hyperlink r:id="rId1541" ref="G994"/>
    <hyperlink r:id="rId1542" ref="G995"/>
    <hyperlink r:id="rId1543" ref="D996"/>
    <hyperlink r:id="rId1544" ref="G996"/>
    <hyperlink r:id="rId1545" ref="G997"/>
    <hyperlink r:id="rId1546" ref="D998"/>
    <hyperlink r:id="rId1547" ref="G998"/>
    <hyperlink r:id="rId1548" ref="G999"/>
    <hyperlink r:id="rId1549" ref="G1000"/>
    <hyperlink r:id="rId1550" ref="D1001"/>
    <hyperlink r:id="rId1551" ref="G1001"/>
    <hyperlink r:id="rId1552" ref="D1002"/>
    <hyperlink r:id="rId1553" ref="G1002"/>
    <hyperlink r:id="rId1554" ref="D1003"/>
    <hyperlink r:id="rId1555" ref="G1003"/>
    <hyperlink r:id="rId1556" ref="G1004"/>
    <hyperlink r:id="rId1557" location="q=blockchain&amp;date=1%2F2011%2053m&amp;cmpt=date&amp;tz=" ref="D1005"/>
    <hyperlink r:id="rId1558" ref="G1005"/>
    <hyperlink r:id="rId1559" ref="G1006"/>
    <hyperlink r:id="rId1560" ref="D1007"/>
    <hyperlink r:id="rId1561" ref="G1007"/>
    <hyperlink r:id="rId1562" ref="D1008"/>
    <hyperlink r:id="rId1563" ref="G1008"/>
    <hyperlink r:id="rId1564" ref="D1009"/>
    <hyperlink r:id="rId1565" ref="G1009"/>
    <hyperlink r:id="rId1566" ref="G1010"/>
    <hyperlink r:id="rId1567" ref="G1011"/>
    <hyperlink r:id="rId1568" ref="D1012"/>
    <hyperlink r:id="rId1569" ref="G1012"/>
    <hyperlink r:id="rId1570" ref="D1013"/>
    <hyperlink r:id="rId1571" ref="G1013"/>
    <hyperlink r:id="rId1572" ref="D1014"/>
    <hyperlink r:id="rId1573" ref="G1014"/>
    <hyperlink r:id="rId1574" ref="D1015"/>
    <hyperlink r:id="rId1575" ref="G1015"/>
    <hyperlink r:id="rId1576" ref="G1016"/>
    <hyperlink r:id="rId1577" ref="D1017"/>
    <hyperlink r:id="rId1578" ref="G1017"/>
    <hyperlink r:id="rId1579" ref="G1018"/>
    <hyperlink r:id="rId1580" ref="D1019"/>
    <hyperlink r:id="rId1581" ref="G1019"/>
    <hyperlink r:id="rId1582" ref="G1020"/>
    <hyperlink r:id="rId1583" ref="D1021"/>
    <hyperlink r:id="rId1584" ref="G1021"/>
    <hyperlink r:id="rId1585" ref="D1022"/>
    <hyperlink r:id="rId1586" ref="G1022"/>
    <hyperlink r:id="rId1587" ref="D1023"/>
    <hyperlink r:id="rId1588" ref="G1023"/>
    <hyperlink r:id="rId1589" ref="D1024"/>
    <hyperlink r:id="rId1590" ref="G1024"/>
    <hyperlink r:id="rId1591" ref="G1025"/>
    <hyperlink r:id="rId1592" ref="D1026"/>
    <hyperlink r:id="rId1593" ref="G1026"/>
    <hyperlink r:id="rId1594" ref="D1027"/>
    <hyperlink r:id="rId1595" ref="G1027"/>
    <hyperlink r:id="rId1596" ref="D1028"/>
    <hyperlink r:id="rId1597" ref="G1028"/>
    <hyperlink r:id="rId1598" ref="D1029"/>
    <hyperlink r:id="rId1599" ref="G1029"/>
    <hyperlink r:id="rId1600" ref="G1030"/>
    <hyperlink r:id="rId1601" ref="G1031"/>
    <hyperlink r:id="rId1602" ref="D1032"/>
    <hyperlink r:id="rId1603" ref="G1032"/>
    <hyperlink r:id="rId1604" ref="D1033"/>
    <hyperlink r:id="rId1605" ref="G1033"/>
    <hyperlink r:id="rId1606" ref="D1034"/>
    <hyperlink r:id="rId1607" ref="G1034"/>
    <hyperlink r:id="rId1608" ref="D1035"/>
    <hyperlink r:id="rId1609" ref="G1035"/>
    <hyperlink r:id="rId1610" ref="G1036"/>
    <hyperlink r:id="rId1611" ref="D1037"/>
    <hyperlink r:id="rId1612" ref="G1037"/>
    <hyperlink r:id="rId1613" ref="D1038"/>
    <hyperlink r:id="rId1614" ref="G1038"/>
    <hyperlink r:id="rId1615" ref="G1039"/>
    <hyperlink r:id="rId1616" ref="G1040"/>
    <hyperlink r:id="rId1617" ref="D1041"/>
    <hyperlink r:id="rId1618" ref="G1041"/>
    <hyperlink r:id="rId1619" ref="G1042"/>
    <hyperlink r:id="rId1620" ref="D1043"/>
    <hyperlink r:id="rId1621" ref="G1043"/>
    <hyperlink r:id="rId1622" ref="G1044"/>
    <hyperlink r:id="rId1623" ref="D1045"/>
    <hyperlink r:id="rId1624" ref="G1045"/>
    <hyperlink r:id="rId1625" location=".VTZUPZOuCM8" ref="D1046"/>
    <hyperlink r:id="rId1626" ref="G1046"/>
    <hyperlink r:id="rId1627" ref="D1047"/>
    <hyperlink r:id="rId1628" ref="G1047"/>
    <hyperlink r:id="rId1629" ref="D1048"/>
    <hyperlink r:id="rId1630" ref="G1048"/>
    <hyperlink r:id="rId1631" ref="D1049"/>
    <hyperlink r:id="rId1632" ref="G1049"/>
    <hyperlink r:id="rId1633" ref="D1050"/>
    <hyperlink r:id="rId1634" ref="G1050"/>
    <hyperlink r:id="rId1635" ref="G1051"/>
    <hyperlink r:id="rId1636" ref="D1052"/>
    <hyperlink r:id="rId1637" ref="G1052"/>
    <hyperlink r:id="rId1638" ref="D1053"/>
    <hyperlink r:id="rId1639" ref="G1053"/>
    <hyperlink r:id="rId1640" ref="D1054"/>
    <hyperlink r:id="rId1641" ref="G1054"/>
    <hyperlink r:id="rId1642" ref="D1055"/>
    <hyperlink r:id="rId1643" ref="G1055"/>
    <hyperlink r:id="rId1644" ref="G1056"/>
    <hyperlink r:id="rId1645" ref="G1057"/>
    <hyperlink r:id="rId1646" ref="G1058"/>
    <hyperlink r:id="rId1647" ref="G1059"/>
    <hyperlink r:id="rId1648" ref="D1060"/>
    <hyperlink r:id="rId1649" ref="G1060"/>
    <hyperlink r:id="rId1650" ref="D1061"/>
    <hyperlink r:id="rId1651" ref="G1061"/>
    <hyperlink r:id="rId1652" ref="D1062"/>
    <hyperlink r:id="rId1653" ref="G1062"/>
    <hyperlink r:id="rId1654" ref="D1063"/>
    <hyperlink r:id="rId1655" ref="G1063"/>
    <hyperlink r:id="rId1656" ref="G1064"/>
    <hyperlink r:id="rId1657" ref="D1065"/>
    <hyperlink r:id="rId1658" ref="G1065"/>
    <hyperlink r:id="rId1659" ref="D1066"/>
    <hyperlink r:id="rId1660" ref="G1066"/>
    <hyperlink r:id="rId1661" ref="G1067"/>
    <hyperlink r:id="rId1662" ref="G1068"/>
    <hyperlink r:id="rId1663" ref="D1069"/>
    <hyperlink r:id="rId1664" ref="G1069"/>
    <hyperlink r:id="rId1665" ref="G1070"/>
    <hyperlink r:id="rId1666" ref="G1071"/>
    <hyperlink r:id="rId1667" ref="G1072"/>
    <hyperlink r:id="rId1668" ref="D1073"/>
    <hyperlink r:id="rId1669" ref="G1073"/>
    <hyperlink r:id="rId1670" ref="D1074"/>
    <hyperlink r:id="rId1671" ref="G1074"/>
    <hyperlink r:id="rId1672" ref="D1075"/>
    <hyperlink r:id="rId1673" ref="G1075"/>
    <hyperlink r:id="rId1674" ref="G1076"/>
    <hyperlink r:id="rId1675" ref="D1077"/>
    <hyperlink r:id="rId1676" ref="G1077"/>
    <hyperlink r:id="rId1677" ref="D1078"/>
    <hyperlink r:id="rId1678" ref="G1078"/>
    <hyperlink r:id="rId1679" location="start-of-content" ref="D1079"/>
    <hyperlink r:id="rId1680" ref="G1079"/>
    <hyperlink r:id="rId1681" ref="D1080"/>
    <hyperlink r:id="rId1682" ref="G1080"/>
    <hyperlink r:id="rId1683" ref="D1081"/>
    <hyperlink r:id="rId1684" ref="G1081"/>
    <hyperlink r:id="rId1685" ref="D1082"/>
    <hyperlink r:id="rId1686" ref="G1082"/>
    <hyperlink r:id="rId1687" ref="D1083"/>
    <hyperlink r:id="rId1688" ref="G1083"/>
    <hyperlink r:id="rId1689" ref="G1084"/>
    <hyperlink r:id="rId1690" ref="D1085"/>
    <hyperlink r:id="rId1691" ref="G1085"/>
    <hyperlink r:id="rId1692" ref="D1086"/>
    <hyperlink r:id="rId1693" ref="G1086"/>
    <hyperlink r:id="rId1694" ref="D1087"/>
    <hyperlink r:id="rId1695" ref="G1087"/>
    <hyperlink r:id="rId1696" ref="D1088"/>
    <hyperlink r:id="rId1697" ref="G1088"/>
    <hyperlink r:id="rId1698" ref="G1089"/>
    <hyperlink r:id="rId1699" ref="D1090"/>
    <hyperlink r:id="rId1700" ref="G1090"/>
    <hyperlink r:id="rId1701" ref="D1091"/>
    <hyperlink r:id="rId1702" ref="G1091"/>
    <hyperlink r:id="rId1703" location="new" ref="D1092"/>
    <hyperlink r:id="rId1704" ref="G1092"/>
    <hyperlink r:id="rId1705" location="msg11153629" ref="D1093"/>
    <hyperlink r:id="rId1706" ref="G1093"/>
    <hyperlink r:id="rId1707" ref="D1094"/>
    <hyperlink r:id="rId1708" ref="G1094"/>
    <hyperlink r:id="rId1709" ref="G1095"/>
    <hyperlink r:id="rId1710" ref="G1096"/>
    <hyperlink r:id="rId1711" ref="G1097"/>
    <hyperlink r:id="rId1712" ref="D1098"/>
    <hyperlink r:id="rId1713" ref="G1098"/>
    <hyperlink r:id="rId1714" ref="D1099"/>
    <hyperlink r:id="rId1715" ref="G1099"/>
    <hyperlink r:id="rId1716" ref="G1100"/>
    <hyperlink r:id="rId1717" ref="G1101"/>
    <hyperlink r:id="rId1718" ref="G1102"/>
    <hyperlink r:id="rId1719" ref="G1103"/>
    <hyperlink r:id="rId1720" ref="G1104"/>
    <hyperlink r:id="rId1721" ref="G1105"/>
    <hyperlink r:id="rId1722" ref="D1106"/>
    <hyperlink r:id="rId1723" ref="G1106"/>
    <hyperlink r:id="rId1724" ref="D1107"/>
    <hyperlink r:id="rId1725" ref="G1107"/>
    <hyperlink r:id="rId1726" ref="D1108"/>
    <hyperlink r:id="rId1727" ref="G1108"/>
    <hyperlink r:id="rId1728" ref="D1109"/>
    <hyperlink r:id="rId1729" ref="G1109"/>
    <hyperlink r:id="rId1730" ref="D1110"/>
    <hyperlink r:id="rId1731" ref="G1110"/>
    <hyperlink r:id="rId1732" ref="D1111"/>
    <hyperlink r:id="rId1733" ref="G1111"/>
    <hyperlink r:id="rId1734" ref="G1112"/>
    <hyperlink r:id="rId1735" ref="G1113"/>
    <hyperlink r:id="rId1736" ref="G1114"/>
    <hyperlink r:id="rId1737" ref="D1115"/>
    <hyperlink r:id="rId1738" ref="G1115"/>
    <hyperlink r:id="rId1739" ref="G1116"/>
    <hyperlink r:id="rId1740" ref="D1117"/>
    <hyperlink r:id="rId1741" ref="G1117"/>
    <hyperlink r:id="rId1742" ref="G1118"/>
    <hyperlink r:id="rId1743" ref="D1119"/>
    <hyperlink r:id="rId1744" ref="G1119"/>
    <hyperlink r:id="rId1745" ref="G1120"/>
    <hyperlink r:id="rId1746" ref="D1121"/>
    <hyperlink r:id="rId1747" ref="G1121"/>
    <hyperlink r:id="rId1748" ref="G1122"/>
    <hyperlink r:id="rId1749" ref="D1123"/>
    <hyperlink r:id="rId1750" ref="G1123"/>
    <hyperlink r:id="rId1751" ref="D1124"/>
    <hyperlink r:id="rId1752" ref="G1124"/>
    <hyperlink r:id="rId1753" ref="D1125"/>
    <hyperlink r:id="rId1754" ref="G1125"/>
    <hyperlink r:id="rId1755" ref="D1126"/>
    <hyperlink r:id="rId1756" ref="G1126"/>
    <hyperlink r:id="rId1757" ref="D1127"/>
    <hyperlink r:id="rId1758" ref="G1127"/>
    <hyperlink r:id="rId1759" ref="D1128"/>
    <hyperlink r:id="rId1760" ref="G1128"/>
    <hyperlink r:id="rId1761" ref="G1129"/>
    <hyperlink r:id="rId1762" ref="D1130"/>
    <hyperlink r:id="rId1763" ref="G1130"/>
    <hyperlink r:id="rId1764" ref="G1131"/>
    <hyperlink r:id="rId1765" ref="G1132"/>
    <hyperlink r:id="rId1766" ref="G1133"/>
    <hyperlink r:id="rId1767" ref="D1134"/>
    <hyperlink r:id="rId1768" ref="G1134"/>
    <hyperlink r:id="rId1769" ref="D1135"/>
    <hyperlink r:id="rId1770" ref="G1135"/>
    <hyperlink r:id="rId1771" ref="G1136"/>
    <hyperlink r:id="rId1772" ref="D1137"/>
    <hyperlink r:id="rId1773" ref="G1137"/>
    <hyperlink r:id="rId1774" ref="D1138"/>
    <hyperlink r:id="rId1775" ref="G1138"/>
    <hyperlink r:id="rId1776" ref="D1139"/>
    <hyperlink r:id="rId1777" ref="G1139"/>
    <hyperlink r:id="rId1778" ref="D1140"/>
    <hyperlink r:id="rId1779" ref="G1140"/>
    <hyperlink r:id="rId1780" ref="G1141"/>
    <hyperlink r:id="rId1781" ref="G1142"/>
    <hyperlink r:id="rId1782" ref="D1143"/>
    <hyperlink r:id="rId1783" ref="G1143"/>
    <hyperlink r:id="rId1784" ref="D1144"/>
    <hyperlink r:id="rId1785" ref="G1144"/>
    <hyperlink r:id="rId1786" ref="G1145"/>
    <hyperlink r:id="rId1787" ref="D1146"/>
    <hyperlink r:id="rId1788" ref="G1146"/>
    <hyperlink r:id="rId1789" ref="D1147"/>
    <hyperlink r:id="rId1790" ref="G1147"/>
    <hyperlink r:id="rId1791" ref="G1148"/>
    <hyperlink r:id="rId1792" ref="D1149"/>
    <hyperlink r:id="rId1793" ref="G1149"/>
    <hyperlink r:id="rId1794" ref="D1150"/>
    <hyperlink r:id="rId1795" ref="G1150"/>
    <hyperlink r:id="rId1796" ref="D1151"/>
    <hyperlink r:id="rId1797" ref="G1151"/>
    <hyperlink r:id="rId1798" ref="D1152"/>
    <hyperlink r:id="rId1799" ref="G1152"/>
    <hyperlink r:id="rId1800" ref="D1153"/>
    <hyperlink r:id="rId1801" ref="G1153"/>
    <hyperlink r:id="rId1802" ref="D1154"/>
    <hyperlink r:id="rId1803" ref="G1154"/>
    <hyperlink r:id="rId1804" ref="G1155"/>
    <hyperlink r:id="rId1805" ref="D1156"/>
    <hyperlink r:id="rId1806" ref="G1156"/>
    <hyperlink r:id="rId1807" ref="D1157"/>
    <hyperlink r:id="rId1808" ref="G1157"/>
    <hyperlink r:id="rId1809" ref="G1158"/>
    <hyperlink r:id="rId1810" ref="D1159"/>
    <hyperlink r:id="rId1811" ref="G1159"/>
    <hyperlink r:id="rId1812" ref="D1160"/>
    <hyperlink r:id="rId1813" ref="G1160"/>
    <hyperlink r:id="rId1814" ref="D1161"/>
    <hyperlink r:id="rId1815" ref="G1161"/>
    <hyperlink r:id="rId1816" ref="D1162"/>
    <hyperlink r:id="rId1817" ref="G1162"/>
    <hyperlink r:id="rId1818" ref="G1163"/>
    <hyperlink r:id="rId1819" ref="D1164"/>
    <hyperlink r:id="rId1820" ref="G1164"/>
    <hyperlink r:id="rId1821" ref="G1165"/>
    <hyperlink r:id="rId1822" ref="G1166"/>
    <hyperlink r:id="rId1823" ref="G1167"/>
    <hyperlink r:id="rId1824" ref="G1168"/>
    <hyperlink r:id="rId1825" ref="D1169"/>
    <hyperlink r:id="rId1826" ref="G1169"/>
    <hyperlink r:id="rId1827" ref="D1170"/>
    <hyperlink r:id="rId1828" ref="G1170"/>
    <hyperlink r:id="rId1829" ref="D1171"/>
    <hyperlink r:id="rId1830" ref="G1171"/>
    <hyperlink r:id="rId1831" ref="G1172"/>
    <hyperlink r:id="rId1832" ref="D1173"/>
    <hyperlink r:id="rId1833" ref="G1173"/>
    <hyperlink r:id="rId1834" ref="D1174"/>
    <hyperlink r:id="rId1835" ref="G1174"/>
    <hyperlink r:id="rId1836" location="msg11160620" ref="D1175"/>
    <hyperlink r:id="rId1837" ref="G1175"/>
    <hyperlink r:id="rId1838" ref="D1176"/>
    <hyperlink r:id="rId1839" ref="G1176"/>
    <hyperlink r:id="rId1840" ref="G1177"/>
    <hyperlink r:id="rId1841" ref="D1178"/>
    <hyperlink r:id="rId1842" ref="G1178"/>
    <hyperlink r:id="rId1843" ref="G1179"/>
    <hyperlink r:id="rId1844" ref="G1180"/>
    <hyperlink r:id="rId1845" ref="G1181"/>
    <hyperlink r:id="rId1846" ref="G1182"/>
    <hyperlink r:id="rId1847" ref="D1183"/>
    <hyperlink r:id="rId1848" ref="G1183"/>
    <hyperlink r:id="rId1849" ref="D1184"/>
    <hyperlink r:id="rId1850" ref="G1184"/>
    <hyperlink r:id="rId1851" ref="D1185"/>
    <hyperlink r:id="rId1852" ref="G1185"/>
    <hyperlink r:id="rId1853" ref="D1186"/>
    <hyperlink r:id="rId1854" ref="G1186"/>
    <hyperlink r:id="rId1855" ref="D1187"/>
    <hyperlink r:id="rId1856" ref="G1187"/>
    <hyperlink r:id="rId1857" ref="D1188"/>
    <hyperlink r:id="rId1858" ref="G1188"/>
    <hyperlink r:id="rId1859" ref="D1189"/>
    <hyperlink r:id="rId1860" ref="G1189"/>
    <hyperlink r:id="rId1861" ref="D1190"/>
    <hyperlink r:id="rId1862" ref="G1190"/>
    <hyperlink r:id="rId1863" ref="G1191"/>
    <hyperlink r:id="rId1864" ref="G1192"/>
    <hyperlink r:id="rId1865" ref="D1193"/>
    <hyperlink r:id="rId1866" ref="G1193"/>
    <hyperlink r:id="rId1867" ref="D1194"/>
    <hyperlink r:id="rId1868" ref="G1194"/>
    <hyperlink r:id="rId1869" ref="D1195"/>
    <hyperlink r:id="rId1870" ref="G1195"/>
    <hyperlink r:id="rId1871" ref="D1196"/>
    <hyperlink r:id="rId1872" ref="G1196"/>
    <hyperlink r:id="rId1873" ref="D1197"/>
    <hyperlink r:id="rId1874" ref="G1197"/>
    <hyperlink r:id="rId1875" ref="G1198"/>
    <hyperlink r:id="rId1876" ref="D1199"/>
    <hyperlink r:id="rId1877" ref="G1199"/>
    <hyperlink r:id="rId1878" ref="D1200"/>
    <hyperlink r:id="rId1879" ref="G1200"/>
    <hyperlink r:id="rId1880" ref="D1201"/>
    <hyperlink r:id="rId1881" ref="G1201"/>
    <hyperlink r:id="rId1882" ref="D1202"/>
    <hyperlink r:id="rId1883" ref="G1202"/>
    <hyperlink r:id="rId1884" ref="D1203"/>
    <hyperlink r:id="rId1885" ref="G1203"/>
    <hyperlink r:id="rId1886" ref="D1204"/>
    <hyperlink r:id="rId1887" ref="G1204"/>
    <hyperlink r:id="rId1888" ref="D1205"/>
    <hyperlink r:id="rId1889" ref="G1205"/>
    <hyperlink r:id="rId1890" ref="D1206"/>
    <hyperlink r:id="rId1891" ref="G1206"/>
    <hyperlink r:id="rId1892" ref="D1207"/>
    <hyperlink r:id="rId1893" ref="G1207"/>
    <hyperlink r:id="rId1894" ref="D1208"/>
    <hyperlink r:id="rId1895" ref="G1208"/>
    <hyperlink r:id="rId1896" ref="D1209"/>
    <hyperlink r:id="rId1897" ref="G1209"/>
    <hyperlink r:id="rId1898" ref="D1210"/>
    <hyperlink r:id="rId1899" ref="G1210"/>
    <hyperlink r:id="rId1900" ref="D1211"/>
    <hyperlink r:id="rId1901" ref="G1211"/>
    <hyperlink r:id="rId1902" ref="D1212"/>
    <hyperlink r:id="rId1903" ref="G1212"/>
    <hyperlink r:id="rId1904" ref="D1213"/>
    <hyperlink r:id="rId1905" ref="G1213"/>
    <hyperlink r:id="rId1906" ref="G1214"/>
    <hyperlink r:id="rId1907" ref="D1215"/>
    <hyperlink r:id="rId1908" ref="G1215"/>
    <hyperlink r:id="rId1909" ref="D1216"/>
    <hyperlink r:id="rId1910" ref="G1216"/>
    <hyperlink r:id="rId1911" ref="G1217"/>
    <hyperlink r:id="rId1912" ref="D1218"/>
    <hyperlink r:id="rId1913" ref="G1218"/>
    <hyperlink r:id="rId1914" ref="D1219"/>
    <hyperlink r:id="rId1915" ref="G1219"/>
    <hyperlink r:id="rId1916" ref="D1220"/>
    <hyperlink r:id="rId1917" ref="G1220"/>
    <hyperlink r:id="rId1918" ref="D1221"/>
    <hyperlink r:id="rId1919" ref="G1221"/>
    <hyperlink r:id="rId1920" ref="D1222"/>
    <hyperlink r:id="rId1921" ref="G1222"/>
    <hyperlink r:id="rId1922" ref="D1223"/>
    <hyperlink r:id="rId1923" ref="G1223"/>
    <hyperlink r:id="rId1924" ref="G1224"/>
    <hyperlink r:id="rId1925" ref="D1225"/>
    <hyperlink r:id="rId1926" ref="G1225"/>
    <hyperlink r:id="rId1927" ref="D1226"/>
    <hyperlink r:id="rId1928" ref="G1226"/>
    <hyperlink r:id="rId1929" ref="D1227"/>
    <hyperlink r:id="rId1930" ref="G1227"/>
    <hyperlink r:id="rId1931" ref="D1228"/>
    <hyperlink r:id="rId1932" ref="G1228"/>
    <hyperlink r:id="rId1933" ref="D1229"/>
    <hyperlink r:id="rId1934" ref="G1229"/>
    <hyperlink r:id="rId1935" ref="D1230"/>
    <hyperlink r:id="rId1936" ref="G1230"/>
    <hyperlink r:id="rId1937" ref="D1231"/>
    <hyperlink r:id="rId1938" ref="G1231"/>
    <hyperlink r:id="rId1939" ref="D1232"/>
    <hyperlink r:id="rId1940" ref="G1232"/>
    <hyperlink r:id="rId1941" ref="D1233"/>
    <hyperlink r:id="rId1942" ref="G1233"/>
    <hyperlink r:id="rId1943" ref="G1234"/>
    <hyperlink r:id="rId1944" ref="D1235"/>
    <hyperlink r:id="rId1945" ref="G1235"/>
    <hyperlink r:id="rId1946" ref="G1236"/>
    <hyperlink r:id="rId1947" ref="D1237"/>
    <hyperlink r:id="rId1948" ref="G1237"/>
    <hyperlink r:id="rId1949" ref="D1238"/>
    <hyperlink r:id="rId1950" ref="G1238"/>
    <hyperlink r:id="rId1951" ref="D1239"/>
    <hyperlink r:id="rId1952" ref="G1239"/>
    <hyperlink r:id="rId1953" ref="D1240"/>
    <hyperlink r:id="rId1954" ref="G1240"/>
    <hyperlink r:id="rId1955" ref="G1241"/>
    <hyperlink r:id="rId1956" ref="D1242"/>
    <hyperlink r:id="rId1957" ref="G1242"/>
    <hyperlink r:id="rId1958" ref="G1243"/>
    <hyperlink r:id="rId1959" ref="D1244"/>
    <hyperlink r:id="rId1960" ref="G1244"/>
    <hyperlink r:id="rId1961" ref="G1245"/>
    <hyperlink r:id="rId1962" ref="D1246"/>
    <hyperlink r:id="rId1963" ref="G1246"/>
    <hyperlink r:id="rId1964" ref="G1247"/>
    <hyperlink r:id="rId1965" ref="D1248"/>
    <hyperlink r:id="rId1966" ref="G1248"/>
    <hyperlink r:id="rId1967" ref="D1249"/>
    <hyperlink r:id="rId1968" ref="G1249"/>
    <hyperlink r:id="rId1969" ref="D1250"/>
    <hyperlink r:id="rId1970" ref="G1250"/>
    <hyperlink r:id="rId1971" ref="G1251"/>
    <hyperlink r:id="rId1972" ref="D1252"/>
    <hyperlink r:id="rId1973" ref="G1252"/>
    <hyperlink r:id="rId1974" ref="D1253"/>
    <hyperlink r:id="rId1975" ref="G1253"/>
    <hyperlink r:id="rId1976" ref="D1254"/>
    <hyperlink r:id="rId1977" ref="G1254"/>
    <hyperlink r:id="rId1978" ref="D1255"/>
    <hyperlink r:id="rId1979" ref="G1255"/>
    <hyperlink r:id="rId1980" ref="G1256"/>
    <hyperlink r:id="rId1981" ref="D1257"/>
    <hyperlink r:id="rId1982" ref="G1257"/>
    <hyperlink r:id="rId1983" ref="D1258"/>
    <hyperlink r:id="rId1984" ref="G1258"/>
    <hyperlink r:id="rId1985" ref="G1259"/>
    <hyperlink r:id="rId1986" ref="D1260"/>
    <hyperlink r:id="rId1987" ref="G1260"/>
    <hyperlink r:id="rId1988" ref="D1261"/>
    <hyperlink r:id="rId1989" ref="G1261"/>
    <hyperlink r:id="rId1990" ref="D1262"/>
    <hyperlink r:id="rId1991" ref="G1262"/>
    <hyperlink r:id="rId1992" ref="G1263"/>
    <hyperlink r:id="rId1993" ref="D1264"/>
    <hyperlink r:id="rId1994" ref="G1264"/>
    <hyperlink r:id="rId1995" ref="D1265"/>
    <hyperlink r:id="rId1996" ref="G1265"/>
    <hyperlink r:id="rId1997" ref="G1266"/>
    <hyperlink r:id="rId1998" ref="D1267"/>
    <hyperlink r:id="rId1999" ref="G1267"/>
    <hyperlink r:id="rId2000" ref="D1268"/>
    <hyperlink r:id="rId2001" ref="G1268"/>
    <hyperlink r:id="rId2002" ref="G1269"/>
    <hyperlink r:id="rId2003" ref="D1270"/>
    <hyperlink r:id="rId2004" ref="G1270"/>
    <hyperlink r:id="rId2005" ref="D1271"/>
    <hyperlink r:id="rId2006" ref="G1271"/>
    <hyperlink r:id="rId2007" ref="G1272"/>
    <hyperlink r:id="rId2008" ref="D1273"/>
    <hyperlink r:id="rId2009" ref="G1273"/>
    <hyperlink r:id="rId2010" ref="D1274"/>
    <hyperlink r:id="rId2011" ref="G1274"/>
    <hyperlink r:id="rId2012" ref="G1275"/>
    <hyperlink r:id="rId2013" ref="D1276"/>
    <hyperlink r:id="rId2014" ref="G1276"/>
    <hyperlink r:id="rId2015" ref="D1277"/>
    <hyperlink r:id="rId2016" ref="G1277"/>
    <hyperlink r:id="rId2017" ref="D1278"/>
    <hyperlink r:id="rId2018" ref="G1278"/>
    <hyperlink r:id="rId2019" ref="D1279"/>
    <hyperlink r:id="rId2020" ref="G1279"/>
    <hyperlink r:id="rId2021" ref="G1280"/>
    <hyperlink r:id="rId2022" ref="D1281"/>
    <hyperlink r:id="rId2023" ref="G1281"/>
    <hyperlink r:id="rId2024" ref="D1282"/>
    <hyperlink r:id="rId2025" ref="G1282"/>
    <hyperlink r:id="rId2026" ref="G1283"/>
    <hyperlink r:id="rId2027" ref="G1284"/>
    <hyperlink r:id="rId2028" ref="G1285"/>
    <hyperlink r:id="rId2029" ref="G1286"/>
    <hyperlink r:id="rId2030" ref="G1287"/>
    <hyperlink r:id="rId2031" ref="G1288"/>
    <hyperlink r:id="rId2032" ref="D1289"/>
    <hyperlink r:id="rId2033" ref="G1289"/>
    <hyperlink r:id="rId2034" ref="D1290"/>
    <hyperlink r:id="rId2035" ref="G1290"/>
    <hyperlink r:id="rId2036" ref="D1291"/>
    <hyperlink r:id="rId2037" ref="G1291"/>
    <hyperlink r:id="rId2038" ref="D1292"/>
    <hyperlink r:id="rId2039" ref="G1292"/>
    <hyperlink r:id="rId2040" ref="D1293"/>
    <hyperlink r:id="rId2041" ref="G1293"/>
    <hyperlink r:id="rId2042" ref="D1294"/>
    <hyperlink r:id="rId2043" ref="G1294"/>
    <hyperlink r:id="rId2044" ref="G1295"/>
    <hyperlink r:id="rId2045" ref="D1296"/>
    <hyperlink r:id="rId2046" ref="G1296"/>
    <hyperlink r:id="rId2047" ref="D1297"/>
    <hyperlink r:id="rId2048" ref="G1297"/>
    <hyperlink r:id="rId2049" ref="G1298"/>
    <hyperlink r:id="rId2050" ref="D1299"/>
    <hyperlink r:id="rId2051" ref="G1299"/>
    <hyperlink r:id="rId2052" ref="D1300"/>
    <hyperlink r:id="rId2053" ref="G1300"/>
    <hyperlink r:id="rId2054" ref="D1301"/>
    <hyperlink r:id="rId2055" ref="G1301"/>
    <hyperlink r:id="rId2056" ref="D1302"/>
    <hyperlink r:id="rId2057" ref="G1302"/>
    <hyperlink r:id="rId2058" ref="D1303"/>
    <hyperlink r:id="rId2059" ref="G1303"/>
    <hyperlink r:id="rId2060" ref="D1304"/>
    <hyperlink r:id="rId2061" ref="G1304"/>
    <hyperlink r:id="rId2062" ref="D1305"/>
    <hyperlink r:id="rId2063" ref="G1305"/>
    <hyperlink r:id="rId2064" ref="D1306"/>
    <hyperlink r:id="rId2065" ref="G1306"/>
    <hyperlink r:id="rId2066" ref="D1307"/>
    <hyperlink r:id="rId2067" ref="G1307"/>
    <hyperlink r:id="rId2068" ref="G1308"/>
    <hyperlink r:id="rId2069" ref="D1309"/>
    <hyperlink r:id="rId2070" ref="G1309"/>
    <hyperlink r:id="rId2071" ref="D1310"/>
    <hyperlink r:id="rId2072" ref="G1310"/>
    <hyperlink r:id="rId2073" ref="G1311"/>
    <hyperlink r:id="rId2074" ref="D1312"/>
    <hyperlink r:id="rId2075" ref="G1312"/>
    <hyperlink r:id="rId2076" ref="D1313"/>
    <hyperlink r:id="rId2077" ref="G1313"/>
    <hyperlink r:id="rId2078" ref="G1314"/>
    <hyperlink r:id="rId2079" ref="G1315"/>
    <hyperlink r:id="rId2080" ref="D1316"/>
    <hyperlink r:id="rId2081" ref="G1316"/>
    <hyperlink r:id="rId2082" ref="G1317"/>
    <hyperlink r:id="rId2083" ref="D1318"/>
    <hyperlink r:id="rId2084" ref="G1318"/>
    <hyperlink r:id="rId2085" ref="D1319"/>
    <hyperlink r:id="rId2086" ref="G1319"/>
    <hyperlink r:id="rId2087" ref="D1320"/>
    <hyperlink r:id="rId2088" ref="G1320"/>
    <hyperlink r:id="rId2089" ref="D1321"/>
    <hyperlink r:id="rId2090" ref="G1321"/>
    <hyperlink r:id="rId2091" ref="G1322"/>
    <hyperlink r:id="rId2092" ref="D1323"/>
    <hyperlink r:id="rId2093" ref="G1323"/>
    <hyperlink r:id="rId2094" ref="D1324"/>
    <hyperlink r:id="rId2095" ref="G1324"/>
    <hyperlink r:id="rId2096" ref="D1325"/>
    <hyperlink r:id="rId2097" ref="G1325"/>
    <hyperlink r:id="rId2098" ref="G1326"/>
    <hyperlink r:id="rId2099" ref="D1327"/>
    <hyperlink r:id="rId2100" ref="G1327"/>
    <hyperlink r:id="rId2101" ref="D1328"/>
    <hyperlink r:id="rId2102" ref="G1328"/>
    <hyperlink r:id="rId2103" ref="D1329"/>
    <hyperlink r:id="rId2104" ref="G1329"/>
    <hyperlink r:id="rId2105" ref="D1330"/>
    <hyperlink r:id="rId2106" ref="G1330"/>
    <hyperlink r:id="rId2107" ref="G1331"/>
    <hyperlink r:id="rId2108" ref="D1332"/>
    <hyperlink r:id="rId2109" ref="G1332"/>
    <hyperlink r:id="rId2110" ref="D1333"/>
    <hyperlink r:id="rId2111" ref="G1333"/>
    <hyperlink r:id="rId2112" ref="D1334"/>
    <hyperlink r:id="rId2113" ref="G1334"/>
    <hyperlink r:id="rId2114" ref="D1335"/>
    <hyperlink r:id="rId2115" ref="G1335"/>
    <hyperlink r:id="rId2116" ref="D1336"/>
    <hyperlink r:id="rId2117" ref="G1336"/>
    <hyperlink r:id="rId2118" ref="D1337"/>
    <hyperlink r:id="rId2119" ref="G1337"/>
    <hyperlink r:id="rId2120" ref="D1338"/>
    <hyperlink r:id="rId2121" ref="G1338"/>
    <hyperlink r:id="rId2122" ref="G1339"/>
    <hyperlink r:id="rId2123" ref="G1340"/>
    <hyperlink r:id="rId2124" ref="D1341"/>
    <hyperlink r:id="rId2125" ref="G1341"/>
    <hyperlink r:id="rId2126" ref="D1342"/>
    <hyperlink r:id="rId2127" ref="G1342"/>
    <hyperlink r:id="rId2128" ref="D1343"/>
    <hyperlink r:id="rId2129" ref="G1343"/>
    <hyperlink r:id="rId2130" ref="G1344"/>
    <hyperlink r:id="rId2131" ref="G1345"/>
    <hyperlink r:id="rId2132" ref="D1346"/>
    <hyperlink r:id="rId2133" ref="G1346"/>
    <hyperlink r:id="rId2134" ref="D1347"/>
    <hyperlink r:id="rId2135" ref="G1347"/>
    <hyperlink r:id="rId2136" ref="G1348"/>
    <hyperlink r:id="rId2137" ref="G1349"/>
    <hyperlink r:id="rId2138" ref="D1350"/>
    <hyperlink r:id="rId2139" ref="G1350"/>
    <hyperlink r:id="rId2140" ref="G1351"/>
    <hyperlink r:id="rId2141" ref="G1352"/>
    <hyperlink r:id="rId2142" ref="G1353"/>
    <hyperlink r:id="rId2143" ref="D1354"/>
    <hyperlink r:id="rId2144" ref="G1354"/>
    <hyperlink r:id="rId2145" ref="D1355"/>
    <hyperlink r:id="rId2146" ref="G1355"/>
    <hyperlink r:id="rId2147" ref="D1356"/>
    <hyperlink r:id="rId2148" ref="G1356"/>
    <hyperlink r:id="rId2149" ref="G1357"/>
    <hyperlink r:id="rId2150" ref="D1358"/>
    <hyperlink r:id="rId2151" ref="G1358"/>
    <hyperlink r:id="rId2152" ref="D1359"/>
    <hyperlink r:id="rId2153" ref="G1359"/>
    <hyperlink r:id="rId2154" ref="D1360"/>
    <hyperlink r:id="rId2155" ref="G1360"/>
    <hyperlink r:id="rId2156" ref="D1361"/>
    <hyperlink r:id="rId2157" ref="G1361"/>
    <hyperlink r:id="rId2158" ref="D1362"/>
    <hyperlink r:id="rId2159" ref="G1362"/>
    <hyperlink r:id="rId2160" ref="G1363"/>
    <hyperlink r:id="rId2161" location="post5849335" ref="D1364"/>
    <hyperlink r:id="rId2162" ref="G1364"/>
    <hyperlink r:id="rId2163" ref="D1365"/>
    <hyperlink r:id="rId2164" ref="G1365"/>
    <hyperlink r:id="rId2165" ref="G1366"/>
    <hyperlink r:id="rId2166" ref="D1367"/>
    <hyperlink r:id="rId2167" ref="G1367"/>
    <hyperlink r:id="rId2168" ref="G1368"/>
    <hyperlink r:id="rId2169" ref="D1369"/>
    <hyperlink r:id="rId2170" ref="G1369"/>
    <hyperlink r:id="rId2171" ref="G1370"/>
    <hyperlink r:id="rId2172" ref="G1371"/>
    <hyperlink r:id="rId2173" ref="G1372"/>
    <hyperlink r:id="rId2174" ref="G1373"/>
    <hyperlink r:id="rId2175" ref="D1374"/>
    <hyperlink r:id="rId2176" ref="G1374"/>
    <hyperlink r:id="rId2177" ref="G1375"/>
    <hyperlink r:id="rId2178" ref="D1376"/>
    <hyperlink r:id="rId2179" ref="G1376"/>
    <hyperlink r:id="rId2180" ref="G1377"/>
    <hyperlink r:id="rId2181" ref="D1378"/>
    <hyperlink r:id="rId2182" ref="G1378"/>
    <hyperlink r:id="rId2183" ref="G1379"/>
    <hyperlink r:id="rId2184" ref="G1380"/>
    <hyperlink r:id="rId2185" ref="D1381"/>
    <hyperlink r:id="rId2186" ref="G1381"/>
    <hyperlink r:id="rId2187" ref="D1382"/>
    <hyperlink r:id="rId2188" ref="G1382"/>
    <hyperlink r:id="rId2189" ref="D1383"/>
    <hyperlink r:id="rId2190" ref="G1383"/>
    <hyperlink r:id="rId2191" ref="D1384"/>
    <hyperlink r:id="rId2192" ref="G1384"/>
    <hyperlink r:id="rId2193" ref="D1385"/>
    <hyperlink r:id="rId2194" ref="G1385"/>
    <hyperlink r:id="rId2195" ref="D1386"/>
    <hyperlink r:id="rId2196" ref="G1386"/>
    <hyperlink r:id="rId2197" location=".VTjAtT1wZpV" ref="D1387"/>
    <hyperlink r:id="rId2198" ref="G1387"/>
    <hyperlink r:id="rId2199" ref="G1388"/>
    <hyperlink r:id="rId2200" ref="D1389"/>
    <hyperlink r:id="rId2201" ref="G1389"/>
    <hyperlink r:id="rId2202" ref="D1390"/>
    <hyperlink r:id="rId2203" ref="G1390"/>
    <hyperlink r:id="rId2204" ref="D1391"/>
    <hyperlink r:id="rId2205" ref="G1391"/>
    <hyperlink r:id="rId2206" ref="D1392"/>
    <hyperlink r:id="rId2207" ref="G1392"/>
    <hyperlink r:id="rId2208" ref="D1393"/>
    <hyperlink r:id="rId2209" ref="G1393"/>
    <hyperlink r:id="rId2210" ref="D1394"/>
    <hyperlink r:id="rId2211" ref="G1394"/>
    <hyperlink r:id="rId2212" ref="D1395"/>
    <hyperlink r:id="rId2213" ref="G1395"/>
    <hyperlink r:id="rId2214" ref="G1396"/>
    <hyperlink r:id="rId2215" ref="G1397"/>
    <hyperlink r:id="rId2216" ref="G1398"/>
    <hyperlink r:id="rId2217" ref="G1399"/>
    <hyperlink r:id="rId2218" ref="D1400"/>
    <hyperlink r:id="rId2219" ref="G1400"/>
    <hyperlink r:id="rId2220" ref="G1401"/>
    <hyperlink r:id="rId2221" location="/home" ref="D1402"/>
    <hyperlink r:id="rId2222" ref="G1402"/>
    <hyperlink r:id="rId2223" ref="D1403"/>
    <hyperlink r:id="rId2224" ref="G1403"/>
    <hyperlink r:id="rId2225" ref="D1404"/>
    <hyperlink r:id="rId2226" ref="G1404"/>
    <hyperlink r:id="rId2227" ref="D1405"/>
    <hyperlink r:id="rId2228" ref="G1405"/>
    <hyperlink r:id="rId2229" ref="D1406"/>
    <hyperlink r:id="rId2230" ref="G1406"/>
    <hyperlink r:id="rId2231" ref="G1407"/>
    <hyperlink r:id="rId2232" ref="D1408"/>
    <hyperlink r:id="rId2233" ref="G1408"/>
    <hyperlink r:id="rId2234" ref="G1409"/>
    <hyperlink r:id="rId2235" ref="G1410"/>
    <hyperlink r:id="rId2236" ref="D1411"/>
    <hyperlink r:id="rId2237" ref="G1411"/>
    <hyperlink r:id="rId2238" location="msg11171518" ref="D1412"/>
    <hyperlink r:id="rId2239" ref="G1412"/>
    <hyperlink r:id="rId2240" ref="G1413"/>
    <hyperlink r:id="rId2241" ref="G1414"/>
    <hyperlink r:id="rId2242" ref="D1415"/>
    <hyperlink r:id="rId2243" ref="G1415"/>
    <hyperlink r:id="rId2244" ref="G1416"/>
    <hyperlink r:id="rId2245" ref="D1417"/>
    <hyperlink r:id="rId2246" ref="G1417"/>
    <hyperlink r:id="rId2247" ref="D1418"/>
    <hyperlink r:id="rId2248" ref="G1418"/>
    <hyperlink r:id="rId2249" ref="G1419"/>
    <hyperlink r:id="rId2250" ref="D1420"/>
    <hyperlink r:id="rId2251" ref="G1420"/>
    <hyperlink r:id="rId2252" ref="D1421"/>
    <hyperlink r:id="rId2253" ref="G1421"/>
    <hyperlink r:id="rId2254" ref="D1422"/>
    <hyperlink r:id="rId2255" ref="G1422"/>
    <hyperlink r:id="rId2256" ref="D1423"/>
    <hyperlink r:id="rId2257" ref="G1423"/>
    <hyperlink r:id="rId2258" ref="D1424"/>
    <hyperlink r:id="rId2259" ref="G1424"/>
    <hyperlink r:id="rId2260" ref="D1425"/>
    <hyperlink r:id="rId2261" ref="G1425"/>
    <hyperlink r:id="rId2262" ref="G1426"/>
    <hyperlink r:id="rId2263" ref="D1427"/>
    <hyperlink r:id="rId2264" ref="G1427"/>
    <hyperlink r:id="rId2265" ref="G1428"/>
    <hyperlink r:id="rId2266" ref="G1429"/>
    <hyperlink r:id="rId2267" ref="G1430"/>
    <hyperlink r:id="rId2268" ref="G1431"/>
    <hyperlink r:id="rId2269" ref="G1432"/>
    <hyperlink r:id="rId2270" ref="D1433"/>
    <hyperlink r:id="rId2271" ref="G1433"/>
    <hyperlink r:id="rId2272" ref="D1434"/>
    <hyperlink r:id="rId2273" ref="G1434"/>
    <hyperlink r:id="rId2274" ref="G1435"/>
    <hyperlink r:id="rId2275" ref="D1436"/>
    <hyperlink r:id="rId2276" ref="G1436"/>
    <hyperlink r:id="rId2277" ref="G1437"/>
    <hyperlink r:id="rId2278" ref="G1438"/>
    <hyperlink r:id="rId2279" ref="G1439"/>
    <hyperlink r:id="rId2280" ref="D1440"/>
    <hyperlink r:id="rId2281" ref="G1440"/>
    <hyperlink r:id="rId2282" ref="G1441"/>
    <hyperlink r:id="rId2283" ref="D1442"/>
    <hyperlink r:id="rId2284" ref="G1442"/>
    <hyperlink r:id="rId2285" ref="G1443"/>
    <hyperlink r:id="rId2286" ref="G1444"/>
    <hyperlink r:id="rId2287" ref="D1445"/>
    <hyperlink r:id="rId2288" ref="G1445"/>
    <hyperlink r:id="rId2289" ref="G1446"/>
    <hyperlink r:id="rId2290" ref="G1447"/>
    <hyperlink r:id="rId2291" ref="D1448"/>
    <hyperlink r:id="rId2292" ref="G1448"/>
    <hyperlink r:id="rId2293" ref="D1449"/>
    <hyperlink r:id="rId2294" ref="G1449"/>
    <hyperlink r:id="rId2295" ref="D1450"/>
    <hyperlink r:id="rId2296" ref="G1450"/>
    <hyperlink r:id="rId2297" ref="G1451"/>
    <hyperlink r:id="rId2298" ref="D1452"/>
    <hyperlink r:id="rId2299" ref="G1452"/>
    <hyperlink r:id="rId2300" ref="D1453"/>
    <hyperlink r:id="rId2301" ref="G1453"/>
    <hyperlink r:id="rId2302" ref="D1454"/>
    <hyperlink r:id="rId2303" ref="G1454"/>
    <hyperlink r:id="rId2304" ref="G1455"/>
    <hyperlink r:id="rId2305" ref="G1456"/>
    <hyperlink r:id="rId2306" ref="G1457"/>
    <hyperlink r:id="rId2307" ref="G1458"/>
    <hyperlink r:id="rId2308" ref="D1459"/>
    <hyperlink r:id="rId2309" ref="G1459"/>
    <hyperlink r:id="rId2310" ref="G1460"/>
    <hyperlink r:id="rId2311" ref="G1461"/>
    <hyperlink r:id="rId2312" ref="D1462"/>
    <hyperlink r:id="rId2313" ref="G1462"/>
    <hyperlink r:id="rId2314" ref="G1463"/>
    <hyperlink r:id="rId2315" ref="D1464"/>
    <hyperlink r:id="rId2316" ref="G1464"/>
    <hyperlink r:id="rId2317" ref="D1465"/>
    <hyperlink r:id="rId2318" ref="G1465"/>
    <hyperlink r:id="rId2319" ref="G1466"/>
    <hyperlink r:id="rId2320" ref="D1467"/>
    <hyperlink r:id="rId2321" ref="G1467"/>
    <hyperlink r:id="rId2322" ref="D1468"/>
    <hyperlink r:id="rId2323" ref="G1468"/>
    <hyperlink r:id="rId2324" ref="D1469"/>
    <hyperlink r:id="rId2325" ref="G1469"/>
    <hyperlink r:id="rId2326" ref="G1470"/>
    <hyperlink r:id="rId2327" ref="D1471"/>
    <hyperlink r:id="rId2328" ref="G1471"/>
    <hyperlink r:id="rId2329" ref="D1472"/>
    <hyperlink r:id="rId2330" ref="G1472"/>
    <hyperlink r:id="rId2331" ref="D1473"/>
    <hyperlink r:id="rId2332" ref="G1473"/>
    <hyperlink r:id="rId2333" ref="D1474"/>
    <hyperlink r:id="rId2334" ref="G1474"/>
    <hyperlink r:id="rId2335" ref="D1475"/>
    <hyperlink r:id="rId2336" ref="G1475"/>
    <hyperlink r:id="rId2337" ref="D1476"/>
    <hyperlink r:id="rId2338" ref="G1476"/>
    <hyperlink r:id="rId2339" ref="D1477"/>
    <hyperlink r:id="rId2340" ref="G1477"/>
    <hyperlink r:id="rId2341" ref="G1478"/>
    <hyperlink r:id="rId2342" ref="D1479"/>
    <hyperlink r:id="rId2343" ref="G1479"/>
    <hyperlink r:id="rId2344" ref="G1480"/>
    <hyperlink r:id="rId2345" ref="D1481"/>
    <hyperlink r:id="rId2346" ref="G1481"/>
    <hyperlink r:id="rId2347" ref="D1482"/>
    <hyperlink r:id="rId2348" ref="G1482"/>
    <hyperlink r:id="rId2349" ref="D1483"/>
    <hyperlink r:id="rId2350" ref="G1483"/>
    <hyperlink r:id="rId2351" ref="G1484"/>
    <hyperlink r:id="rId2352" ref="G1485"/>
    <hyperlink r:id="rId2353" ref="C1486"/>
    <hyperlink r:id="rId2354" ref="D1486"/>
    <hyperlink r:id="rId2355" ref="G1486"/>
    <hyperlink r:id="rId2356" ref="D1487"/>
    <hyperlink r:id="rId2357" ref="G1487"/>
    <hyperlink r:id="rId2358" ref="D1488"/>
    <hyperlink r:id="rId2359" ref="G1488"/>
    <hyperlink r:id="rId2360" ref="G1489"/>
    <hyperlink r:id="rId2361" ref="D1490"/>
    <hyperlink r:id="rId2362" ref="G1490"/>
    <hyperlink r:id="rId2363" ref="D1491"/>
    <hyperlink r:id="rId2364" ref="G1491"/>
    <hyperlink r:id="rId2365" ref="D1492"/>
    <hyperlink r:id="rId2366" ref="G1492"/>
    <hyperlink r:id="rId2367" location="/" ref="D1493"/>
    <hyperlink r:id="rId2368" ref="G1493"/>
    <hyperlink r:id="rId2369" ref="G1494"/>
    <hyperlink r:id="rId2370" ref="D1495"/>
    <hyperlink r:id="rId2371" ref="G1495"/>
    <hyperlink r:id="rId2372" ref="D1496"/>
    <hyperlink r:id="rId2373" ref="G1496"/>
    <hyperlink r:id="rId2374" ref="D1497"/>
    <hyperlink r:id="rId2375" ref="G1497"/>
    <hyperlink r:id="rId2376" ref="D1498"/>
    <hyperlink r:id="rId2377" ref="G1498"/>
    <hyperlink r:id="rId2378" ref="D1499"/>
    <hyperlink r:id="rId2379" ref="G1499"/>
    <hyperlink r:id="rId2380" ref="G1500"/>
    <hyperlink r:id="rId2381" ref="D1501"/>
    <hyperlink r:id="rId2382" ref="G1501"/>
    <hyperlink r:id="rId2383" ref="D1502"/>
    <hyperlink r:id="rId2384" ref="G1502"/>
    <hyperlink r:id="rId2385" ref="D1503"/>
    <hyperlink r:id="rId2386" ref="G1503"/>
    <hyperlink r:id="rId2387" ref="G1504"/>
    <hyperlink r:id="rId2388" ref="D1505"/>
    <hyperlink r:id="rId2389" ref="G1505"/>
    <hyperlink r:id="rId2390" ref="G1506"/>
    <hyperlink r:id="rId2391" ref="G1507"/>
    <hyperlink r:id="rId2392" ref="D1508"/>
    <hyperlink r:id="rId2393" ref="G1508"/>
    <hyperlink r:id="rId2394" ref="D1509"/>
    <hyperlink r:id="rId2395" ref="G1509"/>
    <hyperlink r:id="rId2396" ref="D1510"/>
    <hyperlink r:id="rId2397" ref="G1510"/>
    <hyperlink r:id="rId2398" ref="G1511"/>
    <hyperlink r:id="rId2399" ref="G1512"/>
    <hyperlink r:id="rId2400" ref="D1513"/>
    <hyperlink r:id="rId2401" ref="G1513"/>
    <hyperlink r:id="rId2402" ref="D1514"/>
    <hyperlink r:id="rId2403" ref="G1514"/>
    <hyperlink r:id="rId2404" ref="D1515"/>
    <hyperlink r:id="rId2405" ref="G1515"/>
    <hyperlink r:id="rId2406" ref="D1516"/>
    <hyperlink r:id="rId2407" ref="G1516"/>
    <hyperlink r:id="rId2408" ref="G1517"/>
    <hyperlink r:id="rId2409" ref="G1518"/>
    <hyperlink r:id="rId2410" ref="G1519"/>
    <hyperlink r:id="rId2411" ref="D1520"/>
    <hyperlink r:id="rId2412" ref="G1520"/>
    <hyperlink r:id="rId2413" ref="G1521"/>
    <hyperlink r:id="rId2414" ref="G1522"/>
    <hyperlink r:id="rId2415" ref="G1523"/>
    <hyperlink r:id="rId2416" ref="G1524"/>
    <hyperlink r:id="rId2417" ref="G1525"/>
    <hyperlink r:id="rId2418" ref="G1526"/>
    <hyperlink r:id="rId2419" ref="D1527"/>
    <hyperlink r:id="rId2420" ref="G1527"/>
    <hyperlink r:id="rId2421" ref="G1528"/>
    <hyperlink r:id="rId2422" ref="G1529"/>
    <hyperlink r:id="rId2423" ref="G1530"/>
    <hyperlink r:id="rId2424" ref="G1531"/>
    <hyperlink r:id="rId2425" ref="D1532"/>
    <hyperlink r:id="rId2426" ref="G1532"/>
    <hyperlink r:id="rId2427" ref="D1533"/>
    <hyperlink r:id="rId2428" ref="G1533"/>
    <hyperlink r:id="rId2429" ref="G1534"/>
    <hyperlink r:id="rId2430" ref="D1535"/>
    <hyperlink r:id="rId2431" ref="G1535"/>
    <hyperlink r:id="rId2432" ref="D1536"/>
    <hyperlink r:id="rId2433" ref="G1536"/>
    <hyperlink r:id="rId2434" ref="D1537"/>
    <hyperlink r:id="rId2435" ref="G1537"/>
    <hyperlink r:id="rId2436" ref="D1538"/>
    <hyperlink r:id="rId2437" ref="G1538"/>
    <hyperlink r:id="rId2438" ref="D1539"/>
    <hyperlink r:id="rId2439" ref="G1539"/>
    <hyperlink r:id="rId2440" ref="D1540"/>
    <hyperlink r:id="rId2441" ref="G1540"/>
    <hyperlink r:id="rId2442" ref="G1541"/>
    <hyperlink r:id="rId2443" ref="G1542"/>
    <hyperlink r:id="rId2444" ref="G1543"/>
    <hyperlink r:id="rId2445" ref="G1544"/>
    <hyperlink r:id="rId2446" ref="G1545"/>
    <hyperlink r:id="rId2447" location="download" ref="D1546"/>
    <hyperlink r:id="rId2448" ref="G1546"/>
    <hyperlink r:id="rId2449" ref="D1547"/>
    <hyperlink r:id="rId2450" ref="G1547"/>
    <hyperlink r:id="rId2451" ref="D1548"/>
    <hyperlink r:id="rId2452" ref="G1548"/>
    <hyperlink r:id="rId2453" ref="G1549"/>
    <hyperlink r:id="rId2454" ref="G1550"/>
    <hyperlink r:id="rId2455" ref="D1551"/>
    <hyperlink r:id="rId2456" ref="G1551"/>
    <hyperlink r:id="rId2457" ref="D1552"/>
    <hyperlink r:id="rId2458" ref="G1552"/>
    <hyperlink r:id="rId2459" ref="G1553"/>
    <hyperlink r:id="rId2460" ref="D1554"/>
    <hyperlink r:id="rId2461" ref="G1554"/>
    <hyperlink r:id="rId2462" ref="D1555"/>
    <hyperlink r:id="rId2463" ref="G1555"/>
    <hyperlink r:id="rId2464" ref="G1556"/>
    <hyperlink r:id="rId2465" ref="D1557"/>
    <hyperlink r:id="rId2466" ref="G1557"/>
    <hyperlink r:id="rId2467" ref="D1558"/>
    <hyperlink r:id="rId2468" ref="G1558"/>
    <hyperlink r:id="rId2469" ref="D1559"/>
    <hyperlink r:id="rId2470" ref="G1559"/>
    <hyperlink r:id="rId2471" ref="D1560"/>
    <hyperlink r:id="rId2472" ref="G1560"/>
    <hyperlink r:id="rId2473" ref="D1561"/>
    <hyperlink r:id="rId2474" ref="G1561"/>
    <hyperlink r:id="rId2475" ref="G1562"/>
    <hyperlink r:id="rId2476" ref="D1563"/>
    <hyperlink r:id="rId2477" ref="G1563"/>
    <hyperlink r:id="rId2478" ref="D1564"/>
    <hyperlink r:id="rId2479" ref="G1564"/>
    <hyperlink r:id="rId2480" ref="G1565"/>
    <hyperlink r:id="rId2481" ref="D1566"/>
    <hyperlink r:id="rId2482" ref="G1566"/>
    <hyperlink r:id="rId2483" ref="D1567"/>
    <hyperlink r:id="rId2484" ref="G1567"/>
    <hyperlink r:id="rId2485" ref="D1568"/>
    <hyperlink r:id="rId2486" ref="G1568"/>
    <hyperlink r:id="rId2487" ref="G1569"/>
    <hyperlink r:id="rId2488" ref="D1570"/>
    <hyperlink r:id="rId2489" ref="G1570"/>
    <hyperlink r:id="rId2490" ref="G1571"/>
    <hyperlink r:id="rId2491" ref="D1572"/>
    <hyperlink r:id="rId2492" ref="G1572"/>
    <hyperlink r:id="rId2493" ref="G1573"/>
    <hyperlink r:id="rId2494" ref="D1574"/>
    <hyperlink r:id="rId2495" ref="G1574"/>
    <hyperlink r:id="rId2496" ref="D1575"/>
    <hyperlink r:id="rId2497" ref="G1575"/>
    <hyperlink r:id="rId2498" ref="D1576"/>
    <hyperlink r:id="rId2499" ref="G1576"/>
    <hyperlink r:id="rId2500" ref="G1577"/>
    <hyperlink r:id="rId2501" ref="D1578"/>
    <hyperlink r:id="rId2502" ref="G1578"/>
    <hyperlink r:id="rId2503" ref="G1579"/>
    <hyperlink r:id="rId2504" ref="G1580"/>
    <hyperlink r:id="rId2505" ref="D1581"/>
    <hyperlink r:id="rId2506" ref="G1581"/>
    <hyperlink r:id="rId2507" ref="G1582"/>
    <hyperlink r:id="rId2508" ref="D1583"/>
    <hyperlink r:id="rId2509" ref="G1583"/>
    <hyperlink r:id="rId2510" ref="D1584"/>
    <hyperlink r:id="rId2511" ref="G1584"/>
    <hyperlink r:id="rId2512" ref="D1585"/>
    <hyperlink r:id="rId2513" ref="G1585"/>
    <hyperlink r:id="rId2514" ref="G1586"/>
    <hyperlink r:id="rId2515" ref="D1587"/>
    <hyperlink r:id="rId2516" ref="G1587"/>
    <hyperlink r:id="rId2517" ref="D1588"/>
    <hyperlink r:id="rId2518" ref="G1588"/>
    <hyperlink r:id="rId2519" ref="D1589"/>
    <hyperlink r:id="rId2520" ref="G1589"/>
    <hyperlink r:id="rId2521" ref="D1590"/>
    <hyperlink r:id="rId2522" ref="G1590"/>
    <hyperlink r:id="rId2523" ref="G1591"/>
    <hyperlink r:id="rId2524" ref="D1592"/>
    <hyperlink r:id="rId2525" ref="G1592"/>
    <hyperlink r:id="rId2526" ref="D1593"/>
    <hyperlink r:id="rId2527" ref="G1593"/>
    <hyperlink r:id="rId2528" ref="G1594"/>
    <hyperlink r:id="rId2529" ref="D1595"/>
    <hyperlink r:id="rId2530" ref="G1595"/>
    <hyperlink r:id="rId2531" ref="D1596"/>
    <hyperlink r:id="rId2532" ref="G1596"/>
    <hyperlink r:id="rId2533" ref="D1597"/>
    <hyperlink r:id="rId2534" ref="G1597"/>
    <hyperlink r:id="rId2535" ref="D1598"/>
    <hyperlink r:id="rId2536" ref="G1598"/>
    <hyperlink r:id="rId2537" ref="D1599"/>
    <hyperlink r:id="rId2538" ref="G1599"/>
    <hyperlink r:id="rId2539" ref="G1600"/>
    <hyperlink r:id="rId2540" ref="D1601"/>
    <hyperlink r:id="rId2541" ref="G1601"/>
    <hyperlink r:id="rId2542" ref="D1602"/>
    <hyperlink r:id="rId2543" ref="G1602"/>
    <hyperlink r:id="rId2544" ref="D1603"/>
    <hyperlink r:id="rId2545" ref="G1603"/>
    <hyperlink r:id="rId2546" ref="G1604"/>
    <hyperlink r:id="rId2547" ref="D1605"/>
    <hyperlink r:id="rId2548" ref="G1605"/>
    <hyperlink r:id="rId2549" ref="D1606"/>
    <hyperlink r:id="rId2550" ref="G1606"/>
    <hyperlink r:id="rId2551" ref="G1607"/>
    <hyperlink r:id="rId2552" ref="D1608"/>
    <hyperlink r:id="rId2553" ref="G1608"/>
    <hyperlink r:id="rId2554" ref="D1609"/>
    <hyperlink r:id="rId2555" ref="G1609"/>
    <hyperlink r:id="rId2556" ref="D1610"/>
    <hyperlink r:id="rId2557" ref="G1610"/>
    <hyperlink r:id="rId2558" ref="D1611"/>
    <hyperlink r:id="rId2559" ref="G1611"/>
    <hyperlink r:id="rId2560" ref="D1612"/>
    <hyperlink r:id="rId2561" ref="G1612"/>
    <hyperlink r:id="rId2562" ref="D1613"/>
    <hyperlink r:id="rId2563" ref="G1613"/>
    <hyperlink r:id="rId2564" ref="D1614"/>
    <hyperlink r:id="rId2565" ref="G1614"/>
    <hyperlink r:id="rId2566" ref="D1615"/>
    <hyperlink r:id="rId2567" ref="G1615"/>
    <hyperlink r:id="rId2568" ref="D1616"/>
    <hyperlink r:id="rId2569" ref="G1616"/>
    <hyperlink r:id="rId2570" ref="D1617"/>
    <hyperlink r:id="rId2571" ref="G1617"/>
    <hyperlink r:id="rId2572" ref="G1618"/>
    <hyperlink r:id="rId2573" ref="D1619"/>
    <hyperlink r:id="rId2574" ref="G1619"/>
    <hyperlink r:id="rId2575" ref="G1620"/>
    <hyperlink r:id="rId2576" ref="G1621"/>
    <hyperlink r:id="rId2577" ref="D1622"/>
    <hyperlink r:id="rId2578" ref="G1622"/>
    <hyperlink r:id="rId2579" ref="G1623"/>
    <hyperlink r:id="rId2580" ref="G1624"/>
    <hyperlink r:id="rId2581" ref="D1625"/>
    <hyperlink r:id="rId2582" ref="G1625"/>
    <hyperlink r:id="rId2583" ref="G1626"/>
    <hyperlink r:id="rId2584" ref="D1627"/>
    <hyperlink r:id="rId2585" ref="G1627"/>
    <hyperlink r:id="rId2586" ref="D1628"/>
    <hyperlink r:id="rId2587" ref="G1628"/>
    <hyperlink r:id="rId2588" ref="G1629"/>
    <hyperlink r:id="rId2589" ref="G1630"/>
    <hyperlink r:id="rId2590" ref="D1631"/>
    <hyperlink r:id="rId2591" ref="G1631"/>
    <hyperlink r:id="rId2592" ref="D1632"/>
    <hyperlink r:id="rId2593" ref="G1632"/>
    <hyperlink r:id="rId2594" ref="D1633"/>
    <hyperlink r:id="rId2595" ref="G1633"/>
    <hyperlink r:id="rId2596" ref="D1634"/>
    <hyperlink r:id="rId2597" ref="G1634"/>
    <hyperlink r:id="rId2598" ref="D1635"/>
    <hyperlink r:id="rId2599" ref="G1635"/>
    <hyperlink r:id="rId2600" ref="G1636"/>
    <hyperlink r:id="rId2601" ref="D1637"/>
    <hyperlink r:id="rId2602" ref="G1637"/>
    <hyperlink r:id="rId2603" ref="D1638"/>
    <hyperlink r:id="rId2604" ref="G1638"/>
    <hyperlink r:id="rId2605" ref="D1639"/>
    <hyperlink r:id="rId2606" ref="G1639"/>
    <hyperlink r:id="rId2607" ref="G1640"/>
    <hyperlink r:id="rId2608" ref="G1641"/>
    <hyperlink r:id="rId2609" ref="G1642"/>
    <hyperlink r:id="rId2610" ref="G1643"/>
    <hyperlink r:id="rId2611" ref="G1644"/>
    <hyperlink r:id="rId2612" ref="G1645"/>
    <hyperlink r:id="rId2613" ref="G1646"/>
    <hyperlink r:id="rId2614" ref="D1647"/>
    <hyperlink r:id="rId2615" ref="G1647"/>
    <hyperlink r:id="rId2616" ref="D1648"/>
    <hyperlink r:id="rId2617" ref="G1648"/>
    <hyperlink r:id="rId2618" ref="G1649"/>
    <hyperlink r:id="rId2619" ref="D1650"/>
    <hyperlink r:id="rId2620" ref="G1650"/>
    <hyperlink r:id="rId2621" ref="G1651"/>
    <hyperlink r:id="rId2622" ref="D1652"/>
    <hyperlink r:id="rId2623" ref="G1652"/>
    <hyperlink r:id="rId2624" ref="D1653"/>
    <hyperlink r:id="rId2625" ref="G1653"/>
    <hyperlink r:id="rId2626" ref="G1654"/>
    <hyperlink r:id="rId2627" ref="G1655"/>
    <hyperlink r:id="rId2628" ref="D1656"/>
    <hyperlink r:id="rId2629" ref="G1656"/>
    <hyperlink r:id="rId2630" ref="D1657"/>
    <hyperlink r:id="rId2631" ref="G1657"/>
    <hyperlink r:id="rId2632" ref="D1658"/>
    <hyperlink r:id="rId2633" ref="G1658"/>
    <hyperlink r:id="rId2634" ref="D1659"/>
    <hyperlink r:id="rId2635" ref="G1659"/>
    <hyperlink r:id="rId2636" ref="G1660"/>
    <hyperlink r:id="rId2637" ref="G1661"/>
    <hyperlink r:id="rId2638" ref="D1662"/>
    <hyperlink r:id="rId2639" ref="G1662"/>
    <hyperlink r:id="rId2640" ref="D1663"/>
    <hyperlink r:id="rId2641" ref="G1663"/>
    <hyperlink r:id="rId2642" ref="D1664"/>
    <hyperlink r:id="rId2643" ref="G1664"/>
    <hyperlink r:id="rId2644" ref="D1665"/>
    <hyperlink r:id="rId2645" ref="G1665"/>
    <hyperlink r:id="rId2646" location=".VTrwHWYr09M" ref="D1666"/>
    <hyperlink r:id="rId2647" ref="G1666"/>
    <hyperlink r:id="rId2648" ref="D1667"/>
    <hyperlink r:id="rId2649" ref="G1667"/>
    <hyperlink r:id="rId2650" ref="D1668"/>
    <hyperlink r:id="rId2651" ref="G1668"/>
    <hyperlink r:id="rId2652" ref="D1669"/>
    <hyperlink r:id="rId2653" ref="G1669"/>
    <hyperlink r:id="rId2654" ref="D1670"/>
    <hyperlink r:id="rId2655" ref="G1670"/>
    <hyperlink r:id="rId2656" ref="D1671"/>
    <hyperlink r:id="rId2657" ref="G1671"/>
    <hyperlink r:id="rId2658" ref="D1672"/>
    <hyperlink r:id="rId2659" ref="G1672"/>
    <hyperlink r:id="rId2660" ref="G1673"/>
    <hyperlink r:id="rId2661" ref="D1674"/>
    <hyperlink r:id="rId2662" ref="G1674"/>
    <hyperlink r:id="rId2663" ref="D1675"/>
    <hyperlink r:id="rId2664" ref="G1675"/>
    <hyperlink r:id="rId2665" ref="D1676"/>
    <hyperlink r:id="rId2666" ref="G1676"/>
    <hyperlink r:id="rId2667" ref="D1677"/>
    <hyperlink r:id="rId2668" ref="G1677"/>
    <hyperlink r:id="rId2669" ref="D1678"/>
    <hyperlink r:id="rId2670" ref="G1678"/>
    <hyperlink r:id="rId2671" ref="G1679"/>
    <hyperlink r:id="rId2672" ref="D1680"/>
    <hyperlink r:id="rId2673" ref="G1680"/>
    <hyperlink r:id="rId2674" ref="G1681"/>
    <hyperlink r:id="rId2675" ref="G1682"/>
    <hyperlink r:id="rId2676" ref="G1683"/>
    <hyperlink r:id="rId2677" ref="D1684"/>
    <hyperlink r:id="rId2678" ref="G1684"/>
    <hyperlink r:id="rId2679" ref="D1685"/>
    <hyperlink r:id="rId2680" ref="G1685"/>
    <hyperlink r:id="rId2681" ref="D1686"/>
    <hyperlink r:id="rId2682" ref="G1686"/>
    <hyperlink r:id="rId2683" ref="D1687"/>
    <hyperlink r:id="rId2684" ref="G1687"/>
    <hyperlink r:id="rId2685" ref="D1688"/>
    <hyperlink r:id="rId2686" ref="G1688"/>
    <hyperlink r:id="rId2687" ref="D1689"/>
    <hyperlink r:id="rId2688" ref="G1689"/>
    <hyperlink r:id="rId2689" ref="D1690"/>
    <hyperlink r:id="rId2690" ref="G1690"/>
    <hyperlink r:id="rId2691" ref="G1691"/>
    <hyperlink r:id="rId2692" ref="D1692"/>
    <hyperlink r:id="rId2693" ref="G1692"/>
    <hyperlink r:id="rId2694" ref="D1693"/>
    <hyperlink r:id="rId2695" ref="G1693"/>
    <hyperlink r:id="rId2696" ref="D1694"/>
    <hyperlink r:id="rId2697" ref="G1694"/>
    <hyperlink r:id="rId2698" ref="D1695"/>
    <hyperlink r:id="rId2699" ref="G1695"/>
    <hyperlink r:id="rId2700" ref="G1696"/>
    <hyperlink r:id="rId2701" ref="D1697"/>
    <hyperlink r:id="rId2702" ref="G1697"/>
    <hyperlink r:id="rId2703" ref="G1698"/>
    <hyperlink r:id="rId2704" ref="D1699"/>
    <hyperlink r:id="rId2705" ref="G1699"/>
    <hyperlink r:id="rId2706" ref="G1700"/>
    <hyperlink r:id="rId2707" ref="D1701"/>
    <hyperlink r:id="rId2708" ref="G1701"/>
    <hyperlink r:id="rId2709" ref="G1702"/>
    <hyperlink r:id="rId2710" ref="D1703"/>
    <hyperlink r:id="rId2711" ref="G1703"/>
    <hyperlink r:id="rId2712" ref="D1704"/>
    <hyperlink r:id="rId2713" ref="G1704"/>
    <hyperlink r:id="rId2714" ref="D1705"/>
    <hyperlink r:id="rId2715" ref="G1705"/>
    <hyperlink r:id="rId2716" ref="D1706"/>
    <hyperlink r:id="rId2717" ref="G1706"/>
    <hyperlink r:id="rId2718" ref="G1707"/>
    <hyperlink r:id="rId2719" ref="D1708"/>
    <hyperlink r:id="rId2720" ref="G1708"/>
    <hyperlink r:id="rId2721" ref="D1709"/>
    <hyperlink r:id="rId2722" ref="G1709"/>
    <hyperlink r:id="rId2723" ref="D1710"/>
    <hyperlink r:id="rId2724" ref="G1710"/>
    <hyperlink r:id="rId2725" ref="G1711"/>
    <hyperlink r:id="rId2726" ref="G1712"/>
    <hyperlink r:id="rId2727" ref="G1713"/>
    <hyperlink r:id="rId2728" ref="G1714"/>
    <hyperlink r:id="rId2729" ref="G1715"/>
    <hyperlink r:id="rId2730" ref="G1716"/>
    <hyperlink r:id="rId2731" ref="G1717"/>
    <hyperlink r:id="rId2732" ref="G1718"/>
    <hyperlink r:id="rId2733" ref="D1719"/>
    <hyperlink r:id="rId2734" ref="G1719"/>
    <hyperlink r:id="rId2735" ref="G1720"/>
    <hyperlink r:id="rId2736" ref="D1721"/>
    <hyperlink r:id="rId2737" ref="G1721"/>
    <hyperlink r:id="rId2738" ref="D1722"/>
    <hyperlink r:id="rId2739" ref="G1722"/>
    <hyperlink r:id="rId2740" ref="G1723"/>
    <hyperlink r:id="rId2741" ref="G1724"/>
    <hyperlink r:id="rId2742" ref="G1725"/>
    <hyperlink r:id="rId2743" ref="G1726"/>
    <hyperlink r:id="rId2744" ref="G1727"/>
    <hyperlink r:id="rId2745" ref="G1728"/>
    <hyperlink r:id="rId2746" ref="G1729"/>
    <hyperlink r:id="rId2747" ref="D1730"/>
    <hyperlink r:id="rId2748" ref="G1730"/>
    <hyperlink r:id="rId2749" ref="G1731"/>
    <hyperlink r:id="rId2750" ref="G1732"/>
    <hyperlink r:id="rId2751" ref="G1733"/>
    <hyperlink r:id="rId2752" ref="G1734"/>
    <hyperlink r:id="rId2753" ref="G1735"/>
    <hyperlink r:id="rId2754" ref="G1736"/>
    <hyperlink r:id="rId2755" ref="G1737"/>
    <hyperlink r:id="rId2756" ref="G1738"/>
    <hyperlink r:id="rId2757" ref="D1739"/>
    <hyperlink r:id="rId2758" ref="G1739"/>
    <hyperlink r:id="rId2759" ref="G1740"/>
    <hyperlink r:id="rId2760" ref="D1741"/>
    <hyperlink r:id="rId2761" ref="G1741"/>
    <hyperlink r:id="rId2762" ref="G1742"/>
    <hyperlink r:id="rId2763" ref="D1743"/>
    <hyperlink r:id="rId2764" ref="G1743"/>
    <hyperlink r:id="rId2765" ref="D1744"/>
    <hyperlink r:id="rId2766" ref="G1744"/>
    <hyperlink r:id="rId2767" ref="G1745"/>
    <hyperlink r:id="rId2768" ref="D1746"/>
    <hyperlink r:id="rId2769" ref="G1746"/>
    <hyperlink r:id="rId2770" ref="G1747"/>
    <hyperlink r:id="rId2771" ref="G1748"/>
    <hyperlink r:id="rId2772" ref="G1749"/>
    <hyperlink r:id="rId2773" ref="G1750"/>
    <hyperlink r:id="rId2774" ref="G1751"/>
    <hyperlink r:id="rId2775" ref="G1752"/>
    <hyperlink r:id="rId2776" ref="G1753"/>
    <hyperlink r:id="rId2777" ref="G1754"/>
    <hyperlink r:id="rId2778" ref="G1755"/>
    <hyperlink r:id="rId2779" ref="D1756"/>
    <hyperlink r:id="rId2780" ref="G1756"/>
    <hyperlink r:id="rId2781" ref="G1757"/>
    <hyperlink r:id="rId2782" ref="D1758"/>
    <hyperlink r:id="rId2783" ref="G1758"/>
    <hyperlink r:id="rId2784" ref="G1759"/>
    <hyperlink r:id="rId2785" ref="G1760"/>
    <hyperlink r:id="rId2786" ref="G1761"/>
    <hyperlink r:id="rId2787" ref="G1762"/>
    <hyperlink r:id="rId2788" ref="G1763"/>
    <hyperlink r:id="rId2789" ref="G1764"/>
    <hyperlink r:id="rId2790" ref="G1765"/>
    <hyperlink r:id="rId2791" ref="D1766"/>
    <hyperlink r:id="rId2792" ref="G1766"/>
    <hyperlink r:id="rId2793" ref="G1767"/>
    <hyperlink r:id="rId2794" ref="D1768"/>
    <hyperlink r:id="rId2795" ref="G1768"/>
    <hyperlink r:id="rId2796" ref="G1769"/>
    <hyperlink r:id="rId2797" ref="G1770"/>
    <hyperlink r:id="rId2798" ref="D1771"/>
    <hyperlink r:id="rId2799" ref="G1771"/>
    <hyperlink r:id="rId2800" ref="G1772"/>
    <hyperlink r:id="rId2801" ref="G1773"/>
    <hyperlink r:id="rId2802" ref="D1774"/>
    <hyperlink r:id="rId2803" ref="G1774"/>
    <hyperlink r:id="rId2804" ref="G1775"/>
    <hyperlink r:id="rId2805" ref="G1776"/>
    <hyperlink r:id="rId2806" ref="D1777"/>
    <hyperlink r:id="rId2807" ref="G1777"/>
    <hyperlink r:id="rId2808" ref="G1778"/>
    <hyperlink r:id="rId2809" ref="G1779"/>
    <hyperlink r:id="rId2810" ref="G1780"/>
    <hyperlink r:id="rId2811" ref="G1781"/>
    <hyperlink r:id="rId2812" ref="D1782"/>
    <hyperlink r:id="rId2813" ref="G1782"/>
    <hyperlink r:id="rId2814" ref="G1783"/>
    <hyperlink r:id="rId2815" ref="G1784"/>
    <hyperlink r:id="rId2816" ref="G1785"/>
    <hyperlink r:id="rId2817" ref="G1786"/>
    <hyperlink r:id="rId2818" ref="G1787"/>
    <hyperlink r:id="rId2819" ref="D1788"/>
    <hyperlink r:id="rId2820" ref="G1788"/>
    <hyperlink r:id="rId2821" ref="D1789"/>
    <hyperlink r:id="rId2822" ref="G1789"/>
    <hyperlink r:id="rId2823" ref="G1790"/>
    <hyperlink r:id="rId2824" ref="G1791"/>
    <hyperlink r:id="rId2825" ref="D1792"/>
    <hyperlink r:id="rId2826" ref="G1792"/>
    <hyperlink r:id="rId2827" ref="G1793"/>
    <hyperlink r:id="rId2828" ref="D1794"/>
    <hyperlink r:id="rId2829" ref="G1794"/>
    <hyperlink r:id="rId2830" ref="D1795"/>
    <hyperlink r:id="rId2831" ref="G1795"/>
    <hyperlink r:id="rId2832" ref="G1796"/>
    <hyperlink r:id="rId2833" ref="D1797"/>
    <hyperlink r:id="rId2834" ref="G1797"/>
    <hyperlink r:id="rId2835" ref="D1798"/>
    <hyperlink r:id="rId2836" ref="G1798"/>
    <hyperlink r:id="rId2837" ref="D1799"/>
    <hyperlink r:id="rId2838" ref="G1799"/>
    <hyperlink r:id="rId2839" ref="D1800"/>
    <hyperlink r:id="rId2840" ref="G1800"/>
    <hyperlink r:id="rId2841" location="home" ref="D1801"/>
    <hyperlink r:id="rId2842" ref="G1801"/>
    <hyperlink r:id="rId2843" ref="D1802"/>
    <hyperlink r:id="rId2844" ref="G1802"/>
    <hyperlink r:id="rId2845" ref="D1803"/>
    <hyperlink r:id="rId2846" ref="G1803"/>
    <hyperlink r:id="rId2847" ref="G1804"/>
    <hyperlink r:id="rId2848" ref="D1805"/>
    <hyperlink r:id="rId2849" ref="G1805"/>
    <hyperlink r:id="rId2850" ref="G1806"/>
    <hyperlink r:id="rId2851" ref="D1807"/>
    <hyperlink r:id="rId2852" ref="G1807"/>
    <hyperlink r:id="rId2853" ref="D1808"/>
    <hyperlink r:id="rId2854" ref="G1808"/>
    <hyperlink r:id="rId2855" ref="D1809"/>
    <hyperlink r:id="rId2856" ref="G1809"/>
    <hyperlink r:id="rId2857" ref="D1810"/>
    <hyperlink r:id="rId2858" ref="G1810"/>
    <hyperlink r:id="rId2859" ref="G1811"/>
    <hyperlink r:id="rId2860" ref="G1812"/>
    <hyperlink r:id="rId2861" ref="G1813"/>
    <hyperlink r:id="rId2862" ref="D1814"/>
    <hyperlink r:id="rId2863" ref="G1814"/>
    <hyperlink r:id="rId2864" ref="D1815"/>
    <hyperlink r:id="rId2865" ref="G1815"/>
    <hyperlink r:id="rId2866" ref="D1816"/>
    <hyperlink r:id="rId2867" ref="G1816"/>
    <hyperlink r:id="rId2868" ref="D1817"/>
    <hyperlink r:id="rId2869" ref="G1817"/>
    <hyperlink r:id="rId2870" ref="D1818"/>
    <hyperlink r:id="rId2871" ref="G1818"/>
    <hyperlink r:id="rId2872" ref="D1819"/>
    <hyperlink r:id="rId2873" ref="G1819"/>
    <hyperlink r:id="rId2874" ref="D1820"/>
    <hyperlink r:id="rId2875" ref="G1820"/>
    <hyperlink r:id="rId2876" ref="G1821"/>
    <hyperlink r:id="rId2877" ref="D1822"/>
    <hyperlink r:id="rId2878" ref="G1822"/>
    <hyperlink r:id="rId2879" ref="G1823"/>
    <hyperlink r:id="rId2880" ref="G1824"/>
    <hyperlink r:id="rId2881" ref="D1825"/>
    <hyperlink r:id="rId2882" ref="G1825"/>
    <hyperlink r:id="rId2883" ref="G1826"/>
    <hyperlink r:id="rId2884" ref="D1827"/>
    <hyperlink r:id="rId2885" ref="G1827"/>
    <hyperlink r:id="rId2886" ref="G1828"/>
    <hyperlink r:id="rId2887" ref="G1829"/>
    <hyperlink r:id="rId2888" ref="G1830"/>
    <hyperlink r:id="rId2889" ref="D1831"/>
    <hyperlink r:id="rId2890" ref="G1831"/>
    <hyperlink r:id="rId2891" ref="D1832"/>
    <hyperlink r:id="rId2892" ref="G1832"/>
    <hyperlink r:id="rId2893" ref="D1833"/>
    <hyperlink r:id="rId2894" ref="G1833"/>
    <hyperlink r:id="rId2895" ref="G1834"/>
    <hyperlink r:id="rId2896" ref="G1835"/>
    <hyperlink r:id="rId2897" ref="G1836"/>
    <hyperlink r:id="rId2898" ref="G1837"/>
    <hyperlink r:id="rId2899" ref="G1838"/>
    <hyperlink r:id="rId2900" ref="D1839"/>
    <hyperlink r:id="rId2901" ref="G1839"/>
    <hyperlink r:id="rId2902" ref="D1840"/>
    <hyperlink r:id="rId2903" ref="G1840"/>
    <hyperlink r:id="rId2904" ref="G1841"/>
    <hyperlink r:id="rId2905" ref="G1842"/>
    <hyperlink r:id="rId2906" ref="G1843"/>
    <hyperlink r:id="rId2907" ref="G1844"/>
    <hyperlink r:id="rId2908" ref="G1845"/>
    <hyperlink r:id="rId2909" ref="G1846"/>
    <hyperlink r:id="rId2910" ref="G1847"/>
    <hyperlink r:id="rId2911" ref="G1848"/>
    <hyperlink r:id="rId2912" ref="G1849"/>
    <hyperlink r:id="rId2913" ref="D1850"/>
    <hyperlink r:id="rId2914" ref="G1850"/>
    <hyperlink r:id="rId2915" ref="G1851"/>
    <hyperlink r:id="rId2916" ref="G1852"/>
    <hyperlink r:id="rId2917" ref="D1853"/>
    <hyperlink r:id="rId2918" ref="G1853"/>
    <hyperlink r:id="rId2919" ref="G1854"/>
    <hyperlink r:id="rId2920" ref="G1855"/>
    <hyperlink r:id="rId2921" ref="D1856"/>
    <hyperlink r:id="rId2922" ref="G1856"/>
    <hyperlink r:id="rId2923" ref="G1857"/>
    <hyperlink r:id="rId2924" ref="D1858"/>
    <hyperlink r:id="rId2925" ref="G1858"/>
    <hyperlink r:id="rId2926" ref="G1859"/>
    <hyperlink r:id="rId2927" ref="G1860"/>
    <hyperlink r:id="rId2928" ref="D1861"/>
    <hyperlink r:id="rId2929" ref="G1861"/>
    <hyperlink r:id="rId2930" ref="D1862"/>
    <hyperlink r:id="rId2931" ref="G1862"/>
    <hyperlink r:id="rId2932" ref="G1863"/>
    <hyperlink r:id="rId2933" ref="D1864"/>
    <hyperlink r:id="rId2934" ref="G1864"/>
    <hyperlink r:id="rId2935" ref="D1865"/>
    <hyperlink r:id="rId2936" ref="G1865"/>
    <hyperlink r:id="rId2937" ref="D1866"/>
    <hyperlink r:id="rId2938" ref="G1866"/>
    <hyperlink r:id="rId2939" ref="G1867"/>
    <hyperlink r:id="rId2940" ref="G1868"/>
    <hyperlink r:id="rId2941" ref="D1869"/>
    <hyperlink r:id="rId2942" ref="G1869"/>
    <hyperlink r:id="rId2943" ref="G1870"/>
    <hyperlink r:id="rId2944" ref="D1871"/>
    <hyperlink r:id="rId2945" ref="G1871"/>
    <hyperlink r:id="rId2946" ref="D1872"/>
    <hyperlink r:id="rId2947" ref="G1872"/>
    <hyperlink r:id="rId2948" ref="G1873"/>
    <hyperlink r:id="rId2949" ref="D1874"/>
    <hyperlink r:id="rId2950" ref="G1874"/>
    <hyperlink r:id="rId2951" ref="G1875"/>
    <hyperlink r:id="rId2952" ref="D1876"/>
    <hyperlink r:id="rId2953" ref="G1876"/>
    <hyperlink r:id="rId2954" ref="D1877"/>
    <hyperlink r:id="rId2955" ref="G1877"/>
    <hyperlink r:id="rId2956" ref="G1878"/>
    <hyperlink r:id="rId2957" ref="G1879"/>
    <hyperlink r:id="rId2958" ref="D1880"/>
    <hyperlink r:id="rId2959" ref="G1880"/>
    <hyperlink r:id="rId2960" ref="D1881"/>
    <hyperlink r:id="rId2961" ref="G1881"/>
    <hyperlink r:id="rId2962" ref="G1882"/>
    <hyperlink r:id="rId2963" ref="G1883"/>
    <hyperlink r:id="rId2964" ref="D1884"/>
    <hyperlink r:id="rId2965" ref="G1884"/>
    <hyperlink r:id="rId2966" ref="G1885"/>
    <hyperlink r:id="rId2967" ref="G1886"/>
    <hyperlink r:id="rId2968" ref="D1887"/>
    <hyperlink r:id="rId2969" ref="G1887"/>
    <hyperlink r:id="rId2970" ref="D1888"/>
    <hyperlink r:id="rId2971" ref="G1888"/>
    <hyperlink r:id="rId2972" ref="G1889"/>
    <hyperlink r:id="rId2973" ref="G1890"/>
    <hyperlink r:id="rId2974" ref="G1891"/>
    <hyperlink r:id="rId2975" ref="G1892"/>
    <hyperlink r:id="rId2976" ref="G1893"/>
    <hyperlink r:id="rId2977" ref="D1894"/>
    <hyperlink r:id="rId2978" ref="G1894"/>
    <hyperlink r:id="rId2979" ref="D1895"/>
    <hyperlink r:id="rId2980" ref="G1895"/>
    <hyperlink r:id="rId2981" ref="G1896"/>
    <hyperlink r:id="rId2982" ref="D1897"/>
    <hyperlink r:id="rId2983" ref="G1897"/>
    <hyperlink r:id="rId2984" ref="G1898"/>
    <hyperlink r:id="rId2985" ref="G1899"/>
    <hyperlink r:id="rId2986" ref="G1900"/>
    <hyperlink r:id="rId2987" ref="D1901"/>
    <hyperlink r:id="rId2988" ref="G1901"/>
    <hyperlink r:id="rId2989" ref="G1902"/>
    <hyperlink r:id="rId2990" ref="G1903"/>
    <hyperlink r:id="rId2991" ref="D1904"/>
    <hyperlink r:id="rId2992" ref="G1904"/>
    <hyperlink r:id="rId2993" ref="G1905"/>
    <hyperlink r:id="rId2994" ref="G1906"/>
    <hyperlink r:id="rId2995" ref="D1907"/>
    <hyperlink r:id="rId2996" ref="G1907"/>
    <hyperlink r:id="rId2997" ref="D1908"/>
    <hyperlink r:id="rId2998" ref="G1908"/>
    <hyperlink r:id="rId2999" ref="G1909"/>
    <hyperlink r:id="rId3000" ref="G1910"/>
    <hyperlink r:id="rId3001" ref="G1911"/>
    <hyperlink r:id="rId3002" ref="D1912"/>
    <hyperlink r:id="rId3003" ref="G1912"/>
    <hyperlink r:id="rId3004" ref="G1913"/>
    <hyperlink r:id="rId3005" ref="G1914"/>
    <hyperlink r:id="rId3006" ref="G1915"/>
    <hyperlink r:id="rId3007" ref="G1916"/>
    <hyperlink r:id="rId3008" ref="G1917"/>
    <hyperlink r:id="rId3009" ref="D1918"/>
    <hyperlink r:id="rId3010" ref="G1918"/>
    <hyperlink r:id="rId3011" ref="G1919"/>
    <hyperlink r:id="rId3012" ref="D1920"/>
    <hyperlink r:id="rId3013" ref="G1920"/>
    <hyperlink r:id="rId3014" ref="G1921"/>
    <hyperlink r:id="rId3015" ref="G1922"/>
    <hyperlink r:id="rId3016" ref="G1923"/>
    <hyperlink r:id="rId3017" ref="D1924"/>
    <hyperlink r:id="rId3018" ref="G1924"/>
    <hyperlink r:id="rId3019" ref="G1925"/>
    <hyperlink r:id="rId3020" ref="G1926"/>
    <hyperlink r:id="rId3021" ref="G1927"/>
    <hyperlink r:id="rId3022" ref="G1928"/>
    <hyperlink r:id="rId3023" ref="D1929"/>
    <hyperlink r:id="rId3024" ref="G1929"/>
    <hyperlink r:id="rId3025" ref="D1930"/>
    <hyperlink r:id="rId3026" ref="G1930"/>
    <hyperlink r:id="rId3027" ref="D1931"/>
    <hyperlink r:id="rId3028" ref="G1931"/>
    <hyperlink r:id="rId3029" ref="G1932"/>
    <hyperlink r:id="rId3030" ref="D1933"/>
    <hyperlink r:id="rId3031" ref="G1933"/>
    <hyperlink r:id="rId3032" ref="G1934"/>
    <hyperlink r:id="rId3033" ref="D1935"/>
    <hyperlink r:id="rId3034" ref="G1935"/>
    <hyperlink r:id="rId3035" ref="D1936"/>
    <hyperlink r:id="rId3036" ref="G1936"/>
    <hyperlink r:id="rId3037" ref="G1937"/>
    <hyperlink r:id="rId3038" ref="D1938"/>
    <hyperlink r:id="rId3039" ref="G1938"/>
    <hyperlink r:id="rId3040" ref="D1939"/>
    <hyperlink r:id="rId3041" ref="G1939"/>
    <hyperlink r:id="rId3042" ref="G1940"/>
    <hyperlink r:id="rId3043" ref="D1941"/>
    <hyperlink r:id="rId3044" ref="G1941"/>
    <hyperlink r:id="rId3045" ref="D1942"/>
    <hyperlink r:id="rId3046" ref="G1942"/>
    <hyperlink r:id="rId3047" ref="G1943"/>
    <hyperlink r:id="rId3048" ref="D1944"/>
    <hyperlink r:id="rId3049" ref="G1944"/>
    <hyperlink r:id="rId3050" ref="G1945"/>
    <hyperlink r:id="rId3051" ref="D1946"/>
    <hyperlink r:id="rId3052" ref="G1946"/>
    <hyperlink r:id="rId3053" ref="D1947"/>
    <hyperlink r:id="rId3054" ref="G1947"/>
    <hyperlink r:id="rId3055" ref="D1948"/>
    <hyperlink r:id="rId3056" ref="G1948"/>
    <hyperlink r:id="rId3057" ref="D1949"/>
    <hyperlink r:id="rId3058" ref="G1949"/>
    <hyperlink r:id="rId3059" ref="G1950"/>
    <hyperlink r:id="rId3060" ref="D1951"/>
    <hyperlink r:id="rId3061" ref="G1951"/>
    <hyperlink r:id="rId3062" ref="D1952"/>
    <hyperlink r:id="rId3063" ref="G1952"/>
    <hyperlink r:id="rId3064" ref="G1953"/>
    <hyperlink r:id="rId3065" ref="D1954"/>
    <hyperlink r:id="rId3066" ref="G1954"/>
    <hyperlink r:id="rId3067" ref="D1955"/>
    <hyperlink r:id="rId3068" ref="G1955"/>
    <hyperlink r:id="rId3069" ref="D1956"/>
    <hyperlink r:id="rId3070" ref="G1956"/>
    <hyperlink r:id="rId3071" ref="D1957"/>
    <hyperlink r:id="rId3072" ref="G1957"/>
    <hyperlink r:id="rId3073" ref="D1958"/>
    <hyperlink r:id="rId3074" ref="G1958"/>
    <hyperlink r:id="rId3075" ref="D1959"/>
    <hyperlink r:id="rId3076" ref="G1959"/>
    <hyperlink r:id="rId3077" ref="G1960"/>
    <hyperlink r:id="rId3078" ref="D1961"/>
    <hyperlink r:id="rId3079" ref="G1961"/>
    <hyperlink r:id="rId3080" ref="G1962"/>
    <hyperlink r:id="rId3081" ref="D1963"/>
    <hyperlink r:id="rId3082" ref="G1963"/>
    <hyperlink r:id="rId3083" ref="D1964"/>
    <hyperlink r:id="rId3084" ref="G1964"/>
    <hyperlink r:id="rId3085" ref="D1965"/>
    <hyperlink r:id="rId3086" ref="G1965"/>
    <hyperlink r:id="rId3087" ref="G1966"/>
    <hyperlink r:id="rId3088" ref="G1967"/>
    <hyperlink r:id="rId3089" ref="G1968"/>
    <hyperlink r:id="rId3090" ref="D1969"/>
    <hyperlink r:id="rId3091" ref="G1969"/>
    <hyperlink r:id="rId3092" ref="G1970"/>
    <hyperlink r:id="rId3093" ref="D1971"/>
    <hyperlink r:id="rId3094" ref="G1971"/>
    <hyperlink r:id="rId3095" ref="G1972"/>
    <hyperlink r:id="rId3096" ref="D1973"/>
    <hyperlink r:id="rId3097" ref="G1973"/>
    <hyperlink r:id="rId3098" ref="G1974"/>
    <hyperlink r:id="rId3099" ref="G1975"/>
    <hyperlink r:id="rId3100" ref="G1976"/>
    <hyperlink r:id="rId3101" ref="D1977"/>
    <hyperlink r:id="rId3102" ref="G1977"/>
    <hyperlink r:id="rId3103" ref="D1978"/>
    <hyperlink r:id="rId3104" ref="G1978"/>
    <hyperlink r:id="rId3105" ref="D1979"/>
    <hyperlink r:id="rId3106" ref="G1979"/>
    <hyperlink r:id="rId3107" ref="G1980"/>
    <hyperlink r:id="rId3108" ref="D1981"/>
    <hyperlink r:id="rId3109" ref="G1981"/>
    <hyperlink r:id="rId3110" ref="D1982"/>
    <hyperlink r:id="rId3111" ref="G1982"/>
    <hyperlink r:id="rId3112" ref="D1983"/>
    <hyperlink r:id="rId3113" ref="G1983"/>
    <hyperlink r:id="rId3114" ref="D1984"/>
    <hyperlink r:id="rId3115" ref="G1984"/>
    <hyperlink r:id="rId3116" ref="D1985"/>
    <hyperlink r:id="rId3117" ref="G1985"/>
    <hyperlink r:id="rId3118" ref="D1986"/>
    <hyperlink r:id="rId3119" ref="G1986"/>
    <hyperlink r:id="rId3120" ref="D1987"/>
    <hyperlink r:id="rId3121" ref="G1987"/>
    <hyperlink r:id="rId3122" ref="G1988"/>
    <hyperlink r:id="rId3123" ref="D1989"/>
    <hyperlink r:id="rId3124" ref="G1989"/>
    <hyperlink r:id="rId3125" ref="D1990"/>
    <hyperlink r:id="rId3126" ref="G1990"/>
    <hyperlink r:id="rId3127" ref="D1991"/>
    <hyperlink r:id="rId3128" ref="G1991"/>
    <hyperlink r:id="rId3129" ref="G1992"/>
    <hyperlink r:id="rId3130" ref="D1993"/>
    <hyperlink r:id="rId3131" ref="G1993"/>
    <hyperlink r:id="rId3132" ref="G1994"/>
    <hyperlink r:id="rId3133" ref="D1995"/>
    <hyperlink r:id="rId3134" ref="G1995"/>
    <hyperlink r:id="rId3135" ref="G1996"/>
    <hyperlink r:id="rId3136" ref="D1997"/>
    <hyperlink r:id="rId3137" ref="G1997"/>
    <hyperlink r:id="rId3138" ref="G1998"/>
    <hyperlink r:id="rId3139" ref="G1999"/>
    <hyperlink r:id="rId3140" ref="D2000"/>
    <hyperlink r:id="rId3141" ref="G2000"/>
  </hyperlinks>
  <drawing r:id="rId3142"/>
</worksheet>
</file>