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5400"/>
  </bookViews>
  <sheets>
    <sheet name="上证指数" sheetId="2" r:id="rId1"/>
    <sheet name="沪深300" sheetId="3" r:id="rId2"/>
    <sheet name="贵州茅台" sheetId="4" r:id="rId3"/>
    <sheet name="豫园股份" sheetId="5" r:id="rId4"/>
  </sheets>
  <calcPr calcId="144525"/>
</workbook>
</file>

<file path=xl/sharedStrings.xml><?xml version="1.0" encoding="utf-8"?>
<sst xmlns="http://schemas.openxmlformats.org/spreadsheetml/2006/main" count="204" uniqueCount="26">
  <si>
    <t>上证指数</t>
  </si>
  <si>
    <t>代码</t>
  </si>
  <si>
    <t>名称</t>
  </si>
  <si>
    <t>日期</t>
  </si>
  <si>
    <t>开盘价(元)</t>
  </si>
  <si>
    <t>最高价(元)</t>
  </si>
  <si>
    <t>最低价(元)</t>
  </si>
  <si>
    <t>收盘价(元)</t>
  </si>
  <si>
    <t>前一天收盘价(元)</t>
  </si>
  <si>
    <t>对数收益率</t>
  </si>
  <si>
    <t>涨跌幅</t>
  </si>
  <si>
    <t>成交额(百万)</t>
  </si>
  <si>
    <t>成交量(股)</t>
  </si>
  <si>
    <t>000001.SH</t>
  </si>
  <si>
    <t>中位数</t>
  </si>
  <si>
    <t>均值</t>
  </si>
  <si>
    <t>偏度</t>
  </si>
  <si>
    <t>峰度</t>
  </si>
  <si>
    <r>
      <t>沪深</t>
    </r>
    <r>
      <rPr>
        <b/>
        <sz val="10"/>
        <rFont val="Arial"/>
        <charset val="134"/>
      </rPr>
      <t>300</t>
    </r>
  </si>
  <si>
    <t>000300.SH</t>
  </si>
  <si>
    <t>沪深300</t>
  </si>
  <si>
    <t>贵州茅台</t>
  </si>
  <si>
    <t>成交量</t>
  </si>
  <si>
    <t>600519.SH</t>
  </si>
  <si>
    <t>豫园股份</t>
  </si>
  <si>
    <t>600655.SH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</si>
</sst>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0"/>
      <name val="Arial"/>
      <charset val="134"/>
    </font>
    <font>
      <b/>
      <sz val="10"/>
      <name val="宋体-简"/>
      <charset val="134"/>
    </font>
    <font>
      <b/>
      <sz val="10"/>
      <name val="Arial"/>
      <charset val="134"/>
    </font>
    <font>
      <sz val="10"/>
      <name val="宋体-简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2" xfId="0" applyNumberFormat="1" applyBorder="1" applyAlignment="1">
      <alignment vertical="top"/>
    </xf>
    <xf numFmtId="176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3" xfId="0" applyBorder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G20" sqref="G20:H23"/>
    </sheetView>
  </sheetViews>
  <sheetFormatPr defaultColWidth="9.14285714285714" defaultRowHeight="15.2"/>
  <cols>
    <col min="3" max="3" width="10.7857142857143" customWidth="1"/>
    <col min="8" max="8" width="15.5" customWidth="1"/>
    <col min="9" max="9" width="13.9285714285714"/>
    <col min="11" max="11" width="10.5714285714286"/>
    <col min="12" max="12" width="12.7857142857143"/>
  </cols>
  <sheetData>
    <row r="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2" t="s">
        <v>8</v>
      </c>
      <c r="I2" s="12" t="s">
        <v>9</v>
      </c>
      <c r="J2" s="5" t="s">
        <v>10</v>
      </c>
      <c r="K2" s="5" t="s">
        <v>11</v>
      </c>
      <c r="L2" s="5" t="s">
        <v>12</v>
      </c>
    </row>
    <row r="3" spans="1:12">
      <c r="A3" s="6" t="s">
        <v>13</v>
      </c>
      <c r="B3" s="6" t="s">
        <v>0</v>
      </c>
      <c r="C3" s="7">
        <v>45180</v>
      </c>
      <c r="D3" s="8">
        <v>3119.61</v>
      </c>
      <c r="E3" s="8">
        <v>3155.1</v>
      </c>
      <c r="F3" s="8">
        <v>3113.82</v>
      </c>
      <c r="G3" s="8">
        <v>3142.78</v>
      </c>
      <c r="H3" s="8"/>
      <c r="I3" s="8"/>
      <c r="J3" s="8">
        <v>0.0084</v>
      </c>
      <c r="K3" s="8">
        <v>351883.74</v>
      </c>
      <c r="L3" s="8">
        <v>29044291700</v>
      </c>
    </row>
    <row r="4" spans="1:12">
      <c r="A4" s="6" t="s">
        <v>13</v>
      </c>
      <c r="B4" s="6" t="s">
        <v>0</v>
      </c>
      <c r="C4" s="7">
        <v>45181</v>
      </c>
      <c r="D4" s="8">
        <v>3140.34</v>
      </c>
      <c r="E4" s="8">
        <v>3147.51</v>
      </c>
      <c r="F4" s="8">
        <v>3134.32</v>
      </c>
      <c r="G4" s="8">
        <v>3137.06</v>
      </c>
      <c r="H4" s="8">
        <v>3142.78</v>
      </c>
      <c r="I4" s="8">
        <f>LN(G2:G19/H2:H19)</f>
        <v>-0.00182170296754918</v>
      </c>
      <c r="J4" s="8">
        <v>-0.0018</v>
      </c>
      <c r="K4" s="8">
        <v>281897.5</v>
      </c>
      <c r="L4" s="8">
        <v>23467205100</v>
      </c>
    </row>
    <row r="5" spans="1:12">
      <c r="A5" s="6" t="s">
        <v>13</v>
      </c>
      <c r="B5" s="6" t="s">
        <v>0</v>
      </c>
      <c r="C5" s="7">
        <v>45182</v>
      </c>
      <c r="D5" s="8">
        <v>3137.77</v>
      </c>
      <c r="E5" s="8">
        <v>3143.76</v>
      </c>
      <c r="F5" s="8">
        <v>3106.97</v>
      </c>
      <c r="G5" s="8">
        <v>3123.07</v>
      </c>
      <c r="H5" s="8">
        <v>3137.06</v>
      </c>
      <c r="I5" s="8">
        <f t="shared" ref="I5:I19" si="0">LN(G3:G19/H3:H19)</f>
        <v>-0.00446956318473861</v>
      </c>
      <c r="J5" s="8">
        <v>-0.0045</v>
      </c>
      <c r="K5" s="8">
        <v>282015.56</v>
      </c>
      <c r="L5" s="8">
        <v>24970103800</v>
      </c>
    </row>
    <row r="6" spans="1:12">
      <c r="A6" s="6" t="s">
        <v>13</v>
      </c>
      <c r="B6" s="6" t="s">
        <v>0</v>
      </c>
      <c r="C6" s="7">
        <v>45183</v>
      </c>
      <c r="D6" s="8">
        <v>3124.85</v>
      </c>
      <c r="E6" s="8">
        <v>3135.03</v>
      </c>
      <c r="F6" s="8">
        <v>3111.86</v>
      </c>
      <c r="G6" s="8">
        <v>3126.55</v>
      </c>
      <c r="H6" s="8">
        <v>3123.07</v>
      </c>
      <c r="I6" s="8">
        <f t="shared" si="0"/>
        <v>0.00111366782609955</v>
      </c>
      <c r="J6" s="8">
        <v>0.0011</v>
      </c>
      <c r="K6" s="8">
        <v>281641.86</v>
      </c>
      <c r="L6" s="8">
        <v>26399013800</v>
      </c>
    </row>
    <row r="7" spans="1:12">
      <c r="A7" s="6" t="s">
        <v>13</v>
      </c>
      <c r="B7" s="6" t="s">
        <v>0</v>
      </c>
      <c r="C7" s="7">
        <v>45184</v>
      </c>
      <c r="D7" s="8">
        <v>3133.59</v>
      </c>
      <c r="E7" s="8">
        <v>3141.96</v>
      </c>
      <c r="F7" s="8">
        <v>3107.45</v>
      </c>
      <c r="G7" s="8">
        <v>3117.74</v>
      </c>
      <c r="H7" s="8">
        <v>3126.55</v>
      </c>
      <c r="I7" s="8">
        <f t="shared" si="0"/>
        <v>-0.0028217798487126</v>
      </c>
      <c r="J7" s="8">
        <v>-0.0028</v>
      </c>
      <c r="K7" s="8">
        <v>326091.46</v>
      </c>
      <c r="L7" s="8">
        <v>29202636500</v>
      </c>
    </row>
    <row r="8" spans="1:12">
      <c r="A8" s="6" t="s">
        <v>13</v>
      </c>
      <c r="B8" s="6" t="s">
        <v>0</v>
      </c>
      <c r="C8" s="7">
        <v>45187</v>
      </c>
      <c r="D8" s="8">
        <v>3110.44</v>
      </c>
      <c r="E8" s="8">
        <v>3128.7</v>
      </c>
      <c r="F8" s="8">
        <v>3098.5</v>
      </c>
      <c r="G8" s="8">
        <v>3125.93</v>
      </c>
      <c r="H8" s="8">
        <v>3117.74</v>
      </c>
      <c r="I8" s="8">
        <f t="shared" si="0"/>
        <v>0.00262345854195675</v>
      </c>
      <c r="J8" s="8">
        <v>0.0026</v>
      </c>
      <c r="K8" s="8">
        <v>299644.73</v>
      </c>
      <c r="L8" s="8">
        <v>25944425700</v>
      </c>
    </row>
    <row r="9" spans="1:12">
      <c r="A9" s="6" t="s">
        <v>13</v>
      </c>
      <c r="B9" s="6" t="s">
        <v>0</v>
      </c>
      <c r="C9" s="7">
        <v>45188</v>
      </c>
      <c r="D9" s="8">
        <v>3123.99</v>
      </c>
      <c r="E9" s="8">
        <v>3131.13</v>
      </c>
      <c r="F9" s="8">
        <v>3113.53</v>
      </c>
      <c r="G9" s="8">
        <v>3124.96</v>
      </c>
      <c r="H9" s="8">
        <v>3125.93</v>
      </c>
      <c r="I9" s="8">
        <f t="shared" si="0"/>
        <v>-0.000310355807824383</v>
      </c>
      <c r="J9" s="8">
        <v>-0.0003</v>
      </c>
      <c r="K9" s="8">
        <v>274062.66</v>
      </c>
      <c r="L9" s="8">
        <v>25365276100</v>
      </c>
    </row>
    <row r="10" spans="1:12">
      <c r="A10" s="6" t="s">
        <v>13</v>
      </c>
      <c r="B10" s="6" t="s">
        <v>0</v>
      </c>
      <c r="C10" s="7">
        <v>45189</v>
      </c>
      <c r="D10" s="8">
        <v>3118.67</v>
      </c>
      <c r="E10" s="8">
        <v>3122.13</v>
      </c>
      <c r="F10" s="8">
        <v>3108.16</v>
      </c>
      <c r="G10" s="8">
        <v>3108.57</v>
      </c>
      <c r="H10" s="8">
        <v>3124.96</v>
      </c>
      <c r="I10" s="8">
        <f t="shared" si="0"/>
        <v>-0.00525866973294464</v>
      </c>
      <c r="J10" s="8">
        <v>-0.0052</v>
      </c>
      <c r="K10" s="8">
        <v>243020</v>
      </c>
      <c r="L10" s="8">
        <v>22812446200</v>
      </c>
    </row>
    <row r="11" spans="1:12">
      <c r="A11" s="6" t="s">
        <v>13</v>
      </c>
      <c r="B11" s="6" t="s">
        <v>0</v>
      </c>
      <c r="C11" s="7">
        <v>45190</v>
      </c>
      <c r="D11" s="8">
        <v>3103.18</v>
      </c>
      <c r="E11" s="8">
        <v>3113.49</v>
      </c>
      <c r="F11" s="8">
        <v>3084.7</v>
      </c>
      <c r="G11" s="8">
        <v>3084.7</v>
      </c>
      <c r="H11" s="8">
        <v>3108.57</v>
      </c>
      <c r="I11" s="8">
        <f t="shared" si="0"/>
        <v>-0.00770840547730101</v>
      </c>
      <c r="J11" s="8">
        <v>-0.0077</v>
      </c>
      <c r="K11" s="8">
        <v>243536.28</v>
      </c>
      <c r="L11" s="8">
        <v>22865910000</v>
      </c>
    </row>
    <row r="12" spans="1:12">
      <c r="A12" s="6" t="s">
        <v>13</v>
      </c>
      <c r="B12" s="6" t="s">
        <v>0</v>
      </c>
      <c r="C12" s="7">
        <v>45191</v>
      </c>
      <c r="D12" s="8">
        <v>3084.76</v>
      </c>
      <c r="E12" s="8">
        <v>3132.56</v>
      </c>
      <c r="F12" s="8">
        <v>3078.8</v>
      </c>
      <c r="G12" s="8">
        <v>3132.43</v>
      </c>
      <c r="H12" s="8">
        <v>3084.7</v>
      </c>
      <c r="I12" s="8">
        <f t="shared" si="0"/>
        <v>0.0153546532734889</v>
      </c>
      <c r="J12" s="8">
        <v>0.0155</v>
      </c>
      <c r="K12" s="8">
        <v>321443.78</v>
      </c>
      <c r="L12" s="8">
        <v>28597835100</v>
      </c>
    </row>
    <row r="13" spans="1:12">
      <c r="A13" s="6" t="s">
        <v>13</v>
      </c>
      <c r="B13" s="6" t="s">
        <v>0</v>
      </c>
      <c r="C13" s="7">
        <v>45194</v>
      </c>
      <c r="D13" s="8">
        <v>3131.21</v>
      </c>
      <c r="E13" s="8">
        <v>3131.21</v>
      </c>
      <c r="F13" s="8">
        <v>3112.15</v>
      </c>
      <c r="G13" s="8">
        <v>3115.61</v>
      </c>
      <c r="H13" s="8">
        <v>3132.43</v>
      </c>
      <c r="I13" s="8">
        <f t="shared" si="0"/>
        <v>-0.00538410145654069</v>
      </c>
      <c r="J13" s="8">
        <v>-0.0054</v>
      </c>
      <c r="K13" s="8">
        <v>294635.83</v>
      </c>
      <c r="L13" s="8">
        <v>25807188500</v>
      </c>
    </row>
    <row r="14" spans="1:12">
      <c r="A14" s="6" t="s">
        <v>13</v>
      </c>
      <c r="B14" s="6" t="s">
        <v>0</v>
      </c>
      <c r="C14" s="7">
        <v>45195</v>
      </c>
      <c r="D14" s="8">
        <v>3114.02</v>
      </c>
      <c r="E14" s="8">
        <v>3120.29</v>
      </c>
      <c r="F14" s="8">
        <v>3102.27</v>
      </c>
      <c r="G14" s="8">
        <v>3102.27</v>
      </c>
      <c r="H14" s="8">
        <v>3115.61</v>
      </c>
      <c r="I14" s="8">
        <f t="shared" si="0"/>
        <v>-0.004290858127659</v>
      </c>
      <c r="J14" s="8">
        <v>-0.0043</v>
      </c>
      <c r="K14" s="8">
        <v>270006.13</v>
      </c>
      <c r="L14" s="8">
        <v>22264431300</v>
      </c>
    </row>
    <row r="15" spans="1:12">
      <c r="A15" s="6" t="s">
        <v>13</v>
      </c>
      <c r="B15" s="6" t="s">
        <v>0</v>
      </c>
      <c r="C15" s="7">
        <v>45196</v>
      </c>
      <c r="D15" s="8">
        <v>3104.04</v>
      </c>
      <c r="E15" s="8">
        <v>3125.45</v>
      </c>
      <c r="F15" s="8">
        <v>3103.84</v>
      </c>
      <c r="G15" s="8">
        <v>3107.32</v>
      </c>
      <c r="H15" s="8">
        <v>3102.27</v>
      </c>
      <c r="I15" s="8">
        <f t="shared" si="0"/>
        <v>0.00162651676305146</v>
      </c>
      <c r="J15" s="8">
        <v>0.0016</v>
      </c>
      <c r="K15" s="8">
        <v>293421.02</v>
      </c>
      <c r="L15" s="8">
        <v>24049583000</v>
      </c>
    </row>
    <row r="16" spans="1:12">
      <c r="A16" s="6" t="s">
        <v>13</v>
      </c>
      <c r="B16" s="6" t="s">
        <v>0</v>
      </c>
      <c r="C16" s="7">
        <v>45197</v>
      </c>
      <c r="D16" s="8">
        <v>3117.75</v>
      </c>
      <c r="E16" s="8">
        <v>3121.84</v>
      </c>
      <c r="F16" s="8">
        <v>3105.94</v>
      </c>
      <c r="G16" s="8">
        <v>3110.48</v>
      </c>
      <c r="H16" s="8">
        <v>3107.32</v>
      </c>
      <c r="I16" s="8">
        <f t="shared" si="0"/>
        <v>0.00101643676929488</v>
      </c>
      <c r="J16" s="8">
        <v>0.001</v>
      </c>
      <c r="K16" s="8">
        <v>288396.22</v>
      </c>
      <c r="L16" s="8">
        <v>23632998100</v>
      </c>
    </row>
    <row r="17" spans="1:12">
      <c r="A17" s="6" t="s">
        <v>13</v>
      </c>
      <c r="B17" s="6" t="s">
        <v>0</v>
      </c>
      <c r="C17" s="7">
        <v>45208</v>
      </c>
      <c r="D17" s="8">
        <v>3100</v>
      </c>
      <c r="E17" s="8">
        <v>3103.36</v>
      </c>
      <c r="F17" s="8">
        <v>3072.64</v>
      </c>
      <c r="G17" s="8">
        <v>3096.92</v>
      </c>
      <c r="H17" s="8">
        <v>3110.48</v>
      </c>
      <c r="I17" s="8">
        <f t="shared" si="0"/>
        <v>-0.00436898591019616</v>
      </c>
      <c r="J17" s="8">
        <v>-0.0044</v>
      </c>
      <c r="K17" s="8">
        <v>302662.16</v>
      </c>
      <c r="L17" s="8">
        <v>26442220500</v>
      </c>
    </row>
    <row r="18" spans="1:12">
      <c r="A18" s="6" t="s">
        <v>13</v>
      </c>
      <c r="B18" s="6" t="s">
        <v>0</v>
      </c>
      <c r="C18" s="7">
        <v>45209</v>
      </c>
      <c r="D18" s="8">
        <v>3104.37</v>
      </c>
      <c r="E18" s="8">
        <v>3109.98</v>
      </c>
      <c r="F18" s="8">
        <v>3073.19</v>
      </c>
      <c r="G18" s="8">
        <v>3075.24</v>
      </c>
      <c r="H18" s="8">
        <v>3096.92</v>
      </c>
      <c r="I18" s="8">
        <f t="shared" si="0"/>
        <v>-0.00702512221431672</v>
      </c>
      <c r="J18" s="8">
        <v>-0.007</v>
      </c>
      <c r="K18" s="8">
        <v>293653.29</v>
      </c>
      <c r="L18" s="8">
        <v>25532737900</v>
      </c>
    </row>
    <row r="19" spans="1:12">
      <c r="A19" s="9" t="s">
        <v>13</v>
      </c>
      <c r="B19" s="9" t="s">
        <v>0</v>
      </c>
      <c r="C19" s="10">
        <v>45210</v>
      </c>
      <c r="D19" s="11">
        <v>3085.7</v>
      </c>
      <c r="E19" s="11">
        <v>3093.11</v>
      </c>
      <c r="F19" s="11">
        <v>3080.27</v>
      </c>
      <c r="G19" s="11">
        <v>3088.64</v>
      </c>
      <c r="H19" s="14">
        <v>3075.24</v>
      </c>
      <c r="I19" s="14">
        <f t="shared" si="0"/>
        <v>0.00434791758109918</v>
      </c>
      <c r="J19" s="11">
        <v>0.0044</v>
      </c>
      <c r="K19" s="11">
        <v>125208.82</v>
      </c>
      <c r="L19" s="11">
        <v>9546344900</v>
      </c>
    </row>
    <row r="20" spans="7:8">
      <c r="G20" s="13" t="s">
        <v>14</v>
      </c>
      <c r="H20">
        <f>MEDIAN(G3:G19)</f>
        <v>3115.61</v>
      </c>
    </row>
    <row r="21" spans="7:8">
      <c r="G21" s="13" t="s">
        <v>15</v>
      </c>
      <c r="H21">
        <f>AVERAGE(G3:G18)</f>
        <v>3114.476875</v>
      </c>
    </row>
    <row r="22" spans="7:8">
      <c r="G22" s="13" t="s">
        <v>16</v>
      </c>
      <c r="H22">
        <f>KURT(G3:G19)</f>
        <v>-0.480170049790938</v>
      </c>
    </row>
    <row r="23" spans="7:8">
      <c r="G23" s="13" t="s">
        <v>17</v>
      </c>
      <c r="H23">
        <f>SKEW(G3:G19)</f>
        <v>-0.426759778704444</v>
      </c>
    </row>
  </sheetData>
  <mergeCells count="1">
    <mergeCell ref="A1:L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G20" sqref="G20:H23"/>
    </sheetView>
  </sheetViews>
  <sheetFormatPr defaultColWidth="9.14285714285714" defaultRowHeight="15.2"/>
  <cols>
    <col min="3" max="3" width="10.7857142857143" customWidth="1"/>
    <col min="8" max="8" width="15.5" customWidth="1"/>
  </cols>
  <sheetData>
    <row r="1" ht="16" spans="1:12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2" t="s">
        <v>8</v>
      </c>
      <c r="I2" s="12" t="s">
        <v>9</v>
      </c>
      <c r="J2" s="5" t="s">
        <v>10</v>
      </c>
      <c r="K2" s="5" t="s">
        <v>11</v>
      </c>
      <c r="L2" s="5" t="s">
        <v>12</v>
      </c>
    </row>
    <row r="3" spans="1:12">
      <c r="A3" s="6" t="s">
        <v>19</v>
      </c>
      <c r="B3" s="6" t="s">
        <v>20</v>
      </c>
      <c r="C3" s="7">
        <v>45180</v>
      </c>
      <c r="D3" s="8">
        <v>3740.58</v>
      </c>
      <c r="E3" s="8">
        <v>3788.32</v>
      </c>
      <c r="F3" s="8">
        <v>3734.72</v>
      </c>
      <c r="G3" s="8">
        <v>3767.54</v>
      </c>
      <c r="H3" s="8"/>
      <c r="I3" s="8"/>
      <c r="J3" s="8">
        <v>0.0074</v>
      </c>
      <c r="K3" s="8">
        <v>186871.76</v>
      </c>
      <c r="L3" s="8">
        <v>10535801600</v>
      </c>
    </row>
    <row r="4" spans="1:12">
      <c r="A4" s="6" t="s">
        <v>19</v>
      </c>
      <c r="B4" s="6" t="s">
        <v>20</v>
      </c>
      <c r="C4" s="7">
        <v>45181</v>
      </c>
      <c r="D4" s="8">
        <v>3764.33</v>
      </c>
      <c r="E4" s="8">
        <v>3775.09</v>
      </c>
      <c r="F4" s="8">
        <v>3755.42</v>
      </c>
      <c r="G4" s="8">
        <v>3760.6</v>
      </c>
      <c r="H4" s="8">
        <v>3767.54</v>
      </c>
      <c r="I4" s="8">
        <f>LN(G2:G19/H2:H19)</f>
        <v>-0.00184374944302128</v>
      </c>
      <c r="J4" s="8">
        <v>-0.0018</v>
      </c>
      <c r="K4" s="8">
        <v>140117.51</v>
      </c>
      <c r="L4" s="8">
        <v>7938537800</v>
      </c>
    </row>
    <row r="5" spans="1:12">
      <c r="A5" s="6" t="s">
        <v>19</v>
      </c>
      <c r="B5" s="6" t="s">
        <v>20</v>
      </c>
      <c r="C5" s="7">
        <v>45182</v>
      </c>
      <c r="D5" s="8">
        <v>3759.61</v>
      </c>
      <c r="E5" s="8">
        <v>3768.82</v>
      </c>
      <c r="F5" s="8">
        <v>3719.11</v>
      </c>
      <c r="G5" s="8">
        <v>3736.65</v>
      </c>
      <c r="H5" s="8">
        <v>3760.6</v>
      </c>
      <c r="I5" s="8">
        <f t="shared" ref="I5:I19" si="0">LN(G3:G19/H3:H19)</f>
        <v>-0.00638903103652609</v>
      </c>
      <c r="J5" s="8">
        <v>-0.0064</v>
      </c>
      <c r="K5" s="8">
        <v>138238.09</v>
      </c>
      <c r="L5" s="8">
        <v>8157690100</v>
      </c>
    </row>
    <row r="6" spans="1:12">
      <c r="A6" s="6" t="s">
        <v>19</v>
      </c>
      <c r="B6" s="6" t="s">
        <v>20</v>
      </c>
      <c r="C6" s="7">
        <v>45183</v>
      </c>
      <c r="D6" s="8">
        <v>3736.94</v>
      </c>
      <c r="E6" s="8">
        <v>3748.82</v>
      </c>
      <c r="F6" s="8">
        <v>3717.31</v>
      </c>
      <c r="G6" s="8">
        <v>3733.51</v>
      </c>
      <c r="H6" s="8">
        <v>3736.65</v>
      </c>
      <c r="I6" s="8">
        <f t="shared" si="0"/>
        <v>-0.00084067816082386</v>
      </c>
      <c r="J6" s="8">
        <v>-0.0008</v>
      </c>
      <c r="K6" s="8">
        <v>151578.1</v>
      </c>
      <c r="L6" s="8">
        <v>10038607500</v>
      </c>
    </row>
    <row r="7" spans="1:12">
      <c r="A7" s="6" t="s">
        <v>19</v>
      </c>
      <c r="B7" s="6" t="s">
        <v>20</v>
      </c>
      <c r="C7" s="7">
        <v>45184</v>
      </c>
      <c r="D7" s="8">
        <v>3740.79</v>
      </c>
      <c r="E7" s="8">
        <v>3749.02</v>
      </c>
      <c r="F7" s="8">
        <v>3699.38</v>
      </c>
      <c r="G7" s="8">
        <v>3708.78</v>
      </c>
      <c r="H7" s="8">
        <v>3733.51</v>
      </c>
      <c r="I7" s="8">
        <f t="shared" si="0"/>
        <v>-0.00664582837294182</v>
      </c>
      <c r="J7" s="8">
        <v>-0.0066</v>
      </c>
      <c r="K7" s="8">
        <v>180398.97</v>
      </c>
      <c r="L7" s="8">
        <v>10939568900</v>
      </c>
    </row>
    <row r="8" spans="1:12">
      <c r="A8" s="6" t="s">
        <v>19</v>
      </c>
      <c r="B8" s="6" t="s">
        <v>20</v>
      </c>
      <c r="C8" s="7">
        <v>45187</v>
      </c>
      <c r="D8" s="8">
        <v>3698.93</v>
      </c>
      <c r="E8" s="8">
        <v>3737.53</v>
      </c>
      <c r="F8" s="8">
        <v>3691.11</v>
      </c>
      <c r="G8" s="8">
        <v>3727.71</v>
      </c>
      <c r="H8" s="8">
        <v>3708.78</v>
      </c>
      <c r="I8" s="8">
        <f t="shared" si="0"/>
        <v>0.00509112252905291</v>
      </c>
      <c r="J8" s="8">
        <v>0.0051</v>
      </c>
      <c r="K8" s="8">
        <v>156966.97</v>
      </c>
      <c r="L8" s="8">
        <v>8672774100</v>
      </c>
    </row>
    <row r="9" spans="1:12">
      <c r="A9" s="6" t="s">
        <v>19</v>
      </c>
      <c r="B9" s="6" t="s">
        <v>20</v>
      </c>
      <c r="C9" s="7">
        <v>45188</v>
      </c>
      <c r="D9" s="8">
        <v>3723.42</v>
      </c>
      <c r="E9" s="8">
        <v>3724.07</v>
      </c>
      <c r="F9" s="8">
        <v>3702.69</v>
      </c>
      <c r="G9" s="8">
        <v>3720.5</v>
      </c>
      <c r="H9" s="8">
        <v>3727.71</v>
      </c>
      <c r="I9" s="8">
        <f t="shared" si="0"/>
        <v>-0.00193603624281949</v>
      </c>
      <c r="J9" s="8">
        <v>-0.0019</v>
      </c>
      <c r="K9" s="8">
        <v>135216.9</v>
      </c>
      <c r="L9" s="8">
        <v>8319903800</v>
      </c>
    </row>
    <row r="10" spans="1:12">
      <c r="A10" s="6" t="s">
        <v>19</v>
      </c>
      <c r="B10" s="6" t="s">
        <v>20</v>
      </c>
      <c r="C10" s="7">
        <v>45189</v>
      </c>
      <c r="D10" s="8">
        <v>3715.96</v>
      </c>
      <c r="E10" s="8">
        <v>3718.52</v>
      </c>
      <c r="F10" s="8">
        <v>3705.13</v>
      </c>
      <c r="G10" s="8">
        <v>3705.69</v>
      </c>
      <c r="H10" s="8">
        <v>3720.5</v>
      </c>
      <c r="I10" s="8">
        <f t="shared" si="0"/>
        <v>-0.00398859162886575</v>
      </c>
      <c r="J10" s="8">
        <v>-0.004</v>
      </c>
      <c r="K10" s="8">
        <v>117691.81</v>
      </c>
      <c r="L10" s="8">
        <v>7544820900</v>
      </c>
    </row>
    <row r="11" spans="1:12">
      <c r="A11" s="6" t="s">
        <v>19</v>
      </c>
      <c r="B11" s="6" t="s">
        <v>20</v>
      </c>
      <c r="C11" s="7">
        <v>45190</v>
      </c>
      <c r="D11" s="8">
        <v>3698.31</v>
      </c>
      <c r="E11" s="8">
        <v>3708.46</v>
      </c>
      <c r="F11" s="8">
        <v>3672.44</v>
      </c>
      <c r="G11" s="8">
        <v>3672.44</v>
      </c>
      <c r="H11" s="8">
        <v>3705.69</v>
      </c>
      <c r="I11" s="8">
        <f t="shared" si="0"/>
        <v>-0.00901318493853474</v>
      </c>
      <c r="J11" s="8">
        <v>-0.009</v>
      </c>
      <c r="K11" s="8">
        <v>135011.8</v>
      </c>
      <c r="L11" s="8">
        <v>8303100500</v>
      </c>
    </row>
    <row r="12" spans="1:12">
      <c r="A12" s="6" t="s">
        <v>19</v>
      </c>
      <c r="B12" s="6" t="s">
        <v>20</v>
      </c>
      <c r="C12" s="7">
        <v>45191</v>
      </c>
      <c r="D12" s="8">
        <v>3672.64</v>
      </c>
      <c r="E12" s="8">
        <v>3740.42</v>
      </c>
      <c r="F12" s="8">
        <v>3664.77</v>
      </c>
      <c r="G12" s="8">
        <v>3738.93</v>
      </c>
      <c r="H12" s="8">
        <v>3672.44</v>
      </c>
      <c r="I12" s="8">
        <f t="shared" si="0"/>
        <v>0.0179431829486363</v>
      </c>
      <c r="J12" s="8">
        <v>0.0181</v>
      </c>
      <c r="K12" s="8">
        <v>192236.47</v>
      </c>
      <c r="L12" s="8">
        <v>11023116600</v>
      </c>
    </row>
    <row r="13" spans="1:12">
      <c r="A13" s="6" t="s">
        <v>19</v>
      </c>
      <c r="B13" s="6" t="s">
        <v>20</v>
      </c>
      <c r="C13" s="7">
        <v>45194</v>
      </c>
      <c r="D13" s="8">
        <v>3738.06</v>
      </c>
      <c r="E13" s="8">
        <v>3738.06</v>
      </c>
      <c r="F13" s="8">
        <v>3711.2</v>
      </c>
      <c r="G13" s="8">
        <v>3714.6</v>
      </c>
      <c r="H13" s="8">
        <v>3738.93</v>
      </c>
      <c r="I13" s="8">
        <f t="shared" si="0"/>
        <v>-0.00652847346531014</v>
      </c>
      <c r="J13" s="8">
        <v>-0.0065</v>
      </c>
      <c r="K13" s="8">
        <v>155793.83</v>
      </c>
      <c r="L13" s="8">
        <v>9259647900</v>
      </c>
    </row>
    <row r="14" spans="1:12">
      <c r="A14" s="6" t="s">
        <v>19</v>
      </c>
      <c r="B14" s="6" t="s">
        <v>20</v>
      </c>
      <c r="C14" s="7">
        <v>45195</v>
      </c>
      <c r="D14" s="8">
        <v>3711.71</v>
      </c>
      <c r="E14" s="8">
        <v>3723.85</v>
      </c>
      <c r="F14" s="8">
        <v>3692.62</v>
      </c>
      <c r="G14" s="8">
        <v>3692.89</v>
      </c>
      <c r="H14" s="8">
        <v>3714.6</v>
      </c>
      <c r="I14" s="8">
        <f t="shared" si="0"/>
        <v>-0.00586165142606874</v>
      </c>
      <c r="J14" s="8">
        <v>-0.0058</v>
      </c>
      <c r="K14" s="8">
        <v>137808.44</v>
      </c>
      <c r="L14" s="8">
        <v>7804452500</v>
      </c>
    </row>
    <row r="15" spans="1:12">
      <c r="A15" s="6" t="s">
        <v>19</v>
      </c>
      <c r="B15" s="6" t="s">
        <v>20</v>
      </c>
      <c r="C15" s="7">
        <v>45196</v>
      </c>
      <c r="D15" s="8">
        <v>3694.96</v>
      </c>
      <c r="E15" s="8">
        <v>3731.14</v>
      </c>
      <c r="F15" s="8">
        <v>3694.39</v>
      </c>
      <c r="G15" s="8">
        <v>3700.5</v>
      </c>
      <c r="H15" s="8">
        <v>3692.89</v>
      </c>
      <c r="I15" s="8">
        <f t="shared" si="0"/>
        <v>0.0020585963103485</v>
      </c>
      <c r="J15" s="8">
        <v>0.0021</v>
      </c>
      <c r="K15" s="8">
        <v>164790.44</v>
      </c>
      <c r="L15" s="8">
        <v>9162921000</v>
      </c>
    </row>
    <row r="16" spans="1:12">
      <c r="A16" s="6" t="s">
        <v>19</v>
      </c>
      <c r="B16" s="6" t="s">
        <v>20</v>
      </c>
      <c r="C16" s="7">
        <v>45197</v>
      </c>
      <c r="D16" s="8">
        <v>3711.21</v>
      </c>
      <c r="E16" s="8">
        <v>3716.06</v>
      </c>
      <c r="F16" s="8">
        <v>3685.3</v>
      </c>
      <c r="G16" s="8">
        <v>3689.52</v>
      </c>
      <c r="H16" s="8">
        <v>3700.5</v>
      </c>
      <c r="I16" s="8">
        <f t="shared" si="0"/>
        <v>-0.00297157736506741</v>
      </c>
      <c r="J16" s="8">
        <v>-0.003</v>
      </c>
      <c r="K16" s="8">
        <v>153500.42</v>
      </c>
      <c r="L16" s="8">
        <v>8522171900</v>
      </c>
    </row>
    <row r="17" spans="1:12">
      <c r="A17" s="6" t="s">
        <v>19</v>
      </c>
      <c r="B17" s="6" t="s">
        <v>20</v>
      </c>
      <c r="C17" s="7">
        <v>45208</v>
      </c>
      <c r="D17" s="8">
        <v>3678.93</v>
      </c>
      <c r="E17" s="8">
        <v>3694.17</v>
      </c>
      <c r="F17" s="8">
        <v>3642</v>
      </c>
      <c r="G17" s="8">
        <v>3684.73</v>
      </c>
      <c r="H17" s="8">
        <v>3689.52</v>
      </c>
      <c r="I17" s="8">
        <f t="shared" si="0"/>
        <v>-0.0012991153469638</v>
      </c>
      <c r="J17" s="8">
        <v>-0.0013</v>
      </c>
      <c r="K17" s="8">
        <v>178072.38</v>
      </c>
      <c r="L17" s="8">
        <v>10214805800</v>
      </c>
    </row>
    <row r="18" spans="1:12">
      <c r="A18" s="6" t="s">
        <v>19</v>
      </c>
      <c r="B18" s="6" t="s">
        <v>20</v>
      </c>
      <c r="C18" s="7">
        <v>45209</v>
      </c>
      <c r="D18" s="8">
        <v>3696.25</v>
      </c>
      <c r="E18" s="8">
        <v>3701.26</v>
      </c>
      <c r="F18" s="8">
        <v>3655.59</v>
      </c>
      <c r="G18" s="8">
        <v>3657.13</v>
      </c>
      <c r="H18" s="8">
        <v>3684.73</v>
      </c>
      <c r="I18" s="8">
        <f t="shared" si="0"/>
        <v>-0.00751856614432912</v>
      </c>
      <c r="J18" s="8">
        <v>-0.0075</v>
      </c>
      <c r="K18" s="8">
        <v>161938.96</v>
      </c>
      <c r="L18" s="8">
        <v>9916373000</v>
      </c>
    </row>
    <row r="19" spans="1:12">
      <c r="A19" s="9" t="s">
        <v>19</v>
      </c>
      <c r="B19" s="9" t="s">
        <v>20</v>
      </c>
      <c r="C19" s="10">
        <v>45210</v>
      </c>
      <c r="D19" s="11">
        <v>3674.75</v>
      </c>
      <c r="E19" s="11">
        <v>3689.53</v>
      </c>
      <c r="F19" s="11">
        <v>3670.82</v>
      </c>
      <c r="G19" s="11">
        <v>3684.49</v>
      </c>
      <c r="H19" s="8">
        <v>3657.13</v>
      </c>
      <c r="I19" s="14">
        <f t="shared" si="0"/>
        <v>0.00745343034974431</v>
      </c>
      <c r="J19" s="11">
        <v>0.0075</v>
      </c>
      <c r="K19" s="11">
        <v>73947.29</v>
      </c>
      <c r="L19" s="11">
        <v>3747486800</v>
      </c>
    </row>
    <row r="20" spans="7:8">
      <c r="G20" s="13" t="s">
        <v>14</v>
      </c>
      <c r="H20">
        <f>MEDIAN(G3:G19)</f>
        <v>3708.78</v>
      </c>
    </row>
    <row r="21" spans="7:8">
      <c r="G21" s="13" t="s">
        <v>15</v>
      </c>
      <c r="H21">
        <f>AVERAGE(G3:G18)</f>
        <v>3713.2325</v>
      </c>
    </row>
    <row r="22" spans="7:8">
      <c r="G22" s="13" t="s">
        <v>16</v>
      </c>
      <c r="H22">
        <f>KURT(G3:G19)</f>
        <v>-0.480076595745709</v>
      </c>
    </row>
    <row r="23" spans="7:8">
      <c r="G23" s="13" t="s">
        <v>17</v>
      </c>
      <c r="H23">
        <f>SKEW(G3:G19)</f>
        <v>0.170358994164133</v>
      </c>
    </row>
  </sheetData>
  <mergeCells count="1">
    <mergeCell ref="A1:L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G20" sqref="G20:H23"/>
    </sheetView>
  </sheetViews>
  <sheetFormatPr defaultColWidth="9.14285714285714" defaultRowHeight="15.2"/>
  <cols>
    <col min="3" max="3" width="10.7857142857143" customWidth="1"/>
  </cols>
  <sheetData>
    <row r="1" spans="1:12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2" t="s">
        <v>8</v>
      </c>
      <c r="I2" s="12" t="s">
        <v>9</v>
      </c>
      <c r="J2" s="5" t="s">
        <v>10</v>
      </c>
      <c r="K2" s="5" t="s">
        <v>11</v>
      </c>
      <c r="L2" s="5" t="s">
        <v>22</v>
      </c>
    </row>
    <row r="3" spans="1:12">
      <c r="A3" s="6" t="s">
        <v>23</v>
      </c>
      <c r="B3" s="6" t="s">
        <v>21</v>
      </c>
      <c r="C3" s="7">
        <v>45180</v>
      </c>
      <c r="D3" s="8">
        <v>1808</v>
      </c>
      <c r="E3" s="8">
        <v>1840</v>
      </c>
      <c r="F3" s="8">
        <v>1808</v>
      </c>
      <c r="G3" s="8">
        <v>1822.17</v>
      </c>
      <c r="H3" s="8"/>
      <c r="I3" s="8"/>
      <c r="J3" s="8">
        <v>0.002</v>
      </c>
      <c r="K3" s="8">
        <v>2902.62</v>
      </c>
      <c r="L3" s="8">
        <v>1592600</v>
      </c>
    </row>
    <row r="4" spans="1:12">
      <c r="A4" s="6" t="s">
        <v>23</v>
      </c>
      <c r="B4" s="6" t="s">
        <v>21</v>
      </c>
      <c r="C4" s="7">
        <v>45181</v>
      </c>
      <c r="D4" s="8">
        <v>1826.6</v>
      </c>
      <c r="E4" s="8">
        <v>1826.98</v>
      </c>
      <c r="F4" s="8">
        <v>1816.02</v>
      </c>
      <c r="G4" s="8">
        <v>1819.96</v>
      </c>
      <c r="H4" s="8">
        <v>1822.17</v>
      </c>
      <c r="I4" s="8">
        <f>LN(G2:G19/H2:H19)</f>
        <v>-0.00121357572147856</v>
      </c>
      <c r="J4" s="8">
        <v>-0.0012</v>
      </c>
      <c r="K4" s="8">
        <v>2214.51</v>
      </c>
      <c r="L4" s="8">
        <v>1216800</v>
      </c>
    </row>
    <row r="5" spans="1:12">
      <c r="A5" s="6" t="s">
        <v>23</v>
      </c>
      <c r="B5" s="6" t="s">
        <v>21</v>
      </c>
      <c r="C5" s="7">
        <v>45182</v>
      </c>
      <c r="D5" s="8">
        <v>1829.92</v>
      </c>
      <c r="E5" s="8">
        <v>1829.92</v>
      </c>
      <c r="F5" s="8">
        <v>1800.05</v>
      </c>
      <c r="G5" s="8">
        <v>1819.91</v>
      </c>
      <c r="H5" s="8">
        <v>1819.96</v>
      </c>
      <c r="I5" s="8">
        <f t="shared" ref="I5:I19" si="0">LN(G3:G19/H3:H19)</f>
        <v>-2.74735086709832e-5</v>
      </c>
      <c r="J5" s="8">
        <v>0</v>
      </c>
      <c r="K5" s="8">
        <v>3540.58</v>
      </c>
      <c r="L5" s="8">
        <v>1950100</v>
      </c>
    </row>
    <row r="6" spans="1:12">
      <c r="A6" s="6" t="s">
        <v>23</v>
      </c>
      <c r="B6" s="6" t="s">
        <v>21</v>
      </c>
      <c r="C6" s="7">
        <v>45183</v>
      </c>
      <c r="D6" s="8">
        <v>1822.53</v>
      </c>
      <c r="E6" s="8">
        <v>1826.98</v>
      </c>
      <c r="F6" s="8">
        <v>1806</v>
      </c>
      <c r="G6" s="8">
        <v>1818.69</v>
      </c>
      <c r="H6" s="8">
        <v>1819.91</v>
      </c>
      <c r="I6" s="8">
        <f t="shared" si="0"/>
        <v>-0.000670587613762555</v>
      </c>
      <c r="J6" s="8">
        <v>-0.0007</v>
      </c>
      <c r="K6" s="8">
        <v>3180.45</v>
      </c>
      <c r="L6" s="8">
        <v>1750500</v>
      </c>
    </row>
    <row r="7" spans="1:12">
      <c r="A7" s="6" t="s">
        <v>23</v>
      </c>
      <c r="B7" s="6" t="s">
        <v>21</v>
      </c>
      <c r="C7" s="7">
        <v>45184</v>
      </c>
      <c r="D7" s="8">
        <v>1819</v>
      </c>
      <c r="E7" s="8">
        <v>1819.78</v>
      </c>
      <c r="F7" s="8">
        <v>1781.3</v>
      </c>
      <c r="G7" s="8">
        <v>1781.99</v>
      </c>
      <c r="H7" s="8">
        <v>1818.69</v>
      </c>
      <c r="I7" s="8">
        <f t="shared" si="0"/>
        <v>-0.0203857443421784</v>
      </c>
      <c r="J7" s="8">
        <v>-0.0202</v>
      </c>
      <c r="K7" s="8">
        <v>5105.75</v>
      </c>
      <c r="L7" s="8">
        <v>2843100</v>
      </c>
    </row>
    <row r="8" spans="1:12">
      <c r="A8" s="6" t="s">
        <v>23</v>
      </c>
      <c r="B8" s="6" t="s">
        <v>21</v>
      </c>
      <c r="C8" s="7">
        <v>45187</v>
      </c>
      <c r="D8" s="8">
        <v>1776.31</v>
      </c>
      <c r="E8" s="8">
        <v>1829.5</v>
      </c>
      <c r="F8" s="8">
        <v>1773</v>
      </c>
      <c r="G8" s="8">
        <v>1829.2</v>
      </c>
      <c r="H8" s="8">
        <v>1781.99</v>
      </c>
      <c r="I8" s="8">
        <f t="shared" si="0"/>
        <v>0.0261479954411694</v>
      </c>
      <c r="J8" s="8">
        <v>0.0265</v>
      </c>
      <c r="K8" s="8">
        <v>5905.12</v>
      </c>
      <c r="L8" s="8">
        <v>3255900</v>
      </c>
    </row>
    <row r="9" spans="1:12">
      <c r="A9" s="6" t="s">
        <v>23</v>
      </c>
      <c r="B9" s="6" t="s">
        <v>21</v>
      </c>
      <c r="C9" s="7">
        <v>45188</v>
      </c>
      <c r="D9" s="8">
        <v>1822.2</v>
      </c>
      <c r="E9" s="8">
        <v>1829</v>
      </c>
      <c r="F9" s="8">
        <v>1808</v>
      </c>
      <c r="G9" s="8">
        <v>1826.94</v>
      </c>
      <c r="H9" s="8">
        <v>1829.2</v>
      </c>
      <c r="I9" s="8">
        <f t="shared" si="0"/>
        <v>-0.00123627666765763</v>
      </c>
      <c r="J9" s="8">
        <v>-0.0012</v>
      </c>
      <c r="K9" s="8">
        <v>2727.86</v>
      </c>
      <c r="L9" s="8">
        <v>1499000</v>
      </c>
    </row>
    <row r="10" spans="1:12">
      <c r="A10" s="6" t="s">
        <v>23</v>
      </c>
      <c r="B10" s="6" t="s">
        <v>21</v>
      </c>
      <c r="C10" s="7">
        <v>45189</v>
      </c>
      <c r="D10" s="8">
        <v>1822</v>
      </c>
      <c r="E10" s="8">
        <v>1830</v>
      </c>
      <c r="F10" s="8">
        <v>1818.05</v>
      </c>
      <c r="G10" s="8">
        <v>1824</v>
      </c>
      <c r="H10" s="8">
        <v>1826.94</v>
      </c>
      <c r="I10" s="8">
        <f t="shared" si="0"/>
        <v>-0.00161054448196584</v>
      </c>
      <c r="J10" s="8">
        <v>-0.0016</v>
      </c>
      <c r="K10" s="8">
        <v>2281.58</v>
      </c>
      <c r="L10" s="8">
        <v>1250200</v>
      </c>
    </row>
    <row r="11" spans="1:12">
      <c r="A11" s="6" t="s">
        <v>23</v>
      </c>
      <c r="B11" s="6" t="s">
        <v>21</v>
      </c>
      <c r="C11" s="7">
        <v>45190</v>
      </c>
      <c r="D11" s="8">
        <v>1818.01</v>
      </c>
      <c r="E11" s="8">
        <v>1822</v>
      </c>
      <c r="F11" s="8">
        <v>1798.39</v>
      </c>
      <c r="G11" s="8">
        <v>1798.39</v>
      </c>
      <c r="H11" s="8">
        <v>1824</v>
      </c>
      <c r="I11" s="8">
        <f t="shared" si="0"/>
        <v>-0.014140071448585</v>
      </c>
      <c r="J11" s="8">
        <v>-0.014</v>
      </c>
      <c r="K11" s="8">
        <v>3521.49</v>
      </c>
      <c r="L11" s="8">
        <v>1948900</v>
      </c>
    </row>
    <row r="12" spans="1:12">
      <c r="A12" s="6" t="s">
        <v>23</v>
      </c>
      <c r="B12" s="6" t="s">
        <v>21</v>
      </c>
      <c r="C12" s="7">
        <v>45191</v>
      </c>
      <c r="D12" s="8">
        <v>1805.63</v>
      </c>
      <c r="E12" s="8">
        <v>1849.96</v>
      </c>
      <c r="F12" s="8">
        <v>1792.41</v>
      </c>
      <c r="G12" s="8">
        <v>1849</v>
      </c>
      <c r="H12" s="8">
        <v>1798.39</v>
      </c>
      <c r="I12" s="8">
        <f t="shared" si="0"/>
        <v>0.0277531322014332</v>
      </c>
      <c r="J12" s="8">
        <v>0.0281</v>
      </c>
      <c r="K12" s="8">
        <v>6287.83</v>
      </c>
      <c r="L12" s="8">
        <v>3439000</v>
      </c>
    </row>
    <row r="13" spans="1:12">
      <c r="A13" s="6" t="s">
        <v>23</v>
      </c>
      <c r="B13" s="6" t="s">
        <v>21</v>
      </c>
      <c r="C13" s="7">
        <v>45194</v>
      </c>
      <c r="D13" s="8">
        <v>1847.5</v>
      </c>
      <c r="E13" s="8">
        <v>1848</v>
      </c>
      <c r="F13" s="8">
        <v>1826.59</v>
      </c>
      <c r="G13" s="8">
        <v>1832.38</v>
      </c>
      <c r="H13" s="8">
        <v>1849</v>
      </c>
      <c r="I13" s="8">
        <f t="shared" si="0"/>
        <v>-0.00902928408155981</v>
      </c>
      <c r="J13" s="8">
        <v>-0.009</v>
      </c>
      <c r="K13" s="8">
        <v>2565.77</v>
      </c>
      <c r="L13" s="8">
        <v>1397900</v>
      </c>
    </row>
    <row r="14" spans="1:12">
      <c r="A14" s="6" t="s">
        <v>23</v>
      </c>
      <c r="B14" s="6" t="s">
        <v>21</v>
      </c>
      <c r="C14" s="7">
        <v>45195</v>
      </c>
      <c r="D14" s="8">
        <v>1828</v>
      </c>
      <c r="E14" s="8">
        <v>1834.88</v>
      </c>
      <c r="F14" s="8">
        <v>1813.1</v>
      </c>
      <c r="G14" s="8">
        <v>1816</v>
      </c>
      <c r="H14" s="8">
        <v>1832.38</v>
      </c>
      <c r="I14" s="8">
        <f t="shared" si="0"/>
        <v>-0.00897938814432646</v>
      </c>
      <c r="J14" s="8">
        <v>-0.0089</v>
      </c>
      <c r="K14" s="8">
        <v>2870.85</v>
      </c>
      <c r="L14" s="8">
        <v>1576200</v>
      </c>
    </row>
    <row r="15" spans="1:12">
      <c r="A15" s="6" t="s">
        <v>23</v>
      </c>
      <c r="B15" s="6" t="s">
        <v>21</v>
      </c>
      <c r="C15" s="7">
        <v>45196</v>
      </c>
      <c r="D15" s="8">
        <v>1815</v>
      </c>
      <c r="E15" s="8">
        <v>1833.5</v>
      </c>
      <c r="F15" s="8">
        <v>1802.8</v>
      </c>
      <c r="G15" s="8">
        <v>1814</v>
      </c>
      <c r="H15" s="8">
        <v>1816</v>
      </c>
      <c r="I15" s="8">
        <f t="shared" si="0"/>
        <v>-0.00110192848615664</v>
      </c>
      <c r="J15" s="8">
        <v>-0.0011</v>
      </c>
      <c r="K15" s="8">
        <v>3791.88</v>
      </c>
      <c r="L15" s="8">
        <v>2088000</v>
      </c>
    </row>
    <row r="16" spans="1:12">
      <c r="A16" s="6" t="s">
        <v>23</v>
      </c>
      <c r="B16" s="6" t="s">
        <v>21</v>
      </c>
      <c r="C16" s="7">
        <v>45197</v>
      </c>
      <c r="D16" s="8">
        <v>1824.98</v>
      </c>
      <c r="E16" s="8">
        <v>1824.98</v>
      </c>
      <c r="F16" s="8">
        <v>1797.8</v>
      </c>
      <c r="G16" s="8">
        <v>1798.55</v>
      </c>
      <c r="H16" s="8">
        <v>1814</v>
      </c>
      <c r="I16" s="8">
        <f t="shared" si="0"/>
        <v>-0.00855356698061024</v>
      </c>
      <c r="J16" s="8">
        <v>-0.0085</v>
      </c>
      <c r="K16" s="8">
        <v>3704.81</v>
      </c>
      <c r="L16" s="8">
        <v>2053800</v>
      </c>
    </row>
    <row r="17" spans="1:12">
      <c r="A17" s="6" t="s">
        <v>23</v>
      </c>
      <c r="B17" s="6" t="s">
        <v>21</v>
      </c>
      <c r="C17" s="7">
        <v>45208</v>
      </c>
      <c r="D17" s="8">
        <v>1796.94</v>
      </c>
      <c r="E17" s="8">
        <v>1796.94</v>
      </c>
      <c r="F17" s="8">
        <v>1764.9</v>
      </c>
      <c r="G17" s="8">
        <v>1777</v>
      </c>
      <c r="H17" s="8">
        <v>1798.55</v>
      </c>
      <c r="I17" s="8">
        <f t="shared" si="0"/>
        <v>-0.0120542355398203</v>
      </c>
      <c r="J17" s="8">
        <v>-0.012</v>
      </c>
      <c r="K17" s="8">
        <v>5279.95</v>
      </c>
      <c r="L17" s="8">
        <v>2976300</v>
      </c>
    </row>
    <row r="18" spans="1:12">
      <c r="A18" s="6" t="s">
        <v>23</v>
      </c>
      <c r="B18" s="6" t="s">
        <v>21</v>
      </c>
      <c r="C18" s="7">
        <v>45209</v>
      </c>
      <c r="D18" s="8">
        <v>1782.89</v>
      </c>
      <c r="E18" s="8">
        <v>1798.98</v>
      </c>
      <c r="F18" s="8">
        <v>1768</v>
      </c>
      <c r="G18" s="8">
        <v>1770</v>
      </c>
      <c r="H18" s="8">
        <v>1777</v>
      </c>
      <c r="I18" s="8">
        <f t="shared" si="0"/>
        <v>-0.00394700258677653</v>
      </c>
      <c r="J18" s="8">
        <v>-0.0039</v>
      </c>
      <c r="K18" s="8">
        <v>3615.56</v>
      </c>
      <c r="L18" s="8">
        <v>2028400</v>
      </c>
    </row>
    <row r="19" spans="1:12">
      <c r="A19" s="9" t="s">
        <v>23</v>
      </c>
      <c r="B19" s="9" t="s">
        <v>21</v>
      </c>
      <c r="C19" s="10">
        <v>45210</v>
      </c>
      <c r="D19" s="11">
        <v>1784.65</v>
      </c>
      <c r="E19" s="11">
        <v>1784.65</v>
      </c>
      <c r="F19" s="11">
        <v>1768</v>
      </c>
      <c r="G19" s="11">
        <v>1770.87</v>
      </c>
      <c r="H19" s="8">
        <v>1770</v>
      </c>
      <c r="I19" s="14">
        <f t="shared" si="0"/>
        <v>0.000491404664676823</v>
      </c>
      <c r="J19" s="11">
        <v>0.0005</v>
      </c>
      <c r="K19" s="11">
        <v>1222.68</v>
      </c>
      <c r="L19" s="11">
        <v>689183</v>
      </c>
    </row>
    <row r="20" spans="7:8">
      <c r="G20" s="13" t="s">
        <v>14</v>
      </c>
      <c r="H20">
        <f>MEDIAN(G3:G19)</f>
        <v>1818.69</v>
      </c>
    </row>
    <row r="21" spans="7:8">
      <c r="G21" s="13" t="s">
        <v>15</v>
      </c>
      <c r="H21">
        <f>AVERAGE(G3:G18)</f>
        <v>1812.38625</v>
      </c>
    </row>
    <row r="22" spans="7:8">
      <c r="G22" s="13" t="s">
        <v>16</v>
      </c>
      <c r="H22">
        <f>KURT(G3:G19)</f>
        <v>-0.646116828037156</v>
      </c>
    </row>
    <row r="23" spans="7:8">
      <c r="G23" s="13" t="s">
        <v>17</v>
      </c>
      <c r="H23">
        <f>SKEW(G3:G19)</f>
        <v>-0.53010394504738</v>
      </c>
    </row>
  </sheetData>
  <mergeCells count="1">
    <mergeCell ref="A1:L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I21" sqref="I21"/>
    </sheetView>
  </sheetViews>
  <sheetFormatPr defaultColWidth="9.14285714285714" defaultRowHeight="15.2"/>
  <cols>
    <col min="8" max="8" width="13.9285714285714"/>
  </cols>
  <sheetData>
    <row r="1" spans="1:12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2" t="s">
        <v>8</v>
      </c>
      <c r="I2" s="12" t="s">
        <v>9</v>
      </c>
      <c r="J2" s="5" t="s">
        <v>10</v>
      </c>
      <c r="K2" s="5" t="s">
        <v>11</v>
      </c>
      <c r="L2" s="5" t="s">
        <v>22</v>
      </c>
    </row>
    <row r="3" spans="1:12">
      <c r="A3" s="6" t="s">
        <v>25</v>
      </c>
      <c r="B3" s="6" t="s">
        <v>24</v>
      </c>
      <c r="C3" s="7">
        <v>45180</v>
      </c>
      <c r="D3" s="8">
        <v>7.34</v>
      </c>
      <c r="E3" s="8">
        <v>7.59</v>
      </c>
      <c r="F3" s="8">
        <v>7.34</v>
      </c>
      <c r="G3" s="8">
        <v>7.56</v>
      </c>
      <c r="H3" s="8"/>
      <c r="I3" s="8"/>
      <c r="J3" s="8">
        <v>0.0314</v>
      </c>
      <c r="K3" s="8">
        <v>106.38</v>
      </c>
      <c r="L3" s="8">
        <v>14144500</v>
      </c>
    </row>
    <row r="4" spans="1:12">
      <c r="A4" s="6" t="s">
        <v>25</v>
      </c>
      <c r="B4" s="6" t="s">
        <v>24</v>
      </c>
      <c r="C4" s="7">
        <v>45181</v>
      </c>
      <c r="D4" s="8">
        <v>7.59</v>
      </c>
      <c r="E4" s="8">
        <v>7.59</v>
      </c>
      <c r="F4" s="8">
        <v>7.48</v>
      </c>
      <c r="G4" s="8">
        <v>7.51</v>
      </c>
      <c r="H4" s="8">
        <v>7.56</v>
      </c>
      <c r="I4" s="8">
        <f>LN(G2:G19/H2:H19)</f>
        <v>-0.00663572441539827</v>
      </c>
      <c r="J4" s="8">
        <v>-0.0066</v>
      </c>
      <c r="K4" s="8">
        <v>62.57</v>
      </c>
      <c r="L4" s="8">
        <v>8332500</v>
      </c>
    </row>
    <row r="5" spans="1:12">
      <c r="A5" s="6" t="s">
        <v>25</v>
      </c>
      <c r="B5" s="6" t="s">
        <v>24</v>
      </c>
      <c r="C5" s="7">
        <v>45182</v>
      </c>
      <c r="D5" s="8">
        <v>7.55</v>
      </c>
      <c r="E5" s="8">
        <v>7.61</v>
      </c>
      <c r="F5" s="8">
        <v>7.5</v>
      </c>
      <c r="G5" s="8">
        <v>7.55</v>
      </c>
      <c r="H5" s="8">
        <v>7.51</v>
      </c>
      <c r="I5" s="8">
        <f t="shared" ref="I5:I19" si="0">LN(G3:G19/H3:H19)</f>
        <v>0.00531209748488988</v>
      </c>
      <c r="J5" s="8">
        <v>0.0053</v>
      </c>
      <c r="K5" s="8">
        <v>76.25</v>
      </c>
      <c r="L5" s="8">
        <v>10091900</v>
      </c>
    </row>
    <row r="6" spans="1:12">
      <c r="A6" s="6" t="s">
        <v>25</v>
      </c>
      <c r="B6" s="6" t="s">
        <v>24</v>
      </c>
      <c r="C6" s="7">
        <v>45183</v>
      </c>
      <c r="D6" s="8">
        <v>7.56</v>
      </c>
      <c r="E6" s="8">
        <v>7.56</v>
      </c>
      <c r="F6" s="8">
        <v>7.47</v>
      </c>
      <c r="G6" s="8">
        <v>7.54</v>
      </c>
      <c r="H6" s="8">
        <v>7.55</v>
      </c>
      <c r="I6" s="8">
        <f t="shared" si="0"/>
        <v>-0.00132538124106857</v>
      </c>
      <c r="J6" s="8">
        <v>-0.0013</v>
      </c>
      <c r="K6" s="8">
        <v>70.09</v>
      </c>
      <c r="L6" s="8">
        <v>9330600</v>
      </c>
    </row>
    <row r="7" spans="1:12">
      <c r="A7" s="6" t="s">
        <v>25</v>
      </c>
      <c r="B7" s="6" t="s">
        <v>24</v>
      </c>
      <c r="C7" s="7">
        <v>45184</v>
      </c>
      <c r="D7" s="8">
        <v>7.58</v>
      </c>
      <c r="E7" s="8">
        <v>7.69</v>
      </c>
      <c r="F7" s="8">
        <v>7.55</v>
      </c>
      <c r="G7" s="8">
        <v>7.59</v>
      </c>
      <c r="H7" s="8">
        <v>7.54</v>
      </c>
      <c r="I7" s="8">
        <f t="shared" si="0"/>
        <v>0.00660940938767381</v>
      </c>
      <c r="J7" s="8">
        <v>0.0066</v>
      </c>
      <c r="K7" s="8">
        <v>116.39</v>
      </c>
      <c r="L7" s="8">
        <v>15263000</v>
      </c>
    </row>
    <row r="8" spans="1:12">
      <c r="A8" s="6" t="s">
        <v>25</v>
      </c>
      <c r="B8" s="6" t="s">
        <v>24</v>
      </c>
      <c r="C8" s="7">
        <v>45187</v>
      </c>
      <c r="D8" s="8">
        <v>7.65</v>
      </c>
      <c r="E8" s="8">
        <v>7.65</v>
      </c>
      <c r="F8" s="8">
        <v>7.48</v>
      </c>
      <c r="G8" s="8">
        <v>7.62</v>
      </c>
      <c r="H8" s="8">
        <v>7.59</v>
      </c>
      <c r="I8" s="8">
        <f t="shared" si="0"/>
        <v>0.00394477829101633</v>
      </c>
      <c r="J8" s="8">
        <v>0.004</v>
      </c>
      <c r="K8" s="8">
        <v>99</v>
      </c>
      <c r="L8" s="8">
        <v>13116700</v>
      </c>
    </row>
    <row r="9" spans="1:12">
      <c r="A9" s="6" t="s">
        <v>25</v>
      </c>
      <c r="B9" s="6" t="s">
        <v>24</v>
      </c>
      <c r="C9" s="7">
        <v>45188</v>
      </c>
      <c r="D9" s="8">
        <v>7.6</v>
      </c>
      <c r="E9" s="8">
        <v>7.62</v>
      </c>
      <c r="F9" s="8">
        <v>7.52</v>
      </c>
      <c r="G9" s="8">
        <v>7.55</v>
      </c>
      <c r="H9" s="8">
        <v>7.62</v>
      </c>
      <c r="I9" s="8">
        <f t="shared" si="0"/>
        <v>-0.00922880643762159</v>
      </c>
      <c r="J9" s="8">
        <v>-0.0092</v>
      </c>
      <c r="K9" s="8">
        <v>81.82</v>
      </c>
      <c r="L9" s="8">
        <v>10816500</v>
      </c>
    </row>
    <row r="10" spans="1:12">
      <c r="A10" s="6" t="s">
        <v>25</v>
      </c>
      <c r="B10" s="6" t="s">
        <v>24</v>
      </c>
      <c r="C10" s="7">
        <v>45189</v>
      </c>
      <c r="D10" s="8">
        <v>7.52</v>
      </c>
      <c r="E10" s="8">
        <v>7.57</v>
      </c>
      <c r="F10" s="8">
        <v>7.51</v>
      </c>
      <c r="G10" s="8">
        <v>7.53</v>
      </c>
      <c r="H10" s="8">
        <v>7.55</v>
      </c>
      <c r="I10" s="8">
        <f t="shared" si="0"/>
        <v>-0.00265252144913112</v>
      </c>
      <c r="J10" s="8">
        <v>-0.0026</v>
      </c>
      <c r="K10" s="8">
        <v>55.25</v>
      </c>
      <c r="L10" s="8">
        <v>7332100</v>
      </c>
    </row>
    <row r="11" spans="1:12">
      <c r="A11" s="6" t="s">
        <v>25</v>
      </c>
      <c r="B11" s="6" t="s">
        <v>24</v>
      </c>
      <c r="C11" s="7">
        <v>45190</v>
      </c>
      <c r="D11" s="8">
        <v>7.58</v>
      </c>
      <c r="E11" s="8">
        <v>7.59</v>
      </c>
      <c r="F11" s="8">
        <v>7.41</v>
      </c>
      <c r="G11" s="8">
        <v>7.44</v>
      </c>
      <c r="H11" s="8">
        <v>7.53</v>
      </c>
      <c r="I11" s="8">
        <f t="shared" si="0"/>
        <v>-0.0120241929668017</v>
      </c>
      <c r="J11" s="8">
        <v>-0.012</v>
      </c>
      <c r="K11" s="8">
        <v>78.52</v>
      </c>
      <c r="L11" s="8">
        <v>10533000</v>
      </c>
    </row>
    <row r="12" spans="1:12">
      <c r="A12" s="6" t="s">
        <v>25</v>
      </c>
      <c r="B12" s="6" t="s">
        <v>24</v>
      </c>
      <c r="C12" s="7">
        <v>45191</v>
      </c>
      <c r="D12" s="8">
        <v>7.41</v>
      </c>
      <c r="E12" s="8">
        <v>7.49</v>
      </c>
      <c r="F12" s="8">
        <v>7.4</v>
      </c>
      <c r="G12" s="8">
        <v>7.48</v>
      </c>
      <c r="H12" s="8">
        <v>7.44</v>
      </c>
      <c r="I12" s="8">
        <f t="shared" si="0"/>
        <v>0.00536194314138537</v>
      </c>
      <c r="J12" s="8">
        <v>0.0054</v>
      </c>
      <c r="K12" s="8">
        <v>51.94</v>
      </c>
      <c r="L12" s="8">
        <v>6981400</v>
      </c>
    </row>
    <row r="13" spans="1:12">
      <c r="A13" s="6" t="s">
        <v>25</v>
      </c>
      <c r="B13" s="6" t="s">
        <v>24</v>
      </c>
      <c r="C13" s="7">
        <v>45194</v>
      </c>
      <c r="D13" s="8">
        <v>7.49</v>
      </c>
      <c r="E13" s="8">
        <v>7.57</v>
      </c>
      <c r="F13" s="8">
        <v>7.46</v>
      </c>
      <c r="G13" s="8">
        <v>7.48</v>
      </c>
      <c r="H13" s="8">
        <v>7.48</v>
      </c>
      <c r="I13" s="8">
        <f t="shared" si="0"/>
        <v>0</v>
      </c>
      <c r="J13" s="8">
        <v>0</v>
      </c>
      <c r="K13" s="8">
        <v>69.57</v>
      </c>
      <c r="L13" s="8">
        <v>9268800</v>
      </c>
    </row>
    <row r="14" spans="1:12">
      <c r="A14" s="6" t="s">
        <v>25</v>
      </c>
      <c r="B14" s="6" t="s">
        <v>24</v>
      </c>
      <c r="C14" s="7">
        <v>45195</v>
      </c>
      <c r="D14" s="8">
        <v>7.46</v>
      </c>
      <c r="E14" s="8">
        <v>7.52</v>
      </c>
      <c r="F14" s="8">
        <v>7.43</v>
      </c>
      <c r="G14" s="8">
        <v>7.46</v>
      </c>
      <c r="H14" s="8">
        <v>7.48</v>
      </c>
      <c r="I14" s="8">
        <f t="shared" si="0"/>
        <v>-0.0026773777707164</v>
      </c>
      <c r="J14" s="8">
        <v>-0.0027</v>
      </c>
      <c r="K14" s="8">
        <v>54.58</v>
      </c>
      <c r="L14" s="8">
        <v>7309700</v>
      </c>
    </row>
    <row r="15" spans="1:12">
      <c r="A15" s="6" t="s">
        <v>25</v>
      </c>
      <c r="B15" s="6" t="s">
        <v>24</v>
      </c>
      <c r="C15" s="7">
        <v>45196</v>
      </c>
      <c r="D15" s="8">
        <v>7.46</v>
      </c>
      <c r="E15" s="8">
        <v>7.52</v>
      </c>
      <c r="F15" s="8">
        <v>7.45</v>
      </c>
      <c r="G15" s="8">
        <v>7.49</v>
      </c>
      <c r="H15" s="8">
        <v>7.46</v>
      </c>
      <c r="I15" s="8">
        <f t="shared" si="0"/>
        <v>0.00401338331345874</v>
      </c>
      <c r="J15" s="8">
        <v>0.004</v>
      </c>
      <c r="K15" s="8">
        <v>50.74</v>
      </c>
      <c r="L15" s="8">
        <v>6781300</v>
      </c>
    </row>
    <row r="16" spans="1:12">
      <c r="A16" s="6" t="s">
        <v>25</v>
      </c>
      <c r="B16" s="6" t="s">
        <v>24</v>
      </c>
      <c r="C16" s="7">
        <v>45197</v>
      </c>
      <c r="D16" s="8">
        <v>7.48</v>
      </c>
      <c r="E16" s="8">
        <v>7.5</v>
      </c>
      <c r="F16" s="8">
        <v>7.43</v>
      </c>
      <c r="G16" s="8">
        <v>7.44</v>
      </c>
      <c r="H16" s="8">
        <v>7.49</v>
      </c>
      <c r="I16" s="8">
        <f t="shared" si="0"/>
        <v>-0.00669794868412758</v>
      </c>
      <c r="J16" s="8">
        <v>-0.0067</v>
      </c>
      <c r="K16" s="8">
        <v>58.25</v>
      </c>
      <c r="L16" s="8">
        <v>7814300</v>
      </c>
    </row>
    <row r="17" spans="1:12">
      <c r="A17" s="6" t="s">
        <v>25</v>
      </c>
      <c r="B17" s="6" t="s">
        <v>24</v>
      </c>
      <c r="C17" s="7">
        <v>45208</v>
      </c>
      <c r="D17" s="8">
        <v>7.43</v>
      </c>
      <c r="E17" s="8">
        <v>7.43</v>
      </c>
      <c r="F17" s="8">
        <v>7.29</v>
      </c>
      <c r="G17" s="8">
        <v>7.32</v>
      </c>
      <c r="H17" s="8">
        <v>7.44</v>
      </c>
      <c r="I17" s="8">
        <f t="shared" si="0"/>
        <v>-0.0162605208717803</v>
      </c>
      <c r="J17" s="8">
        <v>-0.0161</v>
      </c>
      <c r="K17" s="8">
        <v>80.65</v>
      </c>
      <c r="L17" s="8">
        <v>10999300</v>
      </c>
    </row>
    <row r="18" spans="1:12">
      <c r="A18" s="6" t="s">
        <v>25</v>
      </c>
      <c r="B18" s="6" t="s">
        <v>24</v>
      </c>
      <c r="C18" s="7">
        <v>45209</v>
      </c>
      <c r="D18" s="8">
        <v>7.31</v>
      </c>
      <c r="E18" s="8">
        <v>7.36</v>
      </c>
      <c r="F18" s="8">
        <v>7.29</v>
      </c>
      <c r="G18" s="8">
        <v>7.32</v>
      </c>
      <c r="H18" s="8">
        <v>7.32</v>
      </c>
      <c r="I18" s="8">
        <f t="shared" si="0"/>
        <v>0</v>
      </c>
      <c r="J18" s="8">
        <v>0</v>
      </c>
      <c r="K18" s="8">
        <v>60.83</v>
      </c>
      <c r="L18" s="8">
        <v>8309300</v>
      </c>
    </row>
    <row r="19" spans="1:12">
      <c r="A19" s="9" t="s">
        <v>25</v>
      </c>
      <c r="B19" s="9" t="s">
        <v>24</v>
      </c>
      <c r="C19" s="10">
        <v>45210</v>
      </c>
      <c r="D19" s="11">
        <v>7.3</v>
      </c>
      <c r="E19" s="11">
        <v>7.34</v>
      </c>
      <c r="F19" s="11">
        <v>7.26</v>
      </c>
      <c r="G19" s="11">
        <v>7.31</v>
      </c>
      <c r="H19" s="8">
        <v>7.32</v>
      </c>
      <c r="I19" s="14">
        <f t="shared" si="0"/>
        <v>-0.00136705421153311</v>
      </c>
      <c r="J19" s="11">
        <v>-0.0014</v>
      </c>
      <c r="K19" s="11">
        <v>23.2</v>
      </c>
      <c r="L19" s="11">
        <v>3181100</v>
      </c>
    </row>
    <row r="20" spans="7:8">
      <c r="G20" s="13" t="s">
        <v>14</v>
      </c>
      <c r="H20">
        <f>MEDIAN(G3:G19)</f>
        <v>7.49</v>
      </c>
    </row>
    <row r="21" spans="7:8">
      <c r="G21" s="13" t="s">
        <v>15</v>
      </c>
      <c r="H21">
        <f>AVERAGE(G3:G19)</f>
        <v>7.48176470588235</v>
      </c>
    </row>
    <row r="22" spans="7:8">
      <c r="G22" s="13" t="s">
        <v>16</v>
      </c>
      <c r="H22">
        <f>KURT(G3:G19)</f>
        <v>-0.204183370957059</v>
      </c>
    </row>
    <row r="23" spans="7:8">
      <c r="G23" s="13" t="s">
        <v>17</v>
      </c>
      <c r="H23">
        <f>SKEW(G3:G19)</f>
        <v>-0.731743097039416</v>
      </c>
    </row>
  </sheetData>
  <mergeCells count="1">
    <mergeCell ref="A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上证指数</vt:lpstr>
      <vt:lpstr>沪深300</vt:lpstr>
      <vt:lpstr>贵州茅台</vt:lpstr>
      <vt:lpstr>豫园股份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KD</cp:lastModifiedBy>
  <dcterms:created xsi:type="dcterms:W3CDTF">2023-10-11T18:17:00Z</dcterms:created>
  <dcterms:modified xsi:type="dcterms:W3CDTF">2023-10-17T21:02:45Z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D76EFA1FD8ECE0BAA9852E6592139B59_43</vt:lpwstr>
  </property>
  <property fmtid="{D5CDD505-2E9C-101B-9397-08002B2CF9AE}" pid="3" name="KSOProductBuildVer">
    <vt:lpwstr>1033-6.2.1.8344</vt:lpwstr>
  </property>
</Properties>
</file>