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1"/>
  </bookViews>
  <sheets>
    <sheet name="params" sheetId="1" r:id="rId1"/>
    <sheet name="results" sheetId="2" r:id="rId2"/>
  </sheets>
  <definedNames>
    <definedName name="alpha">params!$E$2</definedName>
    <definedName name="e">params!$K$2</definedName>
    <definedName name="g">results!$W$2:$W$5</definedName>
    <definedName name="G_e">results!$AI$2:$AL$5</definedName>
    <definedName name="lambda">params!$F$2</definedName>
    <definedName name="sqrt_G">results!$AD$2:$AG$5</definedName>
    <definedName name="theta_0">params!$G$2</definedName>
    <definedName name="theta_1">params!$H$2</definedName>
    <definedName name="theta_2">params!$I$2</definedName>
    <definedName name="theta_3">params!$J$2</definedName>
    <definedName name="vt_0">params!$A$2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C5" i="2"/>
  <c r="B5" i="2"/>
  <c r="A5" i="2"/>
  <c r="W5" i="2"/>
  <c r="W4" i="2"/>
  <c r="W3" i="2"/>
  <c r="W2" i="2"/>
  <c r="AL5" i="2"/>
  <c r="AK4" i="2"/>
  <c r="AJ3" i="2"/>
  <c r="AI2" i="2"/>
  <c r="N4" i="2"/>
  <c r="M4" i="2"/>
  <c r="L4" i="2"/>
  <c r="K4" i="2"/>
  <c r="I4" i="2"/>
  <c r="H4" i="2"/>
  <c r="G4" i="2"/>
  <c r="F4" i="2"/>
  <c r="AE3" i="2"/>
  <c r="AD2" i="2"/>
  <c r="N3" i="2"/>
  <c r="M3" i="2"/>
  <c r="L3" i="2"/>
  <c r="K3" i="2"/>
  <c r="I3" i="2"/>
  <c r="H3" i="2"/>
  <c r="G3" i="2"/>
  <c r="F3" i="2"/>
  <c r="AF5" i="2"/>
  <c r="AE5" i="2"/>
  <c r="AD5" i="2"/>
  <c r="AG4" i="2"/>
  <c r="AE4" i="2"/>
  <c r="AD4" i="2"/>
  <c r="AG3" i="2"/>
  <c r="AF3" i="2"/>
  <c r="AD3" i="2"/>
  <c r="AG2" i="2"/>
  <c r="AF2" i="2"/>
  <c r="AE2" i="2"/>
  <c r="N2" i="2"/>
  <c r="M2" i="2"/>
  <c r="L2" i="2"/>
  <c r="K2" i="2"/>
  <c r="I2" i="2"/>
  <c r="H2" i="2"/>
  <c r="G2" i="2"/>
  <c r="F2" i="2"/>
  <c r="K2" i="1"/>
  <c r="AF4" i="2"/>
  <c r="AG5" i="2"/>
  <c r="Y2" i="2" l="1" a="1"/>
  <c r="AB4" i="2" s="1"/>
  <c r="Y3" i="2" l="1"/>
  <c r="Z4" i="2"/>
  <c r="Y5" i="2"/>
  <c r="AB2" i="2"/>
  <c r="AA4" i="2"/>
  <c r="Y4" i="2"/>
  <c r="Z2" i="2"/>
  <c r="AB3" i="2"/>
  <c r="AA5" i="2"/>
  <c r="Z3" i="2"/>
  <c r="Z5" i="2"/>
  <c r="AA2" i="2"/>
  <c r="Y2" i="2"/>
  <c r="AA3" i="2"/>
  <c r="AB5" i="2"/>
  <c r="U2" i="2" l="1" a="1"/>
  <c r="U3" i="2" s="1"/>
  <c r="U2" i="2" l="1"/>
  <c r="U4" i="2"/>
  <c r="U5" i="2"/>
  <c r="P2" i="2" a="1"/>
  <c r="Q2" i="2" l="1"/>
  <c r="R2" i="2"/>
  <c r="P2" i="2"/>
  <c r="S2" i="2"/>
</calcChain>
</file>

<file path=xl/sharedStrings.xml><?xml version="1.0" encoding="utf-8"?>
<sst xmlns="http://schemas.openxmlformats.org/spreadsheetml/2006/main" count="23" uniqueCount="22">
  <si>
    <t>theta_0</t>
  </si>
  <si>
    <t>theta_1</t>
  </si>
  <si>
    <t>theta_2</t>
  </si>
  <si>
    <t>theta_3</t>
  </si>
  <si>
    <t>alpha</t>
  </si>
  <si>
    <t>lambda</t>
  </si>
  <si>
    <t>vt_00</t>
  </si>
  <si>
    <t>vt_01</t>
  </si>
  <si>
    <t>vt_02</t>
  </si>
  <si>
    <t>vt_03</t>
  </si>
  <si>
    <t>theta_00</t>
  </si>
  <si>
    <t>theta_01</t>
  </si>
  <si>
    <t>theta_02</t>
  </si>
  <si>
    <t>theta_03</t>
  </si>
  <si>
    <t>e</t>
  </si>
  <si>
    <t>g</t>
  </si>
  <si>
    <t>G+e</t>
  </si>
  <si>
    <t>sqrt(G)</t>
  </si>
  <si>
    <t>alpha/sqrt(G)*g</t>
  </si>
  <si>
    <t>gradient</t>
  </si>
  <si>
    <t>SS_g</t>
  </si>
  <si>
    <t>inv(sqrt(G))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</si>
</sst>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defaultRowHeight="15" x14ac:dyDescent="0.25"/>
  <cols>
    <col min="8" max="8" width="12" bestFit="1" customWidth="1"/>
    <col min="11" max="11" width="11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5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0.01</v>
      </c>
      <c r="F2">
        <v>0.9</v>
      </c>
      <c r="G2">
        <v>0.39695254747701181</v>
      </c>
      <c r="H2">
        <v>0.33322460289179967</v>
      </c>
      <c r="I2">
        <v>0.21785217703255053</v>
      </c>
      <c r="J2">
        <v>0.11092083467945554</v>
      </c>
      <c r="K2">
        <f>0.00000001</f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6" max="28" width="11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F1" s="2" t="s">
        <v>19</v>
      </c>
      <c r="G1" s="2"/>
      <c r="H1" s="2"/>
      <c r="I1" s="2"/>
      <c r="K1" s="2" t="s">
        <v>20</v>
      </c>
      <c r="L1" s="2"/>
      <c r="M1" s="2"/>
      <c r="N1" s="2"/>
      <c r="O1" s="1"/>
      <c r="P1" s="2" t="s">
        <v>18</v>
      </c>
      <c r="Q1" s="2"/>
      <c r="R1" s="2"/>
      <c r="S1" s="2"/>
      <c r="U1" t="s">
        <v>18</v>
      </c>
      <c r="W1" s="1" t="s">
        <v>15</v>
      </c>
      <c r="X1" s="1"/>
      <c r="Y1" s="2" t="s">
        <v>21</v>
      </c>
      <c r="Z1" s="2"/>
      <c r="AA1" s="2"/>
      <c r="AB1" s="2"/>
      <c r="AC1" s="1"/>
      <c r="AD1" s="2" t="s">
        <v>17</v>
      </c>
      <c r="AE1" s="2"/>
      <c r="AF1" s="2"/>
      <c r="AG1" s="2"/>
      <c r="AH1" s="1"/>
      <c r="AI1" s="2" t="s">
        <v>16</v>
      </c>
      <c r="AJ1" s="2"/>
      <c r="AK1" s="2"/>
      <c r="AL1" s="2"/>
    </row>
    <row r="2" spans="1:38" x14ac:dyDescent="0.25">
      <c r="A2">
        <v>0.39695254747701181</v>
      </c>
      <c r="B2">
        <v>0.33322460289179967</v>
      </c>
      <c r="C2">
        <v>0.21785217703255053</v>
      </c>
      <c r="D2">
        <v>0.11092083467945554</v>
      </c>
      <c r="F2">
        <f>A2*0.95</f>
        <v>0.37710492010316121</v>
      </c>
      <c r="G2">
        <f t="shared" ref="G2:I3" si="0">B2*0.95</f>
        <v>0.31656337274720969</v>
      </c>
      <c r="H2">
        <f t="shared" si="0"/>
        <v>0.20695956818092298</v>
      </c>
      <c r="I2">
        <f t="shared" si="0"/>
        <v>0.10537479294548276</v>
      </c>
      <c r="K2">
        <f>F2^2</f>
        <v>0.14220812076601161</v>
      </c>
      <c r="L2">
        <f t="shared" ref="L2:N2" si="1">G2^2</f>
        <v>0.10021236896508882</v>
      </c>
      <c r="M2">
        <f t="shared" si="1"/>
        <v>4.2832262861634107E-2</v>
      </c>
      <c r="N2">
        <f t="shared" si="1"/>
        <v>1.1103846988303363E-2</v>
      </c>
      <c r="P2">
        <f t="array" ref="P2:S2">TRANSPOSE(U2:U5)</f>
        <v>5.653732272919861E-3</v>
      </c>
      <c r="Q2">
        <v>5.6301981888147428E-3</v>
      </c>
      <c r="R2">
        <v>5.551109026737111E-3</v>
      </c>
      <c r="S2">
        <v>5.3188626940320703E-3</v>
      </c>
      <c r="U2">
        <f t="array" ref="U2:U5">alpha*MMULT(Y2:AB5,W2:W5)</f>
        <v>5.653732272919861E-3</v>
      </c>
      <c r="W2" s="5">
        <f>F4</f>
        <v>0.36097363862662102</v>
      </c>
      <c r="X2" s="5"/>
      <c r="Y2" s="5">
        <f t="array" ref="Y2:AB5">MINVERSE(AD2:AG5)</f>
        <v>1.5662451957517851</v>
      </c>
      <c r="Z2" s="5">
        <v>0</v>
      </c>
      <c r="AA2" s="5">
        <v>0</v>
      </c>
      <c r="AB2" s="5">
        <v>0</v>
      </c>
      <c r="AC2" s="5"/>
      <c r="AD2" s="5">
        <f>SQRT(AI2)</f>
        <v>0.6384696359882579</v>
      </c>
      <c r="AE2" s="5">
        <f t="shared" ref="AE2:AG2" si="2">SQRT(AJ2)</f>
        <v>0</v>
      </c>
      <c r="AF2" s="5">
        <f t="shared" si="2"/>
        <v>0</v>
      </c>
      <c r="AG2" s="5">
        <f t="shared" si="2"/>
        <v>0</v>
      </c>
      <c r="AH2" s="5"/>
      <c r="AI2" s="5">
        <f>K4+e</f>
        <v>0.4076434760789785</v>
      </c>
      <c r="AJ2" s="5">
        <v>0</v>
      </c>
      <c r="AK2" s="5">
        <v>0</v>
      </c>
      <c r="AL2" s="5">
        <v>0</v>
      </c>
    </row>
    <row r="3" spans="1:38" x14ac:dyDescent="0.25">
      <c r="A3" s="4">
        <v>0.38695254782860916</v>
      </c>
      <c r="B3" s="4">
        <v>0.32322460339074005</v>
      </c>
      <c r="C3" s="4">
        <v>0.20785217819989468</v>
      </c>
      <c r="D3" s="4">
        <v>0.1009208391823964</v>
      </c>
      <c r="F3">
        <f>A3*0.95</f>
        <v>0.36760492043717868</v>
      </c>
      <c r="G3">
        <f t="shared" si="0"/>
        <v>0.30706337322120303</v>
      </c>
      <c r="H3">
        <f t="shared" si="0"/>
        <v>0.19745956928989994</v>
      </c>
      <c r="I3">
        <f t="shared" si="0"/>
        <v>9.5874797223276575E-2</v>
      </c>
      <c r="K3">
        <f>SUMSQ(F$2:F3)</f>
        <v>0.27734149829563609</v>
      </c>
      <c r="L3">
        <f>SUMSQ(G$2:G3)</f>
        <v>0.19450028413907267</v>
      </c>
      <c r="M3">
        <f>SUMSQ(H$2:H3)</f>
        <v>8.1822544365786898E-2</v>
      </c>
      <c r="N3">
        <f>SUMSQ(I$2:I3)</f>
        <v>2.0295823730907766E-2</v>
      </c>
      <c r="U3">
        <v>5.6301981888147428E-3</v>
      </c>
      <c r="W3" s="5">
        <f>G4</f>
        <v>0.30044895744812566</v>
      </c>
      <c r="X3" s="5"/>
      <c r="Y3" s="5">
        <v>0</v>
      </c>
      <c r="Z3" s="5">
        <v>1.8739283493059982</v>
      </c>
      <c r="AA3" s="5">
        <v>0</v>
      </c>
      <c r="AB3" s="5">
        <v>0</v>
      </c>
      <c r="AC3" s="5"/>
      <c r="AD3" s="5">
        <f t="shared" ref="AD3:AD5" si="3">SQRT(AI3)</f>
        <v>0</v>
      </c>
      <c r="AE3" s="5">
        <f t="shared" ref="AE3:AE5" si="4">SQRT(AJ3)</f>
        <v>0.53363833274113492</v>
      </c>
      <c r="AF3" s="5">
        <f t="shared" ref="AF3:AF5" si="5">SQRT(AK3)</f>
        <v>0</v>
      </c>
      <c r="AG3" s="5">
        <f t="shared" ref="AG3:AG5" si="6">SQRT(AL3)</f>
        <v>0</v>
      </c>
      <c r="AH3" s="5"/>
      <c r="AI3" s="5">
        <v>0</v>
      </c>
      <c r="AJ3" s="5">
        <f>L4+e</f>
        <v>0.28476987017073829</v>
      </c>
      <c r="AK3" s="5">
        <v>0</v>
      </c>
      <c r="AL3" s="5">
        <v>0</v>
      </c>
    </row>
    <row r="4" spans="1:38" x14ac:dyDescent="0.25">
      <c r="A4" s="4">
        <v>0.37997225118591688</v>
      </c>
      <c r="B4" s="4">
        <v>0.31626206047171124</v>
      </c>
      <c r="C4" s="4">
        <v>0.20094911787405917</v>
      </c>
      <c r="D4" s="4">
        <v>9.4191056965082648E-2</v>
      </c>
      <c r="F4">
        <f>A4*0.95</f>
        <v>0.36097363862662102</v>
      </c>
      <c r="G4">
        <f t="shared" ref="G4" si="7">B4*0.95</f>
        <v>0.30044895744812566</v>
      </c>
      <c r="H4">
        <f t="shared" ref="H4" si="8">C4*0.95</f>
        <v>0.19090166198035621</v>
      </c>
      <c r="I4">
        <f t="shared" ref="I4" si="9">D4*0.95</f>
        <v>8.9481504116828509E-2</v>
      </c>
      <c r="K4">
        <f>SUMSQ(F$2:F4)</f>
        <v>0.4076434660789785</v>
      </c>
      <c r="L4">
        <f>SUMSQ(G$2:G4)</f>
        <v>0.2847698601707383</v>
      </c>
      <c r="M4">
        <f>SUMSQ(H$2:H4)</f>
        <v>0.11826598891264908</v>
      </c>
      <c r="N4">
        <f>SUMSQ(I$2:I4)</f>
        <v>2.8302763309917763E-2</v>
      </c>
      <c r="U4">
        <v>5.551109026737111E-3</v>
      </c>
      <c r="W4" s="5">
        <f>H4</f>
        <v>0.19090166198035621</v>
      </c>
      <c r="X4" s="5"/>
      <c r="Y4" s="5">
        <v>0</v>
      </c>
      <c r="Z4" s="5">
        <v>0</v>
      </c>
      <c r="AA4" s="5">
        <v>2.9078369298368498</v>
      </c>
      <c r="AB4" s="5">
        <v>0</v>
      </c>
      <c r="AC4" s="5"/>
      <c r="AD4" s="5">
        <f t="shared" si="3"/>
        <v>0</v>
      </c>
      <c r="AE4" s="5">
        <f t="shared" si="4"/>
        <v>0</v>
      </c>
      <c r="AF4" s="5">
        <f t="shared" si="5"/>
        <v>0.34389823918224571</v>
      </c>
      <c r="AG4" s="5">
        <f t="shared" si="6"/>
        <v>0</v>
      </c>
      <c r="AH4" s="5"/>
      <c r="AI4" s="5">
        <v>0</v>
      </c>
      <c r="AJ4" s="5">
        <v>0</v>
      </c>
      <c r="AK4" s="5">
        <f>M4+e</f>
        <v>0.11826599891264908</v>
      </c>
      <c r="AL4" s="5">
        <v>0</v>
      </c>
    </row>
    <row r="5" spans="1:38" x14ac:dyDescent="0.25">
      <c r="A5" s="4">
        <f>A4-P2</f>
        <v>0.374318518912997</v>
      </c>
      <c r="B5" s="4">
        <f t="shared" ref="B5:D5" si="10">B4-Q2</f>
        <v>0.31063186228289652</v>
      </c>
      <c r="C5" s="4">
        <f t="shared" si="10"/>
        <v>0.19539800884732206</v>
      </c>
      <c r="D5" s="4">
        <f t="shared" si="10"/>
        <v>8.8872194271050572E-2</v>
      </c>
      <c r="U5">
        <v>5.3188626940320703E-3</v>
      </c>
      <c r="W5" s="5">
        <f>I4</f>
        <v>8.9481504116828509E-2</v>
      </c>
      <c r="X5" s="5"/>
      <c r="Y5" s="5">
        <v>0</v>
      </c>
      <c r="Z5" s="5">
        <v>0</v>
      </c>
      <c r="AA5" s="5">
        <v>0</v>
      </c>
      <c r="AB5" s="5">
        <v>5.9440917388778765</v>
      </c>
      <c r="AC5" s="5"/>
      <c r="AD5" s="5">
        <f t="shared" si="3"/>
        <v>0</v>
      </c>
      <c r="AE5" s="5">
        <f t="shared" si="4"/>
        <v>0</v>
      </c>
      <c r="AF5" s="5">
        <f t="shared" si="5"/>
        <v>0</v>
      </c>
      <c r="AG5" s="5">
        <f t="shared" si="6"/>
        <v>0.16823428101881543</v>
      </c>
      <c r="AH5" s="5"/>
      <c r="AI5" s="5">
        <v>0</v>
      </c>
      <c r="AJ5" s="5">
        <v>0</v>
      </c>
      <c r="AK5" s="5">
        <v>0</v>
      </c>
      <c r="AL5" s="5">
        <f>N4+e</f>
        <v>2.8302773309917765E-2</v>
      </c>
    </row>
  </sheetData>
  <mergeCells count="6">
    <mergeCell ref="F1:I1"/>
    <mergeCell ref="AI1:AL1"/>
    <mergeCell ref="AD1:AG1"/>
    <mergeCell ref="P1:S1"/>
    <mergeCell ref="Y1:AB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params</vt:lpstr>
      <vt:lpstr>results</vt:lpstr>
      <vt:lpstr>alpha</vt:lpstr>
      <vt:lpstr>e</vt:lpstr>
      <vt:lpstr>g</vt:lpstr>
      <vt:lpstr>G_e</vt:lpstr>
      <vt:lpstr>lambda</vt:lpstr>
      <vt:lpstr>sqrt_G</vt:lpstr>
      <vt:lpstr>theta_0</vt:lpstr>
      <vt:lpstr>theta_1</vt:lpstr>
      <vt:lpstr>theta_2</vt:lpstr>
      <vt:lpstr>theta_3</vt:lpstr>
      <vt:lpstr>vt_0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2020-07-09T12:26:03Z</dcterms:created>
  <dcterms:modified xsi:type="dcterms:W3CDTF">2020-07-09T20:32:58Z</dcterms:modified>
</cp:coreProperties>
</file>