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4820" yWindow="0" windowWidth="31260" windowHeight="21460" tabRatio="500"/>
  </bookViews>
  <sheets>
    <sheet name="movement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54" i="1" l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53" i="1"/>
  <c r="M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53" i="1"/>
  <c r="D58" i="1"/>
  <c r="E58" i="1"/>
  <c r="I58" i="1"/>
  <c r="C8" i="1"/>
  <c r="C9" i="1"/>
  <c r="C10" i="1"/>
  <c r="J58" i="1"/>
  <c r="D9" i="1"/>
  <c r="D10" i="1"/>
  <c r="K58" i="1"/>
  <c r="E9" i="1"/>
  <c r="E10" i="1"/>
  <c r="L58" i="1"/>
  <c r="D59" i="1"/>
  <c r="E59" i="1"/>
  <c r="I59" i="1"/>
  <c r="J59" i="1"/>
  <c r="K59" i="1"/>
  <c r="L59" i="1"/>
  <c r="D60" i="1"/>
  <c r="E60" i="1"/>
  <c r="I60" i="1"/>
  <c r="J60" i="1"/>
  <c r="K60" i="1"/>
  <c r="L60" i="1"/>
  <c r="D61" i="1"/>
  <c r="E61" i="1"/>
  <c r="I61" i="1"/>
  <c r="J61" i="1"/>
  <c r="K61" i="1"/>
  <c r="L61" i="1"/>
  <c r="D62" i="1"/>
  <c r="E62" i="1"/>
  <c r="I62" i="1"/>
  <c r="J62" i="1"/>
  <c r="K62" i="1"/>
  <c r="L62" i="1"/>
  <c r="D63" i="1"/>
  <c r="E63" i="1"/>
  <c r="I63" i="1"/>
  <c r="J63" i="1"/>
  <c r="K63" i="1"/>
  <c r="L63" i="1"/>
  <c r="D64" i="1"/>
  <c r="E64" i="1"/>
  <c r="I64" i="1"/>
  <c r="J64" i="1"/>
  <c r="K64" i="1"/>
  <c r="L64" i="1"/>
  <c r="D65" i="1"/>
  <c r="E65" i="1"/>
  <c r="I65" i="1"/>
  <c r="J65" i="1"/>
  <c r="K65" i="1"/>
  <c r="L65" i="1"/>
  <c r="D66" i="1"/>
  <c r="E66" i="1"/>
  <c r="I66" i="1"/>
  <c r="J66" i="1"/>
  <c r="K66" i="1"/>
  <c r="L66" i="1"/>
  <c r="D67" i="1"/>
  <c r="E67" i="1"/>
  <c r="I67" i="1"/>
  <c r="J67" i="1"/>
  <c r="K67" i="1"/>
  <c r="L67" i="1"/>
  <c r="D19" i="1"/>
  <c r="E19" i="1"/>
  <c r="I19" i="1"/>
  <c r="J19" i="1"/>
  <c r="K19" i="1"/>
  <c r="L19" i="1"/>
  <c r="D20" i="1"/>
  <c r="E20" i="1"/>
  <c r="I20" i="1"/>
  <c r="J20" i="1"/>
  <c r="K20" i="1"/>
  <c r="L20" i="1"/>
  <c r="D21" i="1"/>
  <c r="E21" i="1"/>
  <c r="I21" i="1"/>
  <c r="J21" i="1"/>
  <c r="K21" i="1"/>
  <c r="L21" i="1"/>
  <c r="D22" i="1"/>
  <c r="E22" i="1"/>
  <c r="I22" i="1"/>
  <c r="J22" i="1"/>
  <c r="K22" i="1"/>
  <c r="L22" i="1"/>
  <c r="D23" i="1"/>
  <c r="E23" i="1"/>
  <c r="I23" i="1"/>
  <c r="J23" i="1"/>
  <c r="K23" i="1"/>
  <c r="L23" i="1"/>
  <c r="D24" i="1"/>
  <c r="E24" i="1"/>
  <c r="I24" i="1"/>
  <c r="J24" i="1"/>
  <c r="K24" i="1"/>
  <c r="L24" i="1"/>
  <c r="D25" i="1"/>
  <c r="E25" i="1"/>
  <c r="I25" i="1"/>
  <c r="J25" i="1"/>
  <c r="K25" i="1"/>
  <c r="L25" i="1"/>
  <c r="D26" i="1"/>
  <c r="E26" i="1"/>
  <c r="I26" i="1"/>
  <c r="J26" i="1"/>
  <c r="K26" i="1"/>
  <c r="L26" i="1"/>
  <c r="D27" i="1"/>
  <c r="E27" i="1"/>
  <c r="I27" i="1"/>
  <c r="J27" i="1"/>
  <c r="K27" i="1"/>
  <c r="L27" i="1"/>
  <c r="D29" i="1"/>
  <c r="E29" i="1"/>
  <c r="I29" i="1"/>
  <c r="J29" i="1"/>
  <c r="K29" i="1"/>
  <c r="L29" i="1"/>
  <c r="D30" i="1"/>
  <c r="E30" i="1"/>
  <c r="I30" i="1"/>
  <c r="J30" i="1"/>
  <c r="K30" i="1"/>
  <c r="L30" i="1"/>
  <c r="D31" i="1"/>
  <c r="E31" i="1"/>
  <c r="I31" i="1"/>
  <c r="J31" i="1"/>
  <c r="K31" i="1"/>
  <c r="L31" i="1"/>
  <c r="D32" i="1"/>
  <c r="E32" i="1"/>
  <c r="I32" i="1"/>
  <c r="J32" i="1"/>
  <c r="K32" i="1"/>
  <c r="L32" i="1"/>
  <c r="D33" i="1"/>
  <c r="E33" i="1"/>
  <c r="I33" i="1"/>
  <c r="J33" i="1"/>
  <c r="K33" i="1"/>
  <c r="L33" i="1"/>
  <c r="D34" i="1"/>
  <c r="E34" i="1"/>
  <c r="I34" i="1"/>
  <c r="J34" i="1"/>
  <c r="K34" i="1"/>
  <c r="L34" i="1"/>
  <c r="D35" i="1"/>
  <c r="E35" i="1"/>
  <c r="I35" i="1"/>
  <c r="J35" i="1"/>
  <c r="K35" i="1"/>
  <c r="L35" i="1"/>
  <c r="D36" i="1"/>
  <c r="E36" i="1"/>
  <c r="I36" i="1"/>
  <c r="J36" i="1"/>
  <c r="K36" i="1"/>
  <c r="L36" i="1"/>
  <c r="D37" i="1"/>
  <c r="E37" i="1"/>
  <c r="I37" i="1"/>
  <c r="J37" i="1"/>
  <c r="K37" i="1"/>
  <c r="L37" i="1"/>
  <c r="D38" i="1"/>
  <c r="E38" i="1"/>
  <c r="I38" i="1"/>
  <c r="J38" i="1"/>
  <c r="K38" i="1"/>
  <c r="L38" i="1"/>
  <c r="D39" i="1"/>
  <c r="E39" i="1"/>
  <c r="I39" i="1"/>
  <c r="J39" i="1"/>
  <c r="K39" i="1"/>
  <c r="L39" i="1"/>
  <c r="D40" i="1"/>
  <c r="E40" i="1"/>
  <c r="I40" i="1"/>
  <c r="J40" i="1"/>
  <c r="K40" i="1"/>
  <c r="L40" i="1"/>
  <c r="D41" i="1"/>
  <c r="E41" i="1"/>
  <c r="I41" i="1"/>
  <c r="J41" i="1"/>
  <c r="K41" i="1"/>
  <c r="L41" i="1"/>
  <c r="D42" i="1"/>
  <c r="E42" i="1"/>
  <c r="I42" i="1"/>
  <c r="J42" i="1"/>
  <c r="K42" i="1"/>
  <c r="L42" i="1"/>
  <c r="D43" i="1"/>
  <c r="E43" i="1"/>
  <c r="I43" i="1"/>
  <c r="J43" i="1"/>
  <c r="K43" i="1"/>
  <c r="L43" i="1"/>
  <c r="D44" i="1"/>
  <c r="E44" i="1"/>
  <c r="I44" i="1"/>
  <c r="J44" i="1"/>
  <c r="K44" i="1"/>
  <c r="L44" i="1"/>
  <c r="D45" i="1"/>
  <c r="E45" i="1"/>
  <c r="I45" i="1"/>
  <c r="J45" i="1"/>
  <c r="K45" i="1"/>
  <c r="L45" i="1"/>
  <c r="D46" i="1"/>
  <c r="E46" i="1"/>
  <c r="I46" i="1"/>
  <c r="J46" i="1"/>
  <c r="K46" i="1"/>
  <c r="L46" i="1"/>
  <c r="D47" i="1"/>
  <c r="E47" i="1"/>
  <c r="I47" i="1"/>
  <c r="J47" i="1"/>
  <c r="K47" i="1"/>
  <c r="L47" i="1"/>
  <c r="D48" i="1"/>
  <c r="E48" i="1"/>
  <c r="I48" i="1"/>
  <c r="J48" i="1"/>
  <c r="K48" i="1"/>
  <c r="L48" i="1"/>
  <c r="D49" i="1"/>
  <c r="E49" i="1"/>
  <c r="I49" i="1"/>
  <c r="J49" i="1"/>
  <c r="K49" i="1"/>
  <c r="L49" i="1"/>
  <c r="D50" i="1"/>
  <c r="E50" i="1"/>
  <c r="I50" i="1"/>
  <c r="J50" i="1"/>
  <c r="K50" i="1"/>
  <c r="L50" i="1"/>
  <c r="D51" i="1"/>
  <c r="E51" i="1"/>
  <c r="I51" i="1"/>
  <c r="J51" i="1"/>
  <c r="K51" i="1"/>
  <c r="L51" i="1"/>
  <c r="D52" i="1"/>
  <c r="E52" i="1"/>
  <c r="I52" i="1"/>
  <c r="J52" i="1"/>
  <c r="K52" i="1"/>
  <c r="L52" i="1"/>
  <c r="D53" i="1"/>
  <c r="E53" i="1"/>
  <c r="I53" i="1"/>
  <c r="J53" i="1"/>
  <c r="K53" i="1"/>
  <c r="L53" i="1"/>
  <c r="D54" i="1"/>
  <c r="E54" i="1"/>
  <c r="I54" i="1"/>
  <c r="J54" i="1"/>
  <c r="K54" i="1"/>
  <c r="L54" i="1"/>
  <c r="D55" i="1"/>
  <c r="E55" i="1"/>
  <c r="I55" i="1"/>
  <c r="J55" i="1"/>
  <c r="K55" i="1"/>
  <c r="L55" i="1"/>
  <c r="D56" i="1"/>
  <c r="E56" i="1"/>
  <c r="I56" i="1"/>
  <c r="J56" i="1"/>
  <c r="K56" i="1"/>
  <c r="L56" i="1"/>
  <c r="D57" i="1"/>
  <c r="E57" i="1"/>
  <c r="I57" i="1"/>
  <c r="J57" i="1"/>
  <c r="K57" i="1"/>
  <c r="L57" i="1"/>
  <c r="D28" i="1"/>
  <c r="E28" i="1"/>
  <c r="I28" i="1"/>
  <c r="K28" i="1"/>
  <c r="L28" i="1"/>
  <c r="J28" i="1"/>
  <c r="C11" i="1"/>
  <c r="M20" i="1"/>
  <c r="D11" i="1"/>
  <c r="N20" i="1"/>
  <c r="E11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M27" i="1"/>
  <c r="N27" i="1"/>
  <c r="O27" i="1"/>
  <c r="M28" i="1"/>
  <c r="N28" i="1"/>
  <c r="O28" i="1"/>
  <c r="M29" i="1"/>
  <c r="N29" i="1"/>
  <c r="O29" i="1"/>
  <c r="M30" i="1"/>
  <c r="N30" i="1"/>
  <c r="O30" i="1"/>
  <c r="M31" i="1"/>
  <c r="N31" i="1"/>
  <c r="O31" i="1"/>
  <c r="M32" i="1"/>
  <c r="N32" i="1"/>
  <c r="O32" i="1"/>
  <c r="M33" i="1"/>
  <c r="N33" i="1"/>
  <c r="O33" i="1"/>
  <c r="M34" i="1"/>
  <c r="N34" i="1"/>
  <c r="O34" i="1"/>
  <c r="M35" i="1"/>
  <c r="N35" i="1"/>
  <c r="O35" i="1"/>
  <c r="M36" i="1"/>
  <c r="N36" i="1"/>
  <c r="O36" i="1"/>
  <c r="M37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M42" i="1"/>
  <c r="N42" i="1"/>
  <c r="O42" i="1"/>
  <c r="M43" i="1"/>
  <c r="N43" i="1"/>
  <c r="O43" i="1"/>
  <c r="M44" i="1"/>
  <c r="N44" i="1"/>
  <c r="O44" i="1"/>
  <c r="M45" i="1"/>
  <c r="N45" i="1"/>
  <c r="O45" i="1"/>
  <c r="M46" i="1"/>
  <c r="N46" i="1"/>
  <c r="O46" i="1"/>
  <c r="M47" i="1"/>
  <c r="N47" i="1"/>
  <c r="O47" i="1"/>
  <c r="M48" i="1"/>
  <c r="N48" i="1"/>
  <c r="O48" i="1"/>
  <c r="M49" i="1"/>
  <c r="N49" i="1"/>
  <c r="O49" i="1"/>
  <c r="M50" i="1"/>
  <c r="N50" i="1"/>
  <c r="O50" i="1"/>
  <c r="M51" i="1"/>
  <c r="N51" i="1"/>
  <c r="O51" i="1"/>
  <c r="M52" i="1"/>
  <c r="N52" i="1"/>
  <c r="O52" i="1"/>
  <c r="N53" i="1"/>
  <c r="O53" i="1"/>
  <c r="M54" i="1"/>
  <c r="N54" i="1"/>
  <c r="O54" i="1"/>
  <c r="M55" i="1"/>
  <c r="N55" i="1"/>
  <c r="O55" i="1"/>
  <c r="M56" i="1"/>
  <c r="N56" i="1"/>
  <c r="O56" i="1"/>
  <c r="M57" i="1"/>
  <c r="N57" i="1"/>
  <c r="O57" i="1"/>
  <c r="M58" i="1"/>
  <c r="N58" i="1"/>
  <c r="O58" i="1"/>
  <c r="M59" i="1"/>
  <c r="N59" i="1"/>
  <c r="O59" i="1"/>
  <c r="M60" i="1"/>
  <c r="N60" i="1"/>
  <c r="O60" i="1"/>
  <c r="M61" i="1"/>
  <c r="N61" i="1"/>
  <c r="O61" i="1"/>
  <c r="M62" i="1"/>
  <c r="N62" i="1"/>
  <c r="O62" i="1"/>
  <c r="M63" i="1"/>
  <c r="N63" i="1"/>
  <c r="O63" i="1"/>
  <c r="M64" i="1"/>
  <c r="N64" i="1"/>
  <c r="O64" i="1"/>
  <c r="M65" i="1"/>
  <c r="N65" i="1"/>
  <c r="O65" i="1"/>
  <c r="M66" i="1"/>
  <c r="N66" i="1"/>
  <c r="O66" i="1"/>
  <c r="M67" i="1"/>
  <c r="N67" i="1"/>
  <c r="O67" i="1"/>
  <c r="N19" i="1"/>
  <c r="O19" i="1"/>
  <c r="M19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43" i="1"/>
  <c r="C4" i="1"/>
  <c r="D68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19" i="1"/>
  <c r="H19" i="1"/>
  <c r="S18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68" i="1"/>
  <c r="Q68" i="1"/>
  <c r="R68" i="1"/>
  <c r="S68" i="1"/>
  <c r="P19" i="1"/>
  <c r="Q19" i="1"/>
  <c r="R19" i="1"/>
  <c r="S19" i="1"/>
</calcChain>
</file>

<file path=xl/sharedStrings.xml><?xml version="1.0" encoding="utf-8"?>
<sst xmlns="http://schemas.openxmlformats.org/spreadsheetml/2006/main" count="19" uniqueCount="18">
  <si>
    <t>moveTo</t>
  </si>
  <si>
    <t>distance</t>
  </si>
  <si>
    <t>origPos</t>
  </si>
  <si>
    <t>factor</t>
  </si>
  <si>
    <t>movementSpeedupPeriod</t>
  </si>
  <si>
    <t>movementSlowdownPeriod</t>
  </si>
  <si>
    <t>movementDuration</t>
  </si>
  <si>
    <t>movementMainSpeed</t>
  </si>
  <si>
    <t>tmpSteps["movement"][1]</t>
  </si>
  <si>
    <t>tmpSteps["movement"][2]</t>
  </si>
  <si>
    <t>point</t>
  </si>
  <si>
    <t>time</t>
  </si>
  <si>
    <t>time &lt; speedupPeriod * duration ?</t>
  </si>
  <si>
    <t>return if true</t>
  </si>
  <si>
    <t>time &lt; ((1-slowdownPeriod) * duration) ?</t>
  </si>
  <si>
    <t>else</t>
  </si>
  <si>
    <t>final Position</t>
  </si>
  <si>
    <t>distance/time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</si>
</sst>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1" fillId="3" borderId="0" xfId="0" applyFont="1" applyFill="1"/>
    <xf numFmtId="0" fontId="0" fillId="0" borderId="0" xfId="0" applyFill="1"/>
  </cellXfs>
  <cellStyles count="7">
    <cellStyle name="Besuchter Link" xfId="2" builtinId="9" hidden="1"/>
    <cellStyle name="Besuchter Link" xfId="4" builtinId="9" hidden="1"/>
    <cellStyle name="Besuchter Link" xfId="6" builtinId="9" hidden="1"/>
    <cellStyle name="Link" xfId="1" builtinId="8" hidden="1"/>
    <cellStyle name="Link" xfId="3" builtinId="8" hidden="1"/>
    <cellStyle name="Link" xfId="5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movement!$D$17</c:f>
              <c:strCache>
                <c:ptCount val="1"/>
                <c:pt idx="0">
                  <c:v>time</c:v>
                </c:pt>
              </c:strCache>
            </c:strRef>
          </c:tx>
          <c:marker>
            <c:symbol val="none"/>
          </c:marker>
          <c:val>
            <c:numRef>
              <c:f>movement!$D$18:$D$68</c:f>
              <c:numCache>
                <c:formatCode>General</c:formatCode>
                <c:ptCount val="51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6.800000000000001</c:v>
                </c:pt>
                <c:pt idx="35">
                  <c:v>7.0</c:v>
                </c:pt>
                <c:pt idx="36">
                  <c:v>7.199999999999999</c:v>
                </c:pt>
                <c:pt idx="37">
                  <c:v>7.4</c:v>
                </c:pt>
                <c:pt idx="38">
                  <c:v>7.6</c:v>
                </c:pt>
                <c:pt idx="39">
                  <c:v>7.800000000000001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9.200000000000001</c:v>
                </c:pt>
                <c:pt idx="47">
                  <c:v>9.399999999999998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movement!$S$17</c:f>
              <c:strCache>
                <c:ptCount val="1"/>
                <c:pt idx="0">
                  <c:v>distance/time</c:v>
                </c:pt>
              </c:strCache>
            </c:strRef>
          </c:tx>
          <c:marker>
            <c:symbol val="none"/>
          </c:marker>
          <c:val>
            <c:numRef>
              <c:f>movement!$S$18:$S$68</c:f>
              <c:numCache>
                <c:formatCode>General</c:formatCode>
                <c:ptCount val="51"/>
                <c:pt idx="0">
                  <c:v>0.0</c:v>
                </c:pt>
                <c:pt idx="1">
                  <c:v>0.0133795212595011</c:v>
                </c:pt>
                <c:pt idx="2">
                  <c:v>0.05337149620324</c:v>
                </c:pt>
                <c:pt idx="3">
                  <c:v>0.119537764384875</c:v>
                </c:pt>
                <c:pt idx="4">
                  <c:v>0.211153394324026</c:v>
                </c:pt>
                <c:pt idx="5">
                  <c:v>0.327214626007276</c:v>
                </c:pt>
                <c:pt idx="6">
                  <c:v>0.46644986829293</c:v>
                </c:pt>
                <c:pt idx="7">
                  <c:v>0.627333630729659</c:v>
                </c:pt>
                <c:pt idx="8">
                  <c:v>0.808103237149113</c:v>
                </c:pt>
                <c:pt idx="9">
                  <c:v>1.00677813791489</c:v>
                </c:pt>
                <c:pt idx="10">
                  <c:v>1.221181609238803</c:v>
                </c:pt>
                <c:pt idx="11">
                  <c:v>1.448964601822218</c:v>
                </c:pt>
                <c:pt idx="12">
                  <c:v>1.687631477531734</c:v>
                </c:pt>
                <c:pt idx="13">
                  <c:v>1.934567352132824</c:v>
                </c:pt>
                <c:pt idx="14">
                  <c:v>2.187066744508704</c:v>
                </c:pt>
                <c:pt idx="15">
                  <c:v>2.442363218477607</c:v>
                </c:pt>
                <c:pt idx="16">
                  <c:v>2.698126896629847</c:v>
                </c:pt>
                <c:pt idx="17">
                  <c:v>2.953890574782086</c:v>
                </c:pt>
                <c:pt idx="18">
                  <c:v>3.209654252934324</c:v>
                </c:pt>
                <c:pt idx="19">
                  <c:v>3.465417931086564</c:v>
                </c:pt>
                <c:pt idx="20">
                  <c:v>3.721181609238803</c:v>
                </c:pt>
                <c:pt idx="21">
                  <c:v>3.976945287391043</c:v>
                </c:pt>
                <c:pt idx="22">
                  <c:v>4.232708965543282</c:v>
                </c:pt>
                <c:pt idx="23">
                  <c:v>4.488472643695521</c:v>
                </c:pt>
                <c:pt idx="24">
                  <c:v>4.74423632184776</c:v>
                </c:pt>
                <c:pt idx="25">
                  <c:v>5</c:v>
                </c:pt>
                <c:pt idx="26">
                  <c:v>5.255763678152238</c:v>
                </c:pt>
                <c:pt idx="27">
                  <c:v>5.511527356304478</c:v>
                </c:pt>
                <c:pt idx="28">
                  <c:v>5.767291034456717</c:v>
                </c:pt>
                <c:pt idx="29">
                  <c:v>6.023054712608955</c:v>
                </c:pt>
                <c:pt idx="30">
                  <c:v>6.278818390761195</c:v>
                </c:pt>
                <c:pt idx="31">
                  <c:v>6.534582068913434</c:v>
                </c:pt>
                <c:pt idx="32">
                  <c:v>6.790345747065674</c:v>
                </c:pt>
                <c:pt idx="33">
                  <c:v>7.046109425217914</c:v>
                </c:pt>
                <c:pt idx="34">
                  <c:v>7.301873103370152</c:v>
                </c:pt>
                <c:pt idx="35">
                  <c:v>7.55763678152239</c:v>
                </c:pt>
                <c:pt idx="36">
                  <c:v>7.812933255491294</c:v>
                </c:pt>
                <c:pt idx="37">
                  <c:v>8.065432647867174</c:v>
                </c:pt>
                <c:pt idx="38">
                  <c:v>8.312368522468263</c:v>
                </c:pt>
                <c:pt idx="39">
                  <c:v>8.55103539817778</c:v>
                </c:pt>
                <c:pt idx="40">
                  <c:v>8.778818390761195</c:v>
                </c:pt>
                <c:pt idx="41">
                  <c:v>8.993221862085107</c:v>
                </c:pt>
                <c:pt idx="42">
                  <c:v>9.191896762850886</c:v>
                </c:pt>
                <c:pt idx="43">
                  <c:v>9.37266636927034</c:v>
                </c:pt>
                <c:pt idx="44">
                  <c:v>9.53355013170707</c:v>
                </c:pt>
                <c:pt idx="45">
                  <c:v>9.672785373992723</c:v>
                </c:pt>
                <c:pt idx="46">
                  <c:v>9.788846605675975</c:v>
                </c:pt>
                <c:pt idx="47">
                  <c:v>9.880462235615123</c:v>
                </c:pt>
                <c:pt idx="48">
                  <c:v>9.946628503796759</c:v>
                </c:pt>
                <c:pt idx="49">
                  <c:v>9.986620478740498</c:v>
                </c:pt>
                <c:pt idx="50">
                  <c:v>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076920"/>
        <c:axId val="2140071368"/>
      </c:lineChart>
      <c:catAx>
        <c:axId val="2140076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071368"/>
        <c:crosses val="autoZero"/>
        <c:auto val="1"/>
        <c:lblAlgn val="ctr"/>
        <c:lblOffset val="100"/>
        <c:noMultiLvlLbl val="0"/>
      </c:catAx>
      <c:valAx>
        <c:axId val="2140071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076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450850</xdr:colOff>
      <xdr:row>0</xdr:row>
      <xdr:rowOff>152400</xdr:rowOff>
    </xdr:from>
    <xdr:to>
      <xdr:col>12</xdr:col>
      <xdr:colOff>69850</xdr:colOff>
      <xdr:row>15</xdr:row>
      <xdr:rowOff>38100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68"/>
  <sheetViews>
    <sheetView tabSelected="1" topLeftCell="B20" workbookViewId="0">
      <selection activeCell="M53" sqref="M53"/>
    </sheetView>
  </sheetViews>
  <sheetFormatPr baseColWidth="10" defaultRowHeight="15" x14ac:dyDescent="0"/>
  <cols>
    <col min="2" max="2" width="26" customWidth="1"/>
  </cols>
  <sheetData>
    <row r="2" spans="2:5">
      <c r="B2" s="1" t="s">
        <v>2</v>
      </c>
      <c r="C2" s="2">
        <v>0</v>
      </c>
      <c r="D2" s="2">
        <v>0</v>
      </c>
      <c r="E2" s="2">
        <v>0</v>
      </c>
    </row>
    <row r="3" spans="2:5">
      <c r="B3" s="1" t="s">
        <v>0</v>
      </c>
      <c r="C3" s="2">
        <v>10</v>
      </c>
      <c r="D3" s="2">
        <v>0</v>
      </c>
      <c r="E3" s="2">
        <v>0</v>
      </c>
    </row>
    <row r="4" spans="2:5">
      <c r="B4" s="1" t="s">
        <v>1</v>
      </c>
      <c r="C4" s="7">
        <f>SQRT((C3-C2)^2+(D3-D2)^2+(E3-E2)^2)</f>
        <v>10</v>
      </c>
    </row>
    <row r="5" spans="2:5">
      <c r="B5" s="1" t="s">
        <v>4</v>
      </c>
      <c r="C5" s="2">
        <v>0.3</v>
      </c>
    </row>
    <row r="6" spans="2:5">
      <c r="B6" s="1" t="s">
        <v>5</v>
      </c>
      <c r="C6" s="2">
        <v>0.3</v>
      </c>
    </row>
    <row r="7" spans="2:5">
      <c r="B7" s="1" t="s">
        <v>6</v>
      </c>
      <c r="C7" s="2">
        <v>10</v>
      </c>
    </row>
    <row r="8" spans="2:5">
      <c r="B8" t="s">
        <v>3</v>
      </c>
      <c r="C8">
        <f>PI()/(PI()+(2-PI())*C5+(2-PI())*C6)</f>
        <v>1.2788183907611959</v>
      </c>
    </row>
    <row r="9" spans="2:5">
      <c r="B9" t="s">
        <v>7</v>
      </c>
      <c r="C9">
        <f>C3/$C7*$C8</f>
        <v>1.2788183907611959</v>
      </c>
      <c r="D9">
        <f t="shared" ref="D9:E9" si="0">D3/$C7*$C8</f>
        <v>0</v>
      </c>
      <c r="E9">
        <f t="shared" si="0"/>
        <v>0</v>
      </c>
    </row>
    <row r="10" spans="2:5">
      <c r="B10" t="s">
        <v>8</v>
      </c>
      <c r="C10">
        <f>C9*($C7*$C5)/(PI()/2)</f>
        <v>2.4423632184776074</v>
      </c>
      <c r="D10">
        <f t="shared" ref="D10:E10" si="1">D9*($C7*$C5)/(PI()/2)</f>
        <v>0</v>
      </c>
      <c r="E10">
        <f t="shared" si="1"/>
        <v>0</v>
      </c>
    </row>
    <row r="11" spans="2:5">
      <c r="B11" t="s">
        <v>9</v>
      </c>
      <c r="C11">
        <f>C10+C9 * ($C7 * (1-$C5-$C6))</f>
        <v>7.5576367815223904</v>
      </c>
      <c r="D11">
        <f t="shared" ref="D11:E11" si="2">D10+D9 * ($C7 * (1-$C5-$C6))</f>
        <v>0</v>
      </c>
      <c r="E11">
        <f t="shared" si="2"/>
        <v>0</v>
      </c>
    </row>
    <row r="17" spans="3:19">
      <c r="C17" t="s">
        <v>10</v>
      </c>
      <c r="D17" t="s">
        <v>11</v>
      </c>
      <c r="E17" s="1" t="s">
        <v>12</v>
      </c>
      <c r="F17" s="3" t="s">
        <v>13</v>
      </c>
      <c r="G17" s="3"/>
      <c r="H17" s="3"/>
      <c r="I17" s="1" t="s">
        <v>14</v>
      </c>
      <c r="J17" s="3" t="s">
        <v>13</v>
      </c>
      <c r="K17" s="3"/>
      <c r="L17" s="3"/>
      <c r="M17" s="3" t="s">
        <v>15</v>
      </c>
      <c r="N17" s="3"/>
      <c r="O17" s="3"/>
      <c r="P17" s="4" t="s">
        <v>16</v>
      </c>
      <c r="Q17" s="4"/>
      <c r="R17" s="4"/>
      <c r="S17" t="s">
        <v>17</v>
      </c>
    </row>
    <row r="18" spans="3:19">
      <c r="C18">
        <v>0</v>
      </c>
      <c r="D18">
        <v>0</v>
      </c>
      <c r="F18" s="1"/>
      <c r="G18" s="1"/>
      <c r="H18" s="1"/>
      <c r="P18" s="6">
        <v>0</v>
      </c>
      <c r="Q18" s="6">
        <v>0</v>
      </c>
      <c r="R18" s="6">
        <v>0</v>
      </c>
      <c r="S18">
        <f>SQRT(P18^2+Q18^2+R18^2)</f>
        <v>0</v>
      </c>
    </row>
    <row r="19" spans="3:19">
      <c r="C19">
        <v>1</v>
      </c>
      <c r="D19">
        <f>(C19/C$68)*C$7</f>
        <v>0.2</v>
      </c>
      <c r="E19" t="b">
        <f t="shared" ref="E19:E67" si="3">D19&lt;(C$5*C$7)</f>
        <v>1</v>
      </c>
      <c r="F19">
        <f>IF($E19,(C$10* (1-COS(($D19/ ($C$5 * $C$7)) * (PI()/2)))),FALSE)</f>
        <v>1.3379521259501136E-2</v>
      </c>
      <c r="G19">
        <f t="shared" ref="G19:H19" si="4">IF($E19,(D$10* (1-COS(($D19/ ($C$5 * $C$7)) * (PI()/2)))),FALSE)</f>
        <v>0</v>
      </c>
      <c r="H19">
        <f t="shared" si="4"/>
        <v>0</v>
      </c>
      <c r="I19" t="b">
        <f>IF(E19,FALSE,D19&lt;((1-C$6)*C$7))</f>
        <v>0</v>
      </c>
      <c r="J19" t="b">
        <f t="shared" ref="J19:J27" si="5">IF($I19,C$10+C$9*($D19-($C$7*$C$5)),FALSE)</f>
        <v>0</v>
      </c>
      <c r="K19" t="b">
        <f t="shared" ref="K19:K27" si="6">IF($I19,D$10+D$9*($D19-($C$7*$C$5)),FALSE)</f>
        <v>0</v>
      </c>
      <c r="L19" t="b">
        <f t="shared" ref="L19:L27" si="7">IF($I19,E$10+E$9*($D19-($C$7*$C$5)),FALSE)</f>
        <v>0</v>
      </c>
      <c r="M19" t="b">
        <f>IF(NOT(OR($E19,$I19,)),C$11+(C$3-C$11)*SIN(($D19-(1-$C$6)*$C$7)/($C$6*$C$7)*(PI()/2)),FALSE)</f>
        <v>0</v>
      </c>
      <c r="N19" t="b">
        <f t="shared" ref="N19:O19" si="8">IF(NOT(OR($E19,$I19,)),D$11+(D$3-D$11)*SIN(($D19-(1-$C$6)*$C$7)/($C$6*$C$7)*(PI()/2)),FALSE)</f>
        <v>0</v>
      </c>
      <c r="O19" t="b">
        <f t="shared" si="8"/>
        <v>0</v>
      </c>
      <c r="P19" s="5">
        <f>IF($E19,F19,IF($I19,J19,M19))</f>
        <v>1.3379521259501136E-2</v>
      </c>
      <c r="Q19" s="5">
        <f t="shared" ref="Q19:R19" si="9">IF($E19,G19,IF($I19,K19,N19))</f>
        <v>0</v>
      </c>
      <c r="R19" s="5">
        <f t="shared" si="9"/>
        <v>0</v>
      </c>
      <c r="S19">
        <f>SQRT(P19^2+Q19^2+R19^2)</f>
        <v>1.3379521259501136E-2</v>
      </c>
    </row>
    <row r="20" spans="3:19">
      <c r="C20">
        <v>2</v>
      </c>
      <c r="D20">
        <f t="shared" ref="D20:D68" si="10">(C20/C$68)*C$7</f>
        <v>0.4</v>
      </c>
      <c r="E20" t="b">
        <f t="shared" si="3"/>
        <v>1</v>
      </c>
      <c r="F20">
        <f t="shared" ref="F20:F67" si="11">IF($E20,(C$10* (1-COS(($D20/ ($C$5 * $C$7)) * (PI()/2)))),FALSE)</f>
        <v>5.3371496203240047E-2</v>
      </c>
      <c r="G20">
        <f t="shared" ref="G20:G67" si="12">IF($E20,(D$10* (1-COS(($D20/ ($C$5 * $C$7)) * (PI()/2)))),FALSE)</f>
        <v>0</v>
      </c>
      <c r="H20">
        <f t="shared" ref="H20:H67" si="13">IF($E20,(E$10* (1-COS(($D20/ ($C$5 * $C$7)) * (PI()/2)))),FALSE)</f>
        <v>0</v>
      </c>
      <c r="I20" t="b">
        <f t="shared" ref="I20:I67" si="14">IF(E20,FALSE,D20&lt;((1-C$6)*C$7))</f>
        <v>0</v>
      </c>
      <c r="J20" t="b">
        <f t="shared" si="5"/>
        <v>0</v>
      </c>
      <c r="K20" t="b">
        <f t="shared" si="6"/>
        <v>0</v>
      </c>
      <c r="L20" t="b">
        <f t="shared" si="7"/>
        <v>0</v>
      </c>
      <c r="M20" t="b">
        <f t="shared" ref="M20:M67" si="15">IF(NOT(OR($E20,$I20,)),C$11+(C$3-C$11)*SIN(($D20-(1-$C$6)*$C$7)/($C$6*$C$7)*(PI()/2)),FALSE)</f>
        <v>0</v>
      </c>
      <c r="N20" t="b">
        <f t="shared" ref="N20:N67" si="16">IF(NOT(OR($E20,$I20,)),D$11+(D$3-D$11)*SIN(($D20-(1-$C$6)*$C$7)/($C$6*$C$7)*(PI()/2)),FALSE)</f>
        <v>0</v>
      </c>
      <c r="O20" t="b">
        <f t="shared" ref="O20:O67" si="17">IF(NOT(OR($E20,$I20,)),E$11+(E$3-E$11)*SIN(($D20-(1-$C$6)*$C$7)/($C$6*$C$7)*(PI()/2)),FALSE)</f>
        <v>0</v>
      </c>
      <c r="P20" s="5">
        <f t="shared" ref="P20:P67" si="18">IF($E20,F20,IF($I20,J20,M20))</f>
        <v>5.3371496203240047E-2</v>
      </c>
      <c r="Q20" s="5">
        <f t="shared" ref="Q20:Q67" si="19">IF($E20,G20,IF($I20,K20,N20))</f>
        <v>0</v>
      </c>
      <c r="R20" s="5">
        <f t="shared" ref="R20:R67" si="20">IF($E20,H20,IF($I20,L20,O20))</f>
        <v>0</v>
      </c>
      <c r="S20">
        <f t="shared" ref="S20:S68" si="21">SQRT(P20^2+Q20^2+R20^2)</f>
        <v>5.3371496203240047E-2</v>
      </c>
    </row>
    <row r="21" spans="3:19">
      <c r="C21">
        <v>3</v>
      </c>
      <c r="D21">
        <f t="shared" si="10"/>
        <v>0.6</v>
      </c>
      <c r="E21" t="b">
        <f t="shared" si="3"/>
        <v>1</v>
      </c>
      <c r="F21">
        <f t="shared" si="11"/>
        <v>0.11953776438487515</v>
      </c>
      <c r="G21">
        <f t="shared" si="12"/>
        <v>0</v>
      </c>
      <c r="H21">
        <f t="shared" si="13"/>
        <v>0</v>
      </c>
      <c r="I21" t="b">
        <f t="shared" si="14"/>
        <v>0</v>
      </c>
      <c r="J21" t="b">
        <f t="shared" si="5"/>
        <v>0</v>
      </c>
      <c r="K21" t="b">
        <f t="shared" si="6"/>
        <v>0</v>
      </c>
      <c r="L21" t="b">
        <f t="shared" si="7"/>
        <v>0</v>
      </c>
      <c r="M21" t="b">
        <f t="shared" si="15"/>
        <v>0</v>
      </c>
      <c r="N21" t="b">
        <f t="shared" si="16"/>
        <v>0</v>
      </c>
      <c r="O21" t="b">
        <f t="shared" si="17"/>
        <v>0</v>
      </c>
      <c r="P21" s="5">
        <f t="shared" si="18"/>
        <v>0.11953776438487515</v>
      </c>
      <c r="Q21" s="5">
        <f t="shared" si="19"/>
        <v>0</v>
      </c>
      <c r="R21" s="5">
        <f t="shared" si="20"/>
        <v>0</v>
      </c>
      <c r="S21">
        <f t="shared" si="21"/>
        <v>0.11953776438487515</v>
      </c>
    </row>
    <row r="22" spans="3:19">
      <c r="C22">
        <v>4</v>
      </c>
      <c r="D22">
        <f t="shared" si="10"/>
        <v>0.8</v>
      </c>
      <c r="E22" t="b">
        <f t="shared" si="3"/>
        <v>1</v>
      </c>
      <c r="F22">
        <f t="shared" si="11"/>
        <v>0.21115339432402599</v>
      </c>
      <c r="G22">
        <f t="shared" si="12"/>
        <v>0</v>
      </c>
      <c r="H22">
        <f t="shared" si="13"/>
        <v>0</v>
      </c>
      <c r="I22" t="b">
        <f t="shared" si="14"/>
        <v>0</v>
      </c>
      <c r="J22" t="b">
        <f t="shared" si="5"/>
        <v>0</v>
      </c>
      <c r="K22" t="b">
        <f t="shared" si="6"/>
        <v>0</v>
      </c>
      <c r="L22" t="b">
        <f t="shared" si="7"/>
        <v>0</v>
      </c>
      <c r="M22" t="b">
        <f t="shared" si="15"/>
        <v>0</v>
      </c>
      <c r="N22" t="b">
        <f t="shared" si="16"/>
        <v>0</v>
      </c>
      <c r="O22" t="b">
        <f t="shared" si="17"/>
        <v>0</v>
      </c>
      <c r="P22" s="5">
        <f t="shared" si="18"/>
        <v>0.21115339432402599</v>
      </c>
      <c r="Q22" s="5">
        <f t="shared" si="19"/>
        <v>0</v>
      </c>
      <c r="R22" s="5">
        <f t="shared" si="20"/>
        <v>0</v>
      </c>
      <c r="S22">
        <f t="shared" si="21"/>
        <v>0.21115339432402599</v>
      </c>
    </row>
    <row r="23" spans="3:19">
      <c r="C23">
        <v>5</v>
      </c>
      <c r="D23">
        <f t="shared" si="10"/>
        <v>1</v>
      </c>
      <c r="E23" t="b">
        <f t="shared" si="3"/>
        <v>1</v>
      </c>
      <c r="F23">
        <f t="shared" si="11"/>
        <v>0.32721462600727613</v>
      </c>
      <c r="G23">
        <f t="shared" si="12"/>
        <v>0</v>
      </c>
      <c r="H23">
        <f t="shared" si="13"/>
        <v>0</v>
      </c>
      <c r="I23" t="b">
        <f t="shared" si="14"/>
        <v>0</v>
      </c>
      <c r="J23" t="b">
        <f t="shared" si="5"/>
        <v>0</v>
      </c>
      <c r="K23" t="b">
        <f t="shared" si="6"/>
        <v>0</v>
      </c>
      <c r="L23" t="b">
        <f t="shared" si="7"/>
        <v>0</v>
      </c>
      <c r="M23" t="b">
        <f t="shared" si="15"/>
        <v>0</v>
      </c>
      <c r="N23" t="b">
        <f t="shared" si="16"/>
        <v>0</v>
      </c>
      <c r="O23" t="b">
        <f t="shared" si="17"/>
        <v>0</v>
      </c>
      <c r="P23" s="5">
        <f t="shared" si="18"/>
        <v>0.32721462600727613</v>
      </c>
      <c r="Q23" s="5">
        <f t="shared" si="19"/>
        <v>0</v>
      </c>
      <c r="R23" s="5">
        <f t="shared" si="20"/>
        <v>0</v>
      </c>
      <c r="S23">
        <f t="shared" si="21"/>
        <v>0.32721462600727613</v>
      </c>
    </row>
    <row r="24" spans="3:19">
      <c r="C24">
        <v>6</v>
      </c>
      <c r="D24">
        <f t="shared" si="10"/>
        <v>1.2</v>
      </c>
      <c r="E24" t="b">
        <f t="shared" si="3"/>
        <v>1</v>
      </c>
      <c r="F24">
        <f t="shared" si="11"/>
        <v>0.46644986829293034</v>
      </c>
      <c r="G24">
        <f t="shared" si="12"/>
        <v>0</v>
      </c>
      <c r="H24">
        <f t="shared" si="13"/>
        <v>0</v>
      </c>
      <c r="I24" t="b">
        <f t="shared" si="14"/>
        <v>0</v>
      </c>
      <c r="J24" t="b">
        <f t="shared" si="5"/>
        <v>0</v>
      </c>
      <c r="K24" t="b">
        <f t="shared" si="6"/>
        <v>0</v>
      </c>
      <c r="L24" t="b">
        <f t="shared" si="7"/>
        <v>0</v>
      </c>
      <c r="M24" t="b">
        <f t="shared" si="15"/>
        <v>0</v>
      </c>
      <c r="N24" t="b">
        <f t="shared" si="16"/>
        <v>0</v>
      </c>
      <c r="O24" t="b">
        <f t="shared" si="17"/>
        <v>0</v>
      </c>
      <c r="P24" s="5">
        <f t="shared" si="18"/>
        <v>0.46644986829293034</v>
      </c>
      <c r="Q24" s="5">
        <f t="shared" si="19"/>
        <v>0</v>
      </c>
      <c r="R24" s="5">
        <f t="shared" si="20"/>
        <v>0</v>
      </c>
      <c r="S24">
        <f t="shared" si="21"/>
        <v>0.46644986829293034</v>
      </c>
    </row>
    <row r="25" spans="3:19">
      <c r="C25">
        <v>7</v>
      </c>
      <c r="D25">
        <f t="shared" si="10"/>
        <v>1.4000000000000001</v>
      </c>
      <c r="E25" t="b">
        <f t="shared" si="3"/>
        <v>1</v>
      </c>
      <c r="F25">
        <f t="shared" si="11"/>
        <v>0.6273336307296592</v>
      </c>
      <c r="G25">
        <f t="shared" si="12"/>
        <v>0</v>
      </c>
      <c r="H25">
        <f t="shared" si="13"/>
        <v>0</v>
      </c>
      <c r="I25" t="b">
        <f t="shared" si="14"/>
        <v>0</v>
      </c>
      <c r="J25" t="b">
        <f t="shared" si="5"/>
        <v>0</v>
      </c>
      <c r="K25" t="b">
        <f t="shared" si="6"/>
        <v>0</v>
      </c>
      <c r="L25" t="b">
        <f t="shared" si="7"/>
        <v>0</v>
      </c>
      <c r="M25" t="b">
        <f t="shared" si="15"/>
        <v>0</v>
      </c>
      <c r="N25" t="b">
        <f t="shared" si="16"/>
        <v>0</v>
      </c>
      <c r="O25" t="b">
        <f t="shared" si="17"/>
        <v>0</v>
      </c>
      <c r="P25" s="5">
        <f t="shared" si="18"/>
        <v>0.6273336307296592</v>
      </c>
      <c r="Q25" s="5">
        <f t="shared" si="19"/>
        <v>0</v>
      </c>
      <c r="R25" s="5">
        <f t="shared" si="20"/>
        <v>0</v>
      </c>
      <c r="S25">
        <f t="shared" si="21"/>
        <v>0.6273336307296592</v>
      </c>
    </row>
    <row r="26" spans="3:19">
      <c r="C26">
        <v>8</v>
      </c>
      <c r="D26">
        <f t="shared" si="10"/>
        <v>1.6</v>
      </c>
      <c r="E26" t="b">
        <f t="shared" si="3"/>
        <v>1</v>
      </c>
      <c r="F26">
        <f t="shared" si="11"/>
        <v>0.80810323714911336</v>
      </c>
      <c r="G26">
        <f t="shared" si="12"/>
        <v>0</v>
      </c>
      <c r="H26">
        <f t="shared" si="13"/>
        <v>0</v>
      </c>
      <c r="I26" t="b">
        <f t="shared" si="14"/>
        <v>0</v>
      </c>
      <c r="J26" t="b">
        <f t="shared" si="5"/>
        <v>0</v>
      </c>
      <c r="K26" t="b">
        <f t="shared" si="6"/>
        <v>0</v>
      </c>
      <c r="L26" t="b">
        <f t="shared" si="7"/>
        <v>0</v>
      </c>
      <c r="M26" t="b">
        <f t="shared" si="15"/>
        <v>0</v>
      </c>
      <c r="N26" t="b">
        <f t="shared" si="16"/>
        <v>0</v>
      </c>
      <c r="O26" t="b">
        <f t="shared" si="17"/>
        <v>0</v>
      </c>
      <c r="P26" s="5">
        <f t="shared" si="18"/>
        <v>0.80810323714911336</v>
      </c>
      <c r="Q26" s="5">
        <f t="shared" si="19"/>
        <v>0</v>
      </c>
      <c r="R26" s="5">
        <f t="shared" si="20"/>
        <v>0</v>
      </c>
      <c r="S26">
        <f t="shared" si="21"/>
        <v>0.80810323714911336</v>
      </c>
    </row>
    <row r="27" spans="3:19">
      <c r="C27">
        <v>9</v>
      </c>
      <c r="D27">
        <f t="shared" si="10"/>
        <v>1.7999999999999998</v>
      </c>
      <c r="E27" t="b">
        <f t="shared" si="3"/>
        <v>1</v>
      </c>
      <c r="F27">
        <f t="shared" si="11"/>
        <v>1.0067781379148903</v>
      </c>
      <c r="G27">
        <f t="shared" si="12"/>
        <v>0</v>
      </c>
      <c r="H27">
        <f t="shared" si="13"/>
        <v>0</v>
      </c>
      <c r="I27" t="b">
        <f t="shared" si="14"/>
        <v>0</v>
      </c>
      <c r="J27" t="b">
        <f t="shared" si="5"/>
        <v>0</v>
      </c>
      <c r="K27" t="b">
        <f t="shared" si="6"/>
        <v>0</v>
      </c>
      <c r="L27" t="b">
        <f t="shared" si="7"/>
        <v>0</v>
      </c>
      <c r="M27" t="b">
        <f t="shared" si="15"/>
        <v>0</v>
      </c>
      <c r="N27" t="b">
        <f t="shared" si="16"/>
        <v>0</v>
      </c>
      <c r="O27" t="b">
        <f t="shared" si="17"/>
        <v>0</v>
      </c>
      <c r="P27" s="5">
        <f t="shared" si="18"/>
        <v>1.0067781379148903</v>
      </c>
      <c r="Q27" s="5">
        <f t="shared" si="19"/>
        <v>0</v>
      </c>
      <c r="R27" s="5">
        <f t="shared" si="20"/>
        <v>0</v>
      </c>
      <c r="S27">
        <f t="shared" si="21"/>
        <v>1.0067781379148903</v>
      </c>
    </row>
    <row r="28" spans="3:19">
      <c r="C28">
        <v>10</v>
      </c>
      <c r="D28">
        <f t="shared" si="10"/>
        <v>2</v>
      </c>
      <c r="E28" t="b">
        <f t="shared" si="3"/>
        <v>1</v>
      </c>
      <c r="F28">
        <f t="shared" si="11"/>
        <v>1.2211816092388035</v>
      </c>
      <c r="G28">
        <f t="shared" si="12"/>
        <v>0</v>
      </c>
      <c r="H28">
        <f t="shared" si="13"/>
        <v>0</v>
      </c>
      <c r="I28" t="b">
        <f t="shared" si="14"/>
        <v>0</v>
      </c>
      <c r="J28" t="b">
        <f>IF($I28,C$10+C$9*($D28-($C$7*$C$5)),FALSE)</f>
        <v>0</v>
      </c>
      <c r="K28" t="b">
        <f t="shared" ref="K28:L28" si="22">IF($I28,D$10+D$9*($D28-($C$7*$C$5)),FALSE)</f>
        <v>0</v>
      </c>
      <c r="L28" t="b">
        <f t="shared" si="22"/>
        <v>0</v>
      </c>
      <c r="M28" t="b">
        <f t="shared" si="15"/>
        <v>0</v>
      </c>
      <c r="N28" t="b">
        <f t="shared" si="16"/>
        <v>0</v>
      </c>
      <c r="O28" t="b">
        <f t="shared" si="17"/>
        <v>0</v>
      </c>
      <c r="P28" s="5">
        <f t="shared" si="18"/>
        <v>1.2211816092388035</v>
      </c>
      <c r="Q28" s="5">
        <f t="shared" si="19"/>
        <v>0</v>
      </c>
      <c r="R28" s="5">
        <f t="shared" si="20"/>
        <v>0</v>
      </c>
      <c r="S28">
        <f t="shared" si="21"/>
        <v>1.2211816092388035</v>
      </c>
    </row>
    <row r="29" spans="3:19">
      <c r="C29">
        <v>11</v>
      </c>
      <c r="D29">
        <f t="shared" si="10"/>
        <v>2.2000000000000002</v>
      </c>
      <c r="E29" t="b">
        <f t="shared" si="3"/>
        <v>1</v>
      </c>
      <c r="F29">
        <f t="shared" si="11"/>
        <v>1.4489646018222182</v>
      </c>
      <c r="G29">
        <f t="shared" si="12"/>
        <v>0</v>
      </c>
      <c r="H29">
        <f t="shared" si="13"/>
        <v>0</v>
      </c>
      <c r="I29" t="b">
        <f t="shared" si="14"/>
        <v>0</v>
      </c>
      <c r="J29" t="b">
        <f t="shared" ref="J29:J57" si="23">IF($I29,C$10+C$9*($D29-($C$7*$C$5)),FALSE)</f>
        <v>0</v>
      </c>
      <c r="K29" t="b">
        <f t="shared" ref="K29:K57" si="24">IF($I29,D$10+D$9*($D29-($C$7*$C$5)),FALSE)</f>
        <v>0</v>
      </c>
      <c r="L29" t="b">
        <f t="shared" ref="L29:L57" si="25">IF($I29,E$10+E$9*($D29-($C$7*$C$5)),FALSE)</f>
        <v>0</v>
      </c>
      <c r="M29" t="b">
        <f t="shared" si="15"/>
        <v>0</v>
      </c>
      <c r="N29" t="b">
        <f t="shared" si="16"/>
        <v>0</v>
      </c>
      <c r="O29" t="b">
        <f t="shared" si="17"/>
        <v>0</v>
      </c>
      <c r="P29" s="5">
        <f t="shared" si="18"/>
        <v>1.4489646018222182</v>
      </c>
      <c r="Q29" s="5">
        <f t="shared" si="19"/>
        <v>0</v>
      </c>
      <c r="R29" s="5">
        <f t="shared" si="20"/>
        <v>0</v>
      </c>
      <c r="S29">
        <f t="shared" si="21"/>
        <v>1.4489646018222182</v>
      </c>
    </row>
    <row r="30" spans="3:19">
      <c r="C30">
        <v>12</v>
      </c>
      <c r="D30">
        <f t="shared" si="10"/>
        <v>2.4</v>
      </c>
      <c r="E30" t="b">
        <f t="shared" si="3"/>
        <v>1</v>
      </c>
      <c r="F30">
        <f t="shared" si="11"/>
        <v>1.687631477531734</v>
      </c>
      <c r="G30">
        <f t="shared" si="12"/>
        <v>0</v>
      </c>
      <c r="H30">
        <f t="shared" si="13"/>
        <v>0</v>
      </c>
      <c r="I30" t="b">
        <f t="shared" si="14"/>
        <v>0</v>
      </c>
      <c r="J30" t="b">
        <f t="shared" si="23"/>
        <v>0</v>
      </c>
      <c r="K30" t="b">
        <f t="shared" si="24"/>
        <v>0</v>
      </c>
      <c r="L30" t="b">
        <f t="shared" si="25"/>
        <v>0</v>
      </c>
      <c r="M30" t="b">
        <f t="shared" si="15"/>
        <v>0</v>
      </c>
      <c r="N30" t="b">
        <f t="shared" si="16"/>
        <v>0</v>
      </c>
      <c r="O30" t="b">
        <f t="shared" si="17"/>
        <v>0</v>
      </c>
      <c r="P30" s="5">
        <f t="shared" si="18"/>
        <v>1.687631477531734</v>
      </c>
      <c r="Q30" s="5">
        <f t="shared" si="19"/>
        <v>0</v>
      </c>
      <c r="R30" s="5">
        <f t="shared" si="20"/>
        <v>0</v>
      </c>
      <c r="S30">
        <f t="shared" si="21"/>
        <v>1.687631477531734</v>
      </c>
    </row>
    <row r="31" spans="3:19">
      <c r="C31">
        <v>13</v>
      </c>
      <c r="D31">
        <f t="shared" si="10"/>
        <v>2.6</v>
      </c>
      <c r="E31" t="b">
        <f t="shared" si="3"/>
        <v>1</v>
      </c>
      <c r="F31">
        <f t="shared" si="11"/>
        <v>1.9345673521328239</v>
      </c>
      <c r="G31">
        <f t="shared" si="12"/>
        <v>0</v>
      </c>
      <c r="H31">
        <f t="shared" si="13"/>
        <v>0</v>
      </c>
      <c r="I31" t="b">
        <f t="shared" si="14"/>
        <v>0</v>
      </c>
      <c r="J31" t="b">
        <f t="shared" si="23"/>
        <v>0</v>
      </c>
      <c r="K31" t="b">
        <f t="shared" si="24"/>
        <v>0</v>
      </c>
      <c r="L31" t="b">
        <f t="shared" si="25"/>
        <v>0</v>
      </c>
      <c r="M31" t="b">
        <f t="shared" si="15"/>
        <v>0</v>
      </c>
      <c r="N31" t="b">
        <f t="shared" si="16"/>
        <v>0</v>
      </c>
      <c r="O31" t="b">
        <f t="shared" si="17"/>
        <v>0</v>
      </c>
      <c r="P31" s="5">
        <f t="shared" si="18"/>
        <v>1.9345673521328239</v>
      </c>
      <c r="Q31" s="5">
        <f t="shared" si="19"/>
        <v>0</v>
      </c>
      <c r="R31" s="5">
        <f t="shared" si="20"/>
        <v>0</v>
      </c>
      <c r="S31">
        <f t="shared" si="21"/>
        <v>1.9345673521328239</v>
      </c>
    </row>
    <row r="32" spans="3:19">
      <c r="C32">
        <v>14</v>
      </c>
      <c r="D32">
        <f t="shared" si="10"/>
        <v>2.8000000000000003</v>
      </c>
      <c r="E32" t="b">
        <f t="shared" si="3"/>
        <v>1</v>
      </c>
      <c r="F32">
        <f t="shared" si="11"/>
        <v>2.1870667445087038</v>
      </c>
      <c r="G32">
        <f t="shared" si="12"/>
        <v>0</v>
      </c>
      <c r="H32">
        <f t="shared" si="13"/>
        <v>0</v>
      </c>
      <c r="I32" t="b">
        <f t="shared" si="14"/>
        <v>0</v>
      </c>
      <c r="J32" t="b">
        <f t="shared" si="23"/>
        <v>0</v>
      </c>
      <c r="K32" t="b">
        <f t="shared" si="24"/>
        <v>0</v>
      </c>
      <c r="L32" t="b">
        <f t="shared" si="25"/>
        <v>0</v>
      </c>
      <c r="M32" t="b">
        <f t="shared" si="15"/>
        <v>0</v>
      </c>
      <c r="N32" t="b">
        <f t="shared" si="16"/>
        <v>0</v>
      </c>
      <c r="O32" t="b">
        <f t="shared" si="17"/>
        <v>0</v>
      </c>
      <c r="P32" s="5">
        <f t="shared" si="18"/>
        <v>2.1870667445087038</v>
      </c>
      <c r="Q32" s="5">
        <f t="shared" si="19"/>
        <v>0</v>
      </c>
      <c r="R32" s="5">
        <f t="shared" si="20"/>
        <v>0</v>
      </c>
      <c r="S32">
        <f t="shared" si="21"/>
        <v>2.1870667445087038</v>
      </c>
    </row>
    <row r="33" spans="3:19">
      <c r="C33">
        <v>15</v>
      </c>
      <c r="D33">
        <f t="shared" si="10"/>
        <v>3</v>
      </c>
      <c r="E33" t="b">
        <f t="shared" si="3"/>
        <v>0</v>
      </c>
      <c r="F33" t="b">
        <f t="shared" si="11"/>
        <v>0</v>
      </c>
      <c r="G33" t="b">
        <f t="shared" si="12"/>
        <v>0</v>
      </c>
      <c r="H33" t="b">
        <f t="shared" si="13"/>
        <v>0</v>
      </c>
      <c r="I33" t="b">
        <f t="shared" si="14"/>
        <v>1</v>
      </c>
      <c r="J33">
        <f t="shared" si="23"/>
        <v>2.4423632184776074</v>
      </c>
      <c r="K33">
        <f t="shared" si="24"/>
        <v>0</v>
      </c>
      <c r="L33">
        <f t="shared" si="25"/>
        <v>0</v>
      </c>
      <c r="M33" t="b">
        <f t="shared" si="15"/>
        <v>0</v>
      </c>
      <c r="N33" t="b">
        <f t="shared" si="16"/>
        <v>0</v>
      </c>
      <c r="O33" t="b">
        <f t="shared" si="17"/>
        <v>0</v>
      </c>
      <c r="P33" s="5">
        <f t="shared" si="18"/>
        <v>2.4423632184776074</v>
      </c>
      <c r="Q33" s="5">
        <f t="shared" si="19"/>
        <v>0</v>
      </c>
      <c r="R33" s="5">
        <f t="shared" si="20"/>
        <v>0</v>
      </c>
      <c r="S33">
        <f t="shared" si="21"/>
        <v>2.4423632184776074</v>
      </c>
    </row>
    <row r="34" spans="3:19">
      <c r="C34">
        <v>16</v>
      </c>
      <c r="D34">
        <f t="shared" si="10"/>
        <v>3.2</v>
      </c>
      <c r="E34" t="b">
        <f t="shared" si="3"/>
        <v>0</v>
      </c>
      <c r="F34" t="b">
        <f t="shared" si="11"/>
        <v>0</v>
      </c>
      <c r="G34" t="b">
        <f t="shared" si="12"/>
        <v>0</v>
      </c>
      <c r="H34" t="b">
        <f t="shared" si="13"/>
        <v>0</v>
      </c>
      <c r="I34" t="b">
        <f t="shared" si="14"/>
        <v>1</v>
      </c>
      <c r="J34">
        <f t="shared" si="23"/>
        <v>2.6981268966298466</v>
      </c>
      <c r="K34">
        <f t="shared" si="24"/>
        <v>0</v>
      </c>
      <c r="L34">
        <f t="shared" si="25"/>
        <v>0</v>
      </c>
      <c r="M34" t="b">
        <f t="shared" si="15"/>
        <v>0</v>
      </c>
      <c r="N34" t="b">
        <f t="shared" si="16"/>
        <v>0</v>
      </c>
      <c r="O34" t="b">
        <f t="shared" si="17"/>
        <v>0</v>
      </c>
      <c r="P34" s="5">
        <f t="shared" si="18"/>
        <v>2.6981268966298466</v>
      </c>
      <c r="Q34" s="5">
        <f t="shared" si="19"/>
        <v>0</v>
      </c>
      <c r="R34" s="5">
        <f t="shared" si="20"/>
        <v>0</v>
      </c>
      <c r="S34">
        <f t="shared" si="21"/>
        <v>2.6981268966298466</v>
      </c>
    </row>
    <row r="35" spans="3:19">
      <c r="C35">
        <v>17</v>
      </c>
      <c r="D35">
        <f t="shared" si="10"/>
        <v>3.4000000000000004</v>
      </c>
      <c r="E35" t="b">
        <f t="shared" si="3"/>
        <v>0</v>
      </c>
      <c r="F35" t="b">
        <f t="shared" si="11"/>
        <v>0</v>
      </c>
      <c r="G35" t="b">
        <f t="shared" si="12"/>
        <v>0</v>
      </c>
      <c r="H35" t="b">
        <f t="shared" si="13"/>
        <v>0</v>
      </c>
      <c r="I35" t="b">
        <f t="shared" si="14"/>
        <v>1</v>
      </c>
      <c r="J35">
        <f t="shared" si="23"/>
        <v>2.9538905747820863</v>
      </c>
      <c r="K35">
        <f t="shared" si="24"/>
        <v>0</v>
      </c>
      <c r="L35">
        <f t="shared" si="25"/>
        <v>0</v>
      </c>
      <c r="M35" t="b">
        <f t="shared" si="15"/>
        <v>0</v>
      </c>
      <c r="N35" t="b">
        <f t="shared" si="16"/>
        <v>0</v>
      </c>
      <c r="O35" t="b">
        <f t="shared" si="17"/>
        <v>0</v>
      </c>
      <c r="P35" s="5">
        <f t="shared" si="18"/>
        <v>2.9538905747820863</v>
      </c>
      <c r="Q35" s="5">
        <f t="shared" si="19"/>
        <v>0</v>
      </c>
      <c r="R35" s="5">
        <f t="shared" si="20"/>
        <v>0</v>
      </c>
      <c r="S35">
        <f t="shared" si="21"/>
        <v>2.9538905747820863</v>
      </c>
    </row>
    <row r="36" spans="3:19">
      <c r="C36">
        <v>18</v>
      </c>
      <c r="D36">
        <f t="shared" si="10"/>
        <v>3.5999999999999996</v>
      </c>
      <c r="E36" t="b">
        <f t="shared" si="3"/>
        <v>0</v>
      </c>
      <c r="F36" t="b">
        <f t="shared" si="11"/>
        <v>0</v>
      </c>
      <c r="G36" t="b">
        <f t="shared" si="12"/>
        <v>0</v>
      </c>
      <c r="H36" t="b">
        <f t="shared" si="13"/>
        <v>0</v>
      </c>
      <c r="I36" t="b">
        <f t="shared" si="14"/>
        <v>1</v>
      </c>
      <c r="J36">
        <f t="shared" si="23"/>
        <v>3.2096542529343246</v>
      </c>
      <c r="K36">
        <f t="shared" si="24"/>
        <v>0</v>
      </c>
      <c r="L36">
        <f t="shared" si="25"/>
        <v>0</v>
      </c>
      <c r="M36" t="b">
        <f t="shared" si="15"/>
        <v>0</v>
      </c>
      <c r="N36" t="b">
        <f t="shared" si="16"/>
        <v>0</v>
      </c>
      <c r="O36" t="b">
        <f t="shared" si="17"/>
        <v>0</v>
      </c>
      <c r="P36" s="5">
        <f t="shared" si="18"/>
        <v>3.2096542529343246</v>
      </c>
      <c r="Q36" s="5">
        <f t="shared" si="19"/>
        <v>0</v>
      </c>
      <c r="R36" s="5">
        <f t="shared" si="20"/>
        <v>0</v>
      </c>
      <c r="S36">
        <f t="shared" si="21"/>
        <v>3.2096542529343246</v>
      </c>
    </row>
    <row r="37" spans="3:19">
      <c r="C37">
        <v>19</v>
      </c>
      <c r="D37">
        <f t="shared" si="10"/>
        <v>3.8</v>
      </c>
      <c r="E37" t="b">
        <f t="shared" si="3"/>
        <v>0</v>
      </c>
      <c r="F37" t="b">
        <f t="shared" si="11"/>
        <v>0</v>
      </c>
      <c r="G37" t="b">
        <f t="shared" si="12"/>
        <v>0</v>
      </c>
      <c r="H37" t="b">
        <f t="shared" si="13"/>
        <v>0</v>
      </c>
      <c r="I37" t="b">
        <f t="shared" si="14"/>
        <v>1</v>
      </c>
      <c r="J37">
        <f t="shared" si="23"/>
        <v>3.4654179310865638</v>
      </c>
      <c r="K37">
        <f t="shared" si="24"/>
        <v>0</v>
      </c>
      <c r="L37">
        <f t="shared" si="25"/>
        <v>0</v>
      </c>
      <c r="M37" t="b">
        <f t="shared" si="15"/>
        <v>0</v>
      </c>
      <c r="N37" t="b">
        <f t="shared" si="16"/>
        <v>0</v>
      </c>
      <c r="O37" t="b">
        <f t="shared" si="17"/>
        <v>0</v>
      </c>
      <c r="P37" s="5">
        <f t="shared" si="18"/>
        <v>3.4654179310865638</v>
      </c>
      <c r="Q37" s="5">
        <f t="shared" si="19"/>
        <v>0</v>
      </c>
      <c r="R37" s="5">
        <f t="shared" si="20"/>
        <v>0</v>
      </c>
      <c r="S37">
        <f t="shared" si="21"/>
        <v>3.4654179310865638</v>
      </c>
    </row>
    <row r="38" spans="3:19">
      <c r="C38">
        <v>20</v>
      </c>
      <c r="D38">
        <f t="shared" si="10"/>
        <v>4</v>
      </c>
      <c r="E38" t="b">
        <f t="shared" si="3"/>
        <v>0</v>
      </c>
      <c r="F38" t="b">
        <f t="shared" si="11"/>
        <v>0</v>
      </c>
      <c r="G38" t="b">
        <f t="shared" si="12"/>
        <v>0</v>
      </c>
      <c r="H38" t="b">
        <f t="shared" si="13"/>
        <v>0</v>
      </c>
      <c r="I38" t="b">
        <f t="shared" si="14"/>
        <v>1</v>
      </c>
      <c r="J38">
        <f t="shared" si="23"/>
        <v>3.721181609238803</v>
      </c>
      <c r="K38">
        <f t="shared" si="24"/>
        <v>0</v>
      </c>
      <c r="L38">
        <f t="shared" si="25"/>
        <v>0</v>
      </c>
      <c r="M38" t="b">
        <f t="shared" si="15"/>
        <v>0</v>
      </c>
      <c r="N38" t="b">
        <f t="shared" si="16"/>
        <v>0</v>
      </c>
      <c r="O38" t="b">
        <f t="shared" si="17"/>
        <v>0</v>
      </c>
      <c r="P38" s="5">
        <f t="shared" si="18"/>
        <v>3.721181609238803</v>
      </c>
      <c r="Q38" s="5">
        <f t="shared" si="19"/>
        <v>0</v>
      </c>
      <c r="R38" s="5">
        <f t="shared" si="20"/>
        <v>0</v>
      </c>
      <c r="S38">
        <f t="shared" si="21"/>
        <v>3.721181609238803</v>
      </c>
    </row>
    <row r="39" spans="3:19">
      <c r="C39">
        <v>21</v>
      </c>
      <c r="D39">
        <f t="shared" si="10"/>
        <v>4.2</v>
      </c>
      <c r="E39" t="b">
        <f t="shared" si="3"/>
        <v>0</v>
      </c>
      <c r="F39" t="b">
        <f t="shared" si="11"/>
        <v>0</v>
      </c>
      <c r="G39" t="b">
        <f t="shared" si="12"/>
        <v>0</v>
      </c>
      <c r="H39" t="b">
        <f t="shared" si="13"/>
        <v>0</v>
      </c>
      <c r="I39" t="b">
        <f t="shared" si="14"/>
        <v>1</v>
      </c>
      <c r="J39">
        <f t="shared" si="23"/>
        <v>3.9769452873910427</v>
      </c>
      <c r="K39">
        <f t="shared" si="24"/>
        <v>0</v>
      </c>
      <c r="L39">
        <f t="shared" si="25"/>
        <v>0</v>
      </c>
      <c r="M39" t="b">
        <f t="shared" si="15"/>
        <v>0</v>
      </c>
      <c r="N39" t="b">
        <f t="shared" si="16"/>
        <v>0</v>
      </c>
      <c r="O39" t="b">
        <f t="shared" si="17"/>
        <v>0</v>
      </c>
      <c r="P39" s="5">
        <f t="shared" si="18"/>
        <v>3.9769452873910427</v>
      </c>
      <c r="Q39" s="5">
        <f t="shared" si="19"/>
        <v>0</v>
      </c>
      <c r="R39" s="5">
        <f t="shared" si="20"/>
        <v>0</v>
      </c>
      <c r="S39">
        <f t="shared" si="21"/>
        <v>3.9769452873910427</v>
      </c>
    </row>
    <row r="40" spans="3:19">
      <c r="C40">
        <v>22</v>
      </c>
      <c r="D40">
        <f t="shared" si="10"/>
        <v>4.4000000000000004</v>
      </c>
      <c r="E40" t="b">
        <f t="shared" si="3"/>
        <v>0</v>
      </c>
      <c r="F40" t="b">
        <f t="shared" si="11"/>
        <v>0</v>
      </c>
      <c r="G40" t="b">
        <f t="shared" si="12"/>
        <v>0</v>
      </c>
      <c r="H40" t="b">
        <f t="shared" si="13"/>
        <v>0</v>
      </c>
      <c r="I40" t="b">
        <f t="shared" si="14"/>
        <v>1</v>
      </c>
      <c r="J40">
        <f t="shared" si="23"/>
        <v>4.2327089655432824</v>
      </c>
      <c r="K40">
        <f t="shared" si="24"/>
        <v>0</v>
      </c>
      <c r="L40">
        <f t="shared" si="25"/>
        <v>0</v>
      </c>
      <c r="M40" t="b">
        <f t="shared" si="15"/>
        <v>0</v>
      </c>
      <c r="N40" t="b">
        <f t="shared" si="16"/>
        <v>0</v>
      </c>
      <c r="O40" t="b">
        <f t="shared" si="17"/>
        <v>0</v>
      </c>
      <c r="P40" s="5">
        <f t="shared" si="18"/>
        <v>4.2327089655432824</v>
      </c>
      <c r="Q40" s="5">
        <f t="shared" si="19"/>
        <v>0</v>
      </c>
      <c r="R40" s="5">
        <f t="shared" si="20"/>
        <v>0</v>
      </c>
      <c r="S40">
        <f t="shared" si="21"/>
        <v>4.2327089655432824</v>
      </c>
    </row>
    <row r="41" spans="3:19">
      <c r="C41">
        <v>23</v>
      </c>
      <c r="D41">
        <f t="shared" si="10"/>
        <v>4.6000000000000005</v>
      </c>
      <c r="E41" t="b">
        <f t="shared" si="3"/>
        <v>0</v>
      </c>
      <c r="F41" t="b">
        <f t="shared" si="11"/>
        <v>0</v>
      </c>
      <c r="G41" t="b">
        <f t="shared" si="12"/>
        <v>0</v>
      </c>
      <c r="H41" t="b">
        <f t="shared" si="13"/>
        <v>0</v>
      </c>
      <c r="I41" t="b">
        <f t="shared" si="14"/>
        <v>1</v>
      </c>
      <c r="J41">
        <f t="shared" si="23"/>
        <v>4.4884726436955216</v>
      </c>
      <c r="K41">
        <f t="shared" si="24"/>
        <v>0</v>
      </c>
      <c r="L41">
        <f t="shared" si="25"/>
        <v>0</v>
      </c>
      <c r="M41" t="b">
        <f t="shared" si="15"/>
        <v>0</v>
      </c>
      <c r="N41" t="b">
        <f t="shared" si="16"/>
        <v>0</v>
      </c>
      <c r="O41" t="b">
        <f t="shared" si="17"/>
        <v>0</v>
      </c>
      <c r="P41" s="5">
        <f t="shared" si="18"/>
        <v>4.4884726436955216</v>
      </c>
      <c r="Q41" s="5">
        <f t="shared" si="19"/>
        <v>0</v>
      </c>
      <c r="R41" s="5">
        <f t="shared" si="20"/>
        <v>0</v>
      </c>
      <c r="S41">
        <f t="shared" si="21"/>
        <v>4.4884726436955216</v>
      </c>
    </row>
    <row r="42" spans="3:19">
      <c r="C42">
        <v>24</v>
      </c>
      <c r="D42">
        <f t="shared" si="10"/>
        <v>4.8</v>
      </c>
      <c r="E42" t="b">
        <f t="shared" si="3"/>
        <v>0</v>
      </c>
      <c r="F42" t="b">
        <f t="shared" si="11"/>
        <v>0</v>
      </c>
      <c r="G42" t="b">
        <f t="shared" si="12"/>
        <v>0</v>
      </c>
      <c r="H42" t="b">
        <f t="shared" si="13"/>
        <v>0</v>
      </c>
      <c r="I42" t="b">
        <f t="shared" si="14"/>
        <v>1</v>
      </c>
      <c r="J42">
        <f t="shared" si="23"/>
        <v>4.7442363218477599</v>
      </c>
      <c r="K42">
        <f t="shared" si="24"/>
        <v>0</v>
      </c>
      <c r="L42">
        <f t="shared" si="25"/>
        <v>0</v>
      </c>
      <c r="M42" t="b">
        <f t="shared" si="15"/>
        <v>0</v>
      </c>
      <c r="N42" t="b">
        <f t="shared" si="16"/>
        <v>0</v>
      </c>
      <c r="O42" t="b">
        <f t="shared" si="17"/>
        <v>0</v>
      </c>
      <c r="P42" s="5">
        <f t="shared" si="18"/>
        <v>4.7442363218477599</v>
      </c>
      <c r="Q42" s="5">
        <f t="shared" si="19"/>
        <v>0</v>
      </c>
      <c r="R42" s="5">
        <f t="shared" si="20"/>
        <v>0</v>
      </c>
      <c r="S42">
        <f t="shared" si="21"/>
        <v>4.7442363218477599</v>
      </c>
    </row>
    <row r="43" spans="3:19">
      <c r="C43">
        <v>25</v>
      </c>
      <c r="D43">
        <f t="shared" si="10"/>
        <v>5</v>
      </c>
      <c r="E43" t="b">
        <f t="shared" si="3"/>
        <v>0</v>
      </c>
      <c r="F43" t="b">
        <f t="shared" si="11"/>
        <v>0</v>
      </c>
      <c r="G43" t="b">
        <f t="shared" si="12"/>
        <v>0</v>
      </c>
      <c r="H43" t="b">
        <f t="shared" si="13"/>
        <v>0</v>
      </c>
      <c r="I43" t="b">
        <f t="shared" si="14"/>
        <v>1</v>
      </c>
      <c r="J43">
        <f t="shared" si="23"/>
        <v>4.9999999999999991</v>
      </c>
      <c r="K43">
        <f t="shared" si="24"/>
        <v>0</v>
      </c>
      <c r="L43">
        <f t="shared" si="25"/>
        <v>0</v>
      </c>
      <c r="M43" t="b">
        <f t="shared" si="15"/>
        <v>0</v>
      </c>
      <c r="N43" t="b">
        <f t="shared" si="16"/>
        <v>0</v>
      </c>
      <c r="O43" t="b">
        <f t="shared" si="17"/>
        <v>0</v>
      </c>
      <c r="P43" s="5">
        <f t="shared" si="18"/>
        <v>4.9999999999999991</v>
      </c>
      <c r="Q43" s="5">
        <f t="shared" si="19"/>
        <v>0</v>
      </c>
      <c r="R43" s="5">
        <f t="shared" si="20"/>
        <v>0</v>
      </c>
      <c r="S43">
        <f t="shared" si="21"/>
        <v>4.9999999999999991</v>
      </c>
    </row>
    <row r="44" spans="3:19">
      <c r="C44">
        <v>26</v>
      </c>
      <c r="D44">
        <f t="shared" si="10"/>
        <v>5.2</v>
      </c>
      <c r="E44" t="b">
        <f t="shared" si="3"/>
        <v>0</v>
      </c>
      <c r="F44" t="b">
        <f t="shared" si="11"/>
        <v>0</v>
      </c>
      <c r="G44" t="b">
        <f t="shared" si="12"/>
        <v>0</v>
      </c>
      <c r="H44" t="b">
        <f t="shared" si="13"/>
        <v>0</v>
      </c>
      <c r="I44" t="b">
        <f t="shared" si="14"/>
        <v>1</v>
      </c>
      <c r="J44">
        <f t="shared" si="23"/>
        <v>5.2557636781522383</v>
      </c>
      <c r="K44">
        <f t="shared" si="24"/>
        <v>0</v>
      </c>
      <c r="L44">
        <f t="shared" si="25"/>
        <v>0</v>
      </c>
      <c r="M44" t="b">
        <f t="shared" si="15"/>
        <v>0</v>
      </c>
      <c r="N44" t="b">
        <f t="shared" si="16"/>
        <v>0</v>
      </c>
      <c r="O44" t="b">
        <f t="shared" si="17"/>
        <v>0</v>
      </c>
      <c r="P44" s="5">
        <f t="shared" si="18"/>
        <v>5.2557636781522383</v>
      </c>
      <c r="Q44" s="5">
        <f t="shared" si="19"/>
        <v>0</v>
      </c>
      <c r="R44" s="5">
        <f t="shared" si="20"/>
        <v>0</v>
      </c>
      <c r="S44">
        <f t="shared" si="21"/>
        <v>5.2557636781522383</v>
      </c>
    </row>
    <row r="45" spans="3:19">
      <c r="C45">
        <v>27</v>
      </c>
      <c r="D45">
        <f t="shared" si="10"/>
        <v>5.4</v>
      </c>
      <c r="E45" t="b">
        <f t="shared" si="3"/>
        <v>0</v>
      </c>
      <c r="F45" t="b">
        <f t="shared" si="11"/>
        <v>0</v>
      </c>
      <c r="G45" t="b">
        <f t="shared" si="12"/>
        <v>0</v>
      </c>
      <c r="H45" t="b">
        <f t="shared" si="13"/>
        <v>0</v>
      </c>
      <c r="I45" t="b">
        <f t="shared" si="14"/>
        <v>1</v>
      </c>
      <c r="J45">
        <f t="shared" si="23"/>
        <v>5.5115273563044784</v>
      </c>
      <c r="K45">
        <f t="shared" si="24"/>
        <v>0</v>
      </c>
      <c r="L45">
        <f t="shared" si="25"/>
        <v>0</v>
      </c>
      <c r="M45" t="b">
        <f t="shared" si="15"/>
        <v>0</v>
      </c>
      <c r="N45" t="b">
        <f t="shared" si="16"/>
        <v>0</v>
      </c>
      <c r="O45" t="b">
        <f t="shared" si="17"/>
        <v>0</v>
      </c>
      <c r="P45" s="5">
        <f t="shared" si="18"/>
        <v>5.5115273563044784</v>
      </c>
      <c r="Q45" s="5">
        <f t="shared" si="19"/>
        <v>0</v>
      </c>
      <c r="R45" s="5">
        <f t="shared" si="20"/>
        <v>0</v>
      </c>
      <c r="S45">
        <f t="shared" si="21"/>
        <v>5.5115273563044784</v>
      </c>
    </row>
    <row r="46" spans="3:19">
      <c r="C46">
        <v>28</v>
      </c>
      <c r="D46">
        <f t="shared" si="10"/>
        <v>5.6000000000000005</v>
      </c>
      <c r="E46" t="b">
        <f t="shared" si="3"/>
        <v>0</v>
      </c>
      <c r="F46" t="b">
        <f t="shared" si="11"/>
        <v>0</v>
      </c>
      <c r="G46" t="b">
        <f t="shared" si="12"/>
        <v>0</v>
      </c>
      <c r="H46" t="b">
        <f t="shared" si="13"/>
        <v>0</v>
      </c>
      <c r="I46" t="b">
        <f t="shared" si="14"/>
        <v>1</v>
      </c>
      <c r="J46">
        <f t="shared" si="23"/>
        <v>5.7672910344567168</v>
      </c>
      <c r="K46">
        <f t="shared" si="24"/>
        <v>0</v>
      </c>
      <c r="L46">
        <f t="shared" si="25"/>
        <v>0</v>
      </c>
      <c r="M46" t="b">
        <f t="shared" si="15"/>
        <v>0</v>
      </c>
      <c r="N46" t="b">
        <f t="shared" si="16"/>
        <v>0</v>
      </c>
      <c r="O46" t="b">
        <f t="shared" si="17"/>
        <v>0</v>
      </c>
      <c r="P46" s="5">
        <f t="shared" si="18"/>
        <v>5.7672910344567168</v>
      </c>
      <c r="Q46" s="5">
        <f t="shared" si="19"/>
        <v>0</v>
      </c>
      <c r="R46" s="5">
        <f t="shared" si="20"/>
        <v>0</v>
      </c>
      <c r="S46">
        <f t="shared" si="21"/>
        <v>5.7672910344567168</v>
      </c>
    </row>
    <row r="47" spans="3:19">
      <c r="C47">
        <v>29</v>
      </c>
      <c r="D47">
        <f t="shared" si="10"/>
        <v>5.8</v>
      </c>
      <c r="E47" t="b">
        <f t="shared" si="3"/>
        <v>0</v>
      </c>
      <c r="F47" t="b">
        <f t="shared" si="11"/>
        <v>0</v>
      </c>
      <c r="G47" t="b">
        <f t="shared" si="12"/>
        <v>0</v>
      </c>
      <c r="H47" t="b">
        <f t="shared" si="13"/>
        <v>0</v>
      </c>
      <c r="I47" t="b">
        <f t="shared" si="14"/>
        <v>1</v>
      </c>
      <c r="J47">
        <f t="shared" si="23"/>
        <v>6.0230547126089551</v>
      </c>
      <c r="K47">
        <f t="shared" si="24"/>
        <v>0</v>
      </c>
      <c r="L47">
        <f t="shared" si="25"/>
        <v>0</v>
      </c>
      <c r="M47" t="b">
        <f t="shared" si="15"/>
        <v>0</v>
      </c>
      <c r="N47" t="b">
        <f t="shared" si="16"/>
        <v>0</v>
      </c>
      <c r="O47" t="b">
        <f t="shared" si="17"/>
        <v>0</v>
      </c>
      <c r="P47" s="5">
        <f t="shared" si="18"/>
        <v>6.0230547126089551</v>
      </c>
      <c r="Q47" s="5">
        <f t="shared" si="19"/>
        <v>0</v>
      </c>
      <c r="R47" s="5">
        <f t="shared" si="20"/>
        <v>0</v>
      </c>
      <c r="S47">
        <f t="shared" si="21"/>
        <v>6.0230547126089551</v>
      </c>
    </row>
    <row r="48" spans="3:19">
      <c r="C48">
        <v>30</v>
      </c>
      <c r="D48">
        <f t="shared" si="10"/>
        <v>6</v>
      </c>
      <c r="E48" t="b">
        <f t="shared" si="3"/>
        <v>0</v>
      </c>
      <c r="F48" t="b">
        <f t="shared" si="11"/>
        <v>0</v>
      </c>
      <c r="G48" t="b">
        <f t="shared" si="12"/>
        <v>0</v>
      </c>
      <c r="H48" t="b">
        <f t="shared" si="13"/>
        <v>0</v>
      </c>
      <c r="I48" t="b">
        <f t="shared" si="14"/>
        <v>1</v>
      </c>
      <c r="J48">
        <f t="shared" si="23"/>
        <v>6.2788183907611952</v>
      </c>
      <c r="K48">
        <f t="shared" si="24"/>
        <v>0</v>
      </c>
      <c r="L48">
        <f t="shared" si="25"/>
        <v>0</v>
      </c>
      <c r="M48" t="b">
        <f t="shared" si="15"/>
        <v>0</v>
      </c>
      <c r="N48" t="b">
        <f t="shared" si="16"/>
        <v>0</v>
      </c>
      <c r="O48" t="b">
        <f t="shared" si="17"/>
        <v>0</v>
      </c>
      <c r="P48" s="5">
        <f t="shared" si="18"/>
        <v>6.2788183907611952</v>
      </c>
      <c r="Q48" s="5">
        <f t="shared" si="19"/>
        <v>0</v>
      </c>
      <c r="R48" s="5">
        <f t="shared" si="20"/>
        <v>0</v>
      </c>
      <c r="S48">
        <f t="shared" si="21"/>
        <v>6.2788183907611952</v>
      </c>
    </row>
    <row r="49" spans="3:21">
      <c r="C49">
        <v>31</v>
      </c>
      <c r="D49">
        <f t="shared" si="10"/>
        <v>6.2</v>
      </c>
      <c r="E49" t="b">
        <f t="shared" si="3"/>
        <v>0</v>
      </c>
      <c r="F49" t="b">
        <f t="shared" si="11"/>
        <v>0</v>
      </c>
      <c r="G49" t="b">
        <f t="shared" si="12"/>
        <v>0</v>
      </c>
      <c r="H49" t="b">
        <f t="shared" si="13"/>
        <v>0</v>
      </c>
      <c r="I49" t="b">
        <f t="shared" si="14"/>
        <v>1</v>
      </c>
      <c r="J49">
        <f t="shared" si="23"/>
        <v>6.5345820689134335</v>
      </c>
      <c r="K49">
        <f t="shared" si="24"/>
        <v>0</v>
      </c>
      <c r="L49">
        <f t="shared" si="25"/>
        <v>0</v>
      </c>
      <c r="M49" t="b">
        <f t="shared" si="15"/>
        <v>0</v>
      </c>
      <c r="N49" t="b">
        <f t="shared" si="16"/>
        <v>0</v>
      </c>
      <c r="O49" t="b">
        <f t="shared" si="17"/>
        <v>0</v>
      </c>
      <c r="P49" s="5">
        <f t="shared" si="18"/>
        <v>6.5345820689134335</v>
      </c>
      <c r="Q49" s="5">
        <f t="shared" si="19"/>
        <v>0</v>
      </c>
      <c r="R49" s="5">
        <f t="shared" si="20"/>
        <v>0</v>
      </c>
      <c r="S49">
        <f t="shared" si="21"/>
        <v>6.5345820689134335</v>
      </c>
    </row>
    <row r="50" spans="3:21">
      <c r="C50">
        <v>32</v>
      </c>
      <c r="D50">
        <f t="shared" si="10"/>
        <v>6.4</v>
      </c>
      <c r="E50" t="b">
        <f t="shared" si="3"/>
        <v>0</v>
      </c>
      <c r="F50" t="b">
        <f t="shared" si="11"/>
        <v>0</v>
      </c>
      <c r="G50" t="b">
        <f t="shared" si="12"/>
        <v>0</v>
      </c>
      <c r="H50" t="b">
        <f t="shared" si="13"/>
        <v>0</v>
      </c>
      <c r="I50" t="b">
        <f t="shared" si="14"/>
        <v>1</v>
      </c>
      <c r="J50">
        <f t="shared" si="23"/>
        <v>6.7903457470656736</v>
      </c>
      <c r="K50">
        <f t="shared" si="24"/>
        <v>0</v>
      </c>
      <c r="L50">
        <f t="shared" si="25"/>
        <v>0</v>
      </c>
      <c r="M50" t="b">
        <f t="shared" si="15"/>
        <v>0</v>
      </c>
      <c r="N50" t="b">
        <f t="shared" si="16"/>
        <v>0</v>
      </c>
      <c r="O50" t="b">
        <f t="shared" si="17"/>
        <v>0</v>
      </c>
      <c r="P50" s="5">
        <f t="shared" si="18"/>
        <v>6.7903457470656736</v>
      </c>
      <c r="Q50" s="5">
        <f t="shared" si="19"/>
        <v>0</v>
      </c>
      <c r="R50" s="5">
        <f t="shared" si="20"/>
        <v>0</v>
      </c>
      <c r="S50">
        <f t="shared" si="21"/>
        <v>6.7903457470656736</v>
      </c>
    </row>
    <row r="51" spans="3:21">
      <c r="C51">
        <v>33</v>
      </c>
      <c r="D51">
        <f t="shared" si="10"/>
        <v>6.6000000000000005</v>
      </c>
      <c r="E51" t="b">
        <f t="shared" si="3"/>
        <v>0</v>
      </c>
      <c r="F51" t="b">
        <f t="shared" si="11"/>
        <v>0</v>
      </c>
      <c r="G51" t="b">
        <f t="shared" si="12"/>
        <v>0</v>
      </c>
      <c r="H51" t="b">
        <f t="shared" si="13"/>
        <v>0</v>
      </c>
      <c r="I51" t="b">
        <f t="shared" si="14"/>
        <v>1</v>
      </c>
      <c r="J51">
        <f t="shared" si="23"/>
        <v>7.0461094252179137</v>
      </c>
      <c r="K51">
        <f t="shared" si="24"/>
        <v>0</v>
      </c>
      <c r="L51">
        <f t="shared" si="25"/>
        <v>0</v>
      </c>
      <c r="M51" t="b">
        <f t="shared" si="15"/>
        <v>0</v>
      </c>
      <c r="N51" t="b">
        <f t="shared" si="16"/>
        <v>0</v>
      </c>
      <c r="O51" t="b">
        <f t="shared" si="17"/>
        <v>0</v>
      </c>
      <c r="P51" s="5">
        <f t="shared" si="18"/>
        <v>7.0461094252179137</v>
      </c>
      <c r="Q51" s="5">
        <f t="shared" si="19"/>
        <v>0</v>
      </c>
      <c r="R51" s="5">
        <f t="shared" si="20"/>
        <v>0</v>
      </c>
      <c r="S51">
        <f t="shared" si="21"/>
        <v>7.0461094252179137</v>
      </c>
    </row>
    <row r="52" spans="3:21">
      <c r="C52">
        <v>34</v>
      </c>
      <c r="D52">
        <f t="shared" si="10"/>
        <v>6.8000000000000007</v>
      </c>
      <c r="E52" t="b">
        <f t="shared" si="3"/>
        <v>0</v>
      </c>
      <c r="F52" t="b">
        <f t="shared" si="11"/>
        <v>0</v>
      </c>
      <c r="G52" t="b">
        <f t="shared" si="12"/>
        <v>0</v>
      </c>
      <c r="H52" t="b">
        <f t="shared" si="13"/>
        <v>0</v>
      </c>
      <c r="I52" t="b">
        <f t="shared" si="14"/>
        <v>1</v>
      </c>
      <c r="J52">
        <f t="shared" si="23"/>
        <v>7.3018731033701521</v>
      </c>
      <c r="K52">
        <f t="shared" si="24"/>
        <v>0</v>
      </c>
      <c r="L52">
        <f t="shared" si="25"/>
        <v>0</v>
      </c>
      <c r="M52" t="b">
        <f t="shared" si="15"/>
        <v>0</v>
      </c>
      <c r="N52" t="b">
        <f t="shared" si="16"/>
        <v>0</v>
      </c>
      <c r="O52" t="b">
        <f t="shared" si="17"/>
        <v>0</v>
      </c>
      <c r="P52" s="5">
        <f t="shared" si="18"/>
        <v>7.3018731033701521</v>
      </c>
      <c r="Q52" s="5">
        <f t="shared" si="19"/>
        <v>0</v>
      </c>
      <c r="R52" s="5">
        <f t="shared" si="20"/>
        <v>0</v>
      </c>
      <c r="S52">
        <f t="shared" si="21"/>
        <v>7.3018731033701521</v>
      </c>
    </row>
    <row r="53" spans="3:21">
      <c r="C53">
        <v>35</v>
      </c>
      <c r="D53">
        <f t="shared" si="10"/>
        <v>7</v>
      </c>
      <c r="E53" t="b">
        <f t="shared" si="3"/>
        <v>0</v>
      </c>
      <c r="F53" t="b">
        <f t="shared" si="11"/>
        <v>0</v>
      </c>
      <c r="G53" t="b">
        <f t="shared" si="12"/>
        <v>0</v>
      </c>
      <c r="H53" t="b">
        <f t="shared" si="13"/>
        <v>0</v>
      </c>
      <c r="I53" t="b">
        <f t="shared" si="14"/>
        <v>0</v>
      </c>
      <c r="J53" t="b">
        <f t="shared" si="23"/>
        <v>0</v>
      </c>
      <c r="K53" t="b">
        <f t="shared" si="24"/>
        <v>0</v>
      </c>
      <c r="L53" t="b">
        <f t="shared" si="25"/>
        <v>0</v>
      </c>
      <c r="M53">
        <f>IF(NOT(OR($E53,$I53,)),C$11+(C$3-C$11)*SIN(($D53-(1-$C$6)*$C$7)/($C$6*$C$7)*(PI()/2)),FALSE)</f>
        <v>7.5576367815223904</v>
      </c>
      <c r="N53">
        <f t="shared" si="16"/>
        <v>0</v>
      </c>
      <c r="O53">
        <f t="shared" si="17"/>
        <v>0</v>
      </c>
      <c r="P53" s="5">
        <f t="shared" si="18"/>
        <v>7.5576367815223904</v>
      </c>
      <c r="Q53" s="5">
        <f t="shared" si="19"/>
        <v>0</v>
      </c>
      <c r="R53" s="5">
        <f t="shared" si="20"/>
        <v>0</v>
      </c>
      <c r="S53">
        <f t="shared" si="21"/>
        <v>7.5576367815223904</v>
      </c>
      <c r="T53">
        <f>SIN(($D53-(1-$C$6)*$C$7)/($C$6*$C$7)*(PI()/2))</f>
        <v>0</v>
      </c>
      <c r="U53">
        <f>($D53-(1-$C$6)*$C$7)/($C$6*$C$7)</f>
        <v>0</v>
      </c>
    </row>
    <row r="54" spans="3:21">
      <c r="C54">
        <v>36</v>
      </c>
      <c r="D54">
        <f t="shared" si="10"/>
        <v>7.1999999999999993</v>
      </c>
      <c r="E54" t="b">
        <f t="shared" si="3"/>
        <v>0</v>
      </c>
      <c r="F54" t="b">
        <f t="shared" si="11"/>
        <v>0</v>
      </c>
      <c r="G54" t="b">
        <f t="shared" si="12"/>
        <v>0</v>
      </c>
      <c r="H54" t="b">
        <f t="shared" si="13"/>
        <v>0</v>
      </c>
      <c r="I54" t="b">
        <f t="shared" si="14"/>
        <v>0</v>
      </c>
      <c r="J54" t="b">
        <f t="shared" si="23"/>
        <v>0</v>
      </c>
      <c r="K54" t="b">
        <f t="shared" si="24"/>
        <v>0</v>
      </c>
      <c r="L54" t="b">
        <f t="shared" si="25"/>
        <v>0</v>
      </c>
      <c r="M54">
        <f t="shared" si="15"/>
        <v>7.812933255491294</v>
      </c>
      <c r="N54">
        <f t="shared" si="16"/>
        <v>0</v>
      </c>
      <c r="O54">
        <f t="shared" si="17"/>
        <v>0</v>
      </c>
      <c r="P54" s="5">
        <f t="shared" si="18"/>
        <v>7.812933255491294</v>
      </c>
      <c r="Q54" s="5">
        <f t="shared" si="19"/>
        <v>0</v>
      </c>
      <c r="R54" s="5">
        <f t="shared" si="20"/>
        <v>0</v>
      </c>
      <c r="S54">
        <f t="shared" si="21"/>
        <v>7.812933255491294</v>
      </c>
      <c r="T54">
        <f t="shared" ref="T54:T68" si="26">SIN(($D54-(1-$C$6)*$C$7)/($C$6*$C$7)*(PI()/2))</f>
        <v>0.10452846326765311</v>
      </c>
      <c r="U54">
        <f t="shared" ref="U54:U68" si="27">($D54-(1-$C$6)*$C$7)/($C$6*$C$7)</f>
        <v>6.666666666666643E-2</v>
      </c>
    </row>
    <row r="55" spans="3:21">
      <c r="C55">
        <v>37</v>
      </c>
      <c r="D55">
        <f t="shared" si="10"/>
        <v>7.4</v>
      </c>
      <c r="E55" t="b">
        <f t="shared" si="3"/>
        <v>0</v>
      </c>
      <c r="F55" t="b">
        <f t="shared" si="11"/>
        <v>0</v>
      </c>
      <c r="G55" t="b">
        <f t="shared" si="12"/>
        <v>0</v>
      </c>
      <c r="H55" t="b">
        <f t="shared" si="13"/>
        <v>0</v>
      </c>
      <c r="I55" t="b">
        <f t="shared" si="14"/>
        <v>0</v>
      </c>
      <c r="J55" t="b">
        <f t="shared" si="23"/>
        <v>0</v>
      </c>
      <c r="K55" t="b">
        <f t="shared" si="24"/>
        <v>0</v>
      </c>
      <c r="L55" t="b">
        <f t="shared" si="25"/>
        <v>0</v>
      </c>
      <c r="M55">
        <f t="shared" si="15"/>
        <v>8.0654326478671745</v>
      </c>
      <c r="N55">
        <f t="shared" si="16"/>
        <v>0</v>
      </c>
      <c r="O55">
        <f t="shared" si="17"/>
        <v>0</v>
      </c>
      <c r="P55" s="5">
        <f t="shared" si="18"/>
        <v>8.0654326478671745</v>
      </c>
      <c r="Q55" s="5">
        <f t="shared" si="19"/>
        <v>0</v>
      </c>
      <c r="R55" s="5">
        <f t="shared" si="20"/>
        <v>0</v>
      </c>
      <c r="S55">
        <f t="shared" si="21"/>
        <v>8.0654326478671745</v>
      </c>
      <c r="T55">
        <f t="shared" si="26"/>
        <v>0.20791169081775951</v>
      </c>
      <c r="U55">
        <f t="shared" si="27"/>
        <v>0.13333333333333344</v>
      </c>
    </row>
    <row r="56" spans="3:21">
      <c r="C56">
        <v>38</v>
      </c>
      <c r="D56">
        <f t="shared" si="10"/>
        <v>7.6</v>
      </c>
      <c r="E56" t="b">
        <f t="shared" si="3"/>
        <v>0</v>
      </c>
      <c r="F56" t="b">
        <f t="shared" si="11"/>
        <v>0</v>
      </c>
      <c r="G56" t="b">
        <f t="shared" si="12"/>
        <v>0</v>
      </c>
      <c r="H56" t="b">
        <f t="shared" si="13"/>
        <v>0</v>
      </c>
      <c r="I56" t="b">
        <f t="shared" si="14"/>
        <v>0</v>
      </c>
      <c r="J56" t="b">
        <f t="shared" si="23"/>
        <v>0</v>
      </c>
      <c r="K56" t="b">
        <f t="shared" si="24"/>
        <v>0</v>
      </c>
      <c r="L56" t="b">
        <f t="shared" si="25"/>
        <v>0</v>
      </c>
      <c r="M56">
        <f t="shared" si="15"/>
        <v>8.3123685224682635</v>
      </c>
      <c r="N56">
        <f t="shared" si="16"/>
        <v>0</v>
      </c>
      <c r="O56">
        <f t="shared" si="17"/>
        <v>0</v>
      </c>
      <c r="P56" s="5">
        <f t="shared" si="18"/>
        <v>8.3123685224682635</v>
      </c>
      <c r="Q56" s="5">
        <f t="shared" si="19"/>
        <v>0</v>
      </c>
      <c r="R56" s="5">
        <f t="shared" si="20"/>
        <v>0</v>
      </c>
      <c r="S56">
        <f t="shared" si="21"/>
        <v>8.3123685224682635</v>
      </c>
      <c r="T56">
        <f t="shared" si="26"/>
        <v>0.30901699437494717</v>
      </c>
      <c r="U56">
        <f t="shared" si="27"/>
        <v>0.19999999999999987</v>
      </c>
    </row>
    <row r="57" spans="3:21">
      <c r="C57">
        <v>39</v>
      </c>
      <c r="D57">
        <f t="shared" si="10"/>
        <v>7.8000000000000007</v>
      </c>
      <c r="E57" t="b">
        <f t="shared" si="3"/>
        <v>0</v>
      </c>
      <c r="F57" t="b">
        <f t="shared" si="11"/>
        <v>0</v>
      </c>
      <c r="G57" t="b">
        <f t="shared" si="12"/>
        <v>0</v>
      </c>
      <c r="H57" t="b">
        <f t="shared" si="13"/>
        <v>0</v>
      </c>
      <c r="I57" t="b">
        <f t="shared" si="14"/>
        <v>0</v>
      </c>
      <c r="J57" t="b">
        <f t="shared" si="23"/>
        <v>0</v>
      </c>
      <c r="K57" t="b">
        <f t="shared" si="24"/>
        <v>0</v>
      </c>
      <c r="L57" t="b">
        <f t="shared" si="25"/>
        <v>0</v>
      </c>
      <c r="M57">
        <f t="shared" si="15"/>
        <v>8.5510353981777811</v>
      </c>
      <c r="N57">
        <f t="shared" si="16"/>
        <v>0</v>
      </c>
      <c r="O57">
        <f t="shared" si="17"/>
        <v>0</v>
      </c>
      <c r="P57" s="5">
        <f t="shared" si="18"/>
        <v>8.5510353981777811</v>
      </c>
      <c r="Q57" s="5">
        <f t="shared" si="19"/>
        <v>0</v>
      </c>
      <c r="R57" s="5">
        <f t="shared" si="20"/>
        <v>0</v>
      </c>
      <c r="S57">
        <f t="shared" si="21"/>
        <v>8.5510353981777811</v>
      </c>
      <c r="T57">
        <f t="shared" si="26"/>
        <v>0.40673664307580054</v>
      </c>
      <c r="U57">
        <f t="shared" si="27"/>
        <v>0.26666666666666689</v>
      </c>
    </row>
    <row r="58" spans="3:21">
      <c r="C58">
        <v>40</v>
      </c>
      <c r="D58">
        <f t="shared" si="10"/>
        <v>8</v>
      </c>
      <c r="E58" t="b">
        <f t="shared" si="3"/>
        <v>0</v>
      </c>
      <c r="F58" t="b">
        <f t="shared" si="11"/>
        <v>0</v>
      </c>
      <c r="G58" t="b">
        <f t="shared" si="12"/>
        <v>0</v>
      </c>
      <c r="H58" t="b">
        <f t="shared" si="13"/>
        <v>0</v>
      </c>
      <c r="I58" t="b">
        <f t="shared" si="14"/>
        <v>0</v>
      </c>
      <c r="J58" t="b">
        <f t="shared" ref="J58:J67" si="28">IF($I58,C$10+C$9*($D58-($C$7*$C$5)),FALSE)</f>
        <v>0</v>
      </c>
      <c r="K58" t="b">
        <f t="shared" ref="K58:K67" si="29">IF($I58,D$10+D$9*($D58-($C$7*$C$5)),FALSE)</f>
        <v>0</v>
      </c>
      <c r="L58" t="b">
        <f t="shared" ref="L58:L67" si="30">IF($I58,E$10+E$9*($D58-($C$7*$C$5)),FALSE)</f>
        <v>0</v>
      </c>
      <c r="M58">
        <f t="shared" si="15"/>
        <v>8.7788183907611952</v>
      </c>
      <c r="N58">
        <f t="shared" si="16"/>
        <v>0</v>
      </c>
      <c r="O58">
        <f t="shared" si="17"/>
        <v>0</v>
      </c>
      <c r="P58" s="5">
        <f t="shared" si="18"/>
        <v>8.7788183907611952</v>
      </c>
      <c r="Q58" s="5">
        <f t="shared" si="19"/>
        <v>0</v>
      </c>
      <c r="R58" s="5">
        <f t="shared" si="20"/>
        <v>0</v>
      </c>
      <c r="S58">
        <f t="shared" si="21"/>
        <v>8.7788183907611952</v>
      </c>
      <c r="T58">
        <f t="shared" si="26"/>
        <v>0.49999999999999994</v>
      </c>
      <c r="U58">
        <f t="shared" si="27"/>
        <v>0.33333333333333331</v>
      </c>
    </row>
    <row r="59" spans="3:21">
      <c r="C59">
        <v>41</v>
      </c>
      <c r="D59">
        <f t="shared" si="10"/>
        <v>8.1999999999999993</v>
      </c>
      <c r="E59" t="b">
        <f t="shared" si="3"/>
        <v>0</v>
      </c>
      <c r="F59" t="b">
        <f t="shared" si="11"/>
        <v>0</v>
      </c>
      <c r="G59" t="b">
        <f t="shared" si="12"/>
        <v>0</v>
      </c>
      <c r="H59" t="b">
        <f t="shared" si="13"/>
        <v>0</v>
      </c>
      <c r="I59" t="b">
        <f t="shared" si="14"/>
        <v>0</v>
      </c>
      <c r="J59" t="b">
        <f t="shared" si="28"/>
        <v>0</v>
      </c>
      <c r="K59" t="b">
        <f t="shared" si="29"/>
        <v>0</v>
      </c>
      <c r="L59" t="b">
        <f t="shared" si="30"/>
        <v>0</v>
      </c>
      <c r="M59">
        <f t="shared" si="15"/>
        <v>8.9932218620851074</v>
      </c>
      <c r="N59">
        <f t="shared" si="16"/>
        <v>0</v>
      </c>
      <c r="O59">
        <f t="shared" si="17"/>
        <v>0</v>
      </c>
      <c r="P59" s="5">
        <f t="shared" si="18"/>
        <v>8.9932218620851074</v>
      </c>
      <c r="Q59" s="5">
        <f t="shared" si="19"/>
        <v>0</v>
      </c>
      <c r="R59" s="5">
        <f t="shared" si="20"/>
        <v>0</v>
      </c>
      <c r="S59">
        <f t="shared" si="21"/>
        <v>8.9932218620851074</v>
      </c>
      <c r="T59">
        <f t="shared" si="26"/>
        <v>0.5877852522924728</v>
      </c>
      <c r="U59">
        <f t="shared" si="27"/>
        <v>0.39999999999999974</v>
      </c>
    </row>
    <row r="60" spans="3:21">
      <c r="C60">
        <v>42</v>
      </c>
      <c r="D60">
        <f t="shared" si="10"/>
        <v>8.4</v>
      </c>
      <c r="E60" t="b">
        <f t="shared" si="3"/>
        <v>0</v>
      </c>
      <c r="F60" t="b">
        <f t="shared" si="11"/>
        <v>0</v>
      </c>
      <c r="G60" t="b">
        <f t="shared" si="12"/>
        <v>0</v>
      </c>
      <c r="H60" t="b">
        <f t="shared" si="13"/>
        <v>0</v>
      </c>
      <c r="I60" t="b">
        <f t="shared" si="14"/>
        <v>0</v>
      </c>
      <c r="J60" t="b">
        <f t="shared" si="28"/>
        <v>0</v>
      </c>
      <c r="K60" t="b">
        <f t="shared" si="29"/>
        <v>0</v>
      </c>
      <c r="L60" t="b">
        <f t="shared" si="30"/>
        <v>0</v>
      </c>
      <c r="M60">
        <f t="shared" si="15"/>
        <v>9.1918967628508863</v>
      </c>
      <c r="N60">
        <f t="shared" si="16"/>
        <v>0</v>
      </c>
      <c r="O60">
        <f t="shared" si="17"/>
        <v>0</v>
      </c>
      <c r="P60" s="5">
        <f t="shared" si="18"/>
        <v>9.1918967628508863</v>
      </c>
      <c r="Q60" s="5">
        <f t="shared" si="19"/>
        <v>0</v>
      </c>
      <c r="R60" s="5">
        <f t="shared" si="20"/>
        <v>0</v>
      </c>
      <c r="S60">
        <f t="shared" si="21"/>
        <v>9.1918967628508863</v>
      </c>
      <c r="T60">
        <f t="shared" si="26"/>
        <v>0.66913060635885835</v>
      </c>
      <c r="U60">
        <f t="shared" si="27"/>
        <v>0.46666666666666679</v>
      </c>
    </row>
    <row r="61" spans="3:21">
      <c r="C61">
        <v>43</v>
      </c>
      <c r="D61">
        <f t="shared" si="10"/>
        <v>8.6</v>
      </c>
      <c r="E61" t="b">
        <f t="shared" si="3"/>
        <v>0</v>
      </c>
      <c r="F61" t="b">
        <f t="shared" si="11"/>
        <v>0</v>
      </c>
      <c r="G61" t="b">
        <f t="shared" si="12"/>
        <v>0</v>
      </c>
      <c r="H61" t="b">
        <f t="shared" si="13"/>
        <v>0</v>
      </c>
      <c r="I61" t="b">
        <f t="shared" si="14"/>
        <v>0</v>
      </c>
      <c r="J61" t="b">
        <f t="shared" si="28"/>
        <v>0</v>
      </c>
      <c r="K61" t="b">
        <f t="shared" si="29"/>
        <v>0</v>
      </c>
      <c r="L61" t="b">
        <f t="shared" si="30"/>
        <v>0</v>
      </c>
      <c r="M61">
        <f t="shared" si="15"/>
        <v>9.3726663692703411</v>
      </c>
      <c r="N61">
        <f t="shared" si="16"/>
        <v>0</v>
      </c>
      <c r="O61">
        <f t="shared" si="17"/>
        <v>0</v>
      </c>
      <c r="P61" s="5">
        <f t="shared" si="18"/>
        <v>9.3726663692703411</v>
      </c>
      <c r="Q61" s="5">
        <f t="shared" si="19"/>
        <v>0</v>
      </c>
      <c r="R61" s="5">
        <f t="shared" si="20"/>
        <v>0</v>
      </c>
      <c r="S61">
        <f t="shared" si="21"/>
        <v>9.3726663692703411</v>
      </c>
      <c r="T61">
        <f t="shared" si="26"/>
        <v>0.74314482547739413</v>
      </c>
      <c r="U61">
        <f t="shared" si="27"/>
        <v>0.53333333333333321</v>
      </c>
    </row>
    <row r="62" spans="3:21">
      <c r="C62">
        <v>44</v>
      </c>
      <c r="D62">
        <f t="shared" si="10"/>
        <v>8.8000000000000007</v>
      </c>
      <c r="E62" t="b">
        <f t="shared" si="3"/>
        <v>0</v>
      </c>
      <c r="F62" t="b">
        <f t="shared" si="11"/>
        <v>0</v>
      </c>
      <c r="G62" t="b">
        <f t="shared" si="12"/>
        <v>0</v>
      </c>
      <c r="H62" t="b">
        <f t="shared" si="13"/>
        <v>0</v>
      </c>
      <c r="I62" t="b">
        <f t="shared" si="14"/>
        <v>0</v>
      </c>
      <c r="J62" t="b">
        <f t="shared" si="28"/>
        <v>0</v>
      </c>
      <c r="K62" t="b">
        <f t="shared" si="29"/>
        <v>0</v>
      </c>
      <c r="L62" t="b">
        <f t="shared" si="30"/>
        <v>0</v>
      </c>
      <c r="M62">
        <f t="shared" si="15"/>
        <v>9.5335501317070701</v>
      </c>
      <c r="N62">
        <f t="shared" si="16"/>
        <v>0</v>
      </c>
      <c r="O62">
        <f t="shared" si="17"/>
        <v>0</v>
      </c>
      <c r="P62" s="5">
        <f t="shared" si="18"/>
        <v>9.5335501317070701</v>
      </c>
      <c r="Q62" s="5">
        <f t="shared" si="19"/>
        <v>0</v>
      </c>
      <c r="R62" s="5">
        <f t="shared" si="20"/>
        <v>0</v>
      </c>
      <c r="S62">
        <f t="shared" si="21"/>
        <v>9.5335501317070701</v>
      </c>
      <c r="T62">
        <f t="shared" si="26"/>
        <v>0.80901699437494756</v>
      </c>
      <c r="U62">
        <f t="shared" si="27"/>
        <v>0.6000000000000002</v>
      </c>
    </row>
    <row r="63" spans="3:21">
      <c r="C63">
        <v>45</v>
      </c>
      <c r="D63">
        <f t="shared" si="10"/>
        <v>9</v>
      </c>
      <c r="E63" t="b">
        <f t="shared" si="3"/>
        <v>0</v>
      </c>
      <c r="F63" t="b">
        <f t="shared" si="11"/>
        <v>0</v>
      </c>
      <c r="G63" t="b">
        <f t="shared" si="12"/>
        <v>0</v>
      </c>
      <c r="H63" t="b">
        <f t="shared" si="13"/>
        <v>0</v>
      </c>
      <c r="I63" t="b">
        <f t="shared" si="14"/>
        <v>0</v>
      </c>
      <c r="J63" t="b">
        <f t="shared" si="28"/>
        <v>0</v>
      </c>
      <c r="K63" t="b">
        <f t="shared" si="29"/>
        <v>0</v>
      </c>
      <c r="L63" t="b">
        <f t="shared" si="30"/>
        <v>0</v>
      </c>
      <c r="M63">
        <f t="shared" si="15"/>
        <v>9.6727853739927241</v>
      </c>
      <c r="N63">
        <f t="shared" si="16"/>
        <v>0</v>
      </c>
      <c r="O63">
        <f t="shared" si="17"/>
        <v>0</v>
      </c>
      <c r="P63" s="5">
        <f t="shared" si="18"/>
        <v>9.6727853739927241</v>
      </c>
      <c r="Q63" s="5">
        <f t="shared" si="19"/>
        <v>0</v>
      </c>
      <c r="R63" s="5">
        <f t="shared" si="20"/>
        <v>0</v>
      </c>
      <c r="S63">
        <f t="shared" si="21"/>
        <v>9.6727853739927241</v>
      </c>
      <c r="T63">
        <f t="shared" si="26"/>
        <v>0.8660254037844386</v>
      </c>
      <c r="U63">
        <f t="shared" si="27"/>
        <v>0.66666666666666663</v>
      </c>
    </row>
    <row r="64" spans="3:21">
      <c r="C64">
        <v>46</v>
      </c>
      <c r="D64">
        <f t="shared" si="10"/>
        <v>9.2000000000000011</v>
      </c>
      <c r="E64" t="b">
        <f t="shared" si="3"/>
        <v>0</v>
      </c>
      <c r="F64" t="b">
        <f t="shared" si="11"/>
        <v>0</v>
      </c>
      <c r="G64" t="b">
        <f t="shared" si="12"/>
        <v>0</v>
      </c>
      <c r="H64" t="b">
        <f t="shared" si="13"/>
        <v>0</v>
      </c>
      <c r="I64" t="b">
        <f t="shared" si="14"/>
        <v>0</v>
      </c>
      <c r="J64" t="b">
        <f t="shared" si="28"/>
        <v>0</v>
      </c>
      <c r="K64" t="b">
        <f t="shared" si="29"/>
        <v>0</v>
      </c>
      <c r="L64" t="b">
        <f t="shared" si="30"/>
        <v>0</v>
      </c>
      <c r="M64">
        <f t="shared" si="15"/>
        <v>9.7888466056759746</v>
      </c>
      <c r="N64">
        <f t="shared" si="16"/>
        <v>0</v>
      </c>
      <c r="O64">
        <f t="shared" si="17"/>
        <v>0</v>
      </c>
      <c r="P64" s="5">
        <f t="shared" si="18"/>
        <v>9.7888466056759746</v>
      </c>
      <c r="Q64" s="5">
        <f t="shared" si="19"/>
        <v>0</v>
      </c>
      <c r="R64" s="5">
        <f t="shared" si="20"/>
        <v>0</v>
      </c>
      <c r="S64">
        <f t="shared" si="21"/>
        <v>9.7888466056759746</v>
      </c>
      <c r="T64">
        <f t="shared" si="26"/>
        <v>0.91354545764260109</v>
      </c>
      <c r="U64">
        <f t="shared" si="27"/>
        <v>0.73333333333333373</v>
      </c>
    </row>
    <row r="65" spans="3:21">
      <c r="C65">
        <v>47</v>
      </c>
      <c r="D65">
        <f t="shared" si="10"/>
        <v>9.3999999999999986</v>
      </c>
      <c r="E65" t="b">
        <f t="shared" si="3"/>
        <v>0</v>
      </c>
      <c r="F65" t="b">
        <f t="shared" si="11"/>
        <v>0</v>
      </c>
      <c r="G65" t="b">
        <f t="shared" si="12"/>
        <v>0</v>
      </c>
      <c r="H65" t="b">
        <f t="shared" si="13"/>
        <v>0</v>
      </c>
      <c r="I65" t="b">
        <f t="shared" si="14"/>
        <v>0</v>
      </c>
      <c r="J65" t="b">
        <f t="shared" si="28"/>
        <v>0</v>
      </c>
      <c r="K65" t="b">
        <f t="shared" si="29"/>
        <v>0</v>
      </c>
      <c r="L65" t="b">
        <f t="shared" si="30"/>
        <v>0</v>
      </c>
      <c r="M65">
        <f t="shared" si="15"/>
        <v>9.8804622356151235</v>
      </c>
      <c r="N65">
        <f t="shared" si="16"/>
        <v>0</v>
      </c>
      <c r="O65">
        <f t="shared" si="17"/>
        <v>0</v>
      </c>
      <c r="P65" s="5">
        <f t="shared" si="18"/>
        <v>9.8804622356151235</v>
      </c>
      <c r="Q65" s="5">
        <f t="shared" si="19"/>
        <v>0</v>
      </c>
      <c r="R65" s="5">
        <f t="shared" si="20"/>
        <v>0</v>
      </c>
      <c r="S65">
        <f t="shared" si="21"/>
        <v>9.8804622356151235</v>
      </c>
      <c r="T65">
        <f t="shared" si="26"/>
        <v>0.95105651629515331</v>
      </c>
      <c r="U65">
        <f t="shared" si="27"/>
        <v>0.79999999999999949</v>
      </c>
    </row>
    <row r="66" spans="3:21">
      <c r="C66">
        <v>48</v>
      </c>
      <c r="D66">
        <f t="shared" si="10"/>
        <v>9.6</v>
      </c>
      <c r="E66" t="b">
        <f t="shared" si="3"/>
        <v>0</v>
      </c>
      <c r="F66" t="b">
        <f t="shared" si="11"/>
        <v>0</v>
      </c>
      <c r="G66" t="b">
        <f t="shared" si="12"/>
        <v>0</v>
      </c>
      <c r="H66" t="b">
        <f t="shared" si="13"/>
        <v>0</v>
      </c>
      <c r="I66" t="b">
        <f t="shared" si="14"/>
        <v>0</v>
      </c>
      <c r="J66" t="b">
        <f t="shared" si="28"/>
        <v>0</v>
      </c>
      <c r="K66" t="b">
        <f t="shared" si="29"/>
        <v>0</v>
      </c>
      <c r="L66" t="b">
        <f t="shared" si="30"/>
        <v>0</v>
      </c>
      <c r="M66">
        <f t="shared" si="15"/>
        <v>9.9466285037967594</v>
      </c>
      <c r="N66">
        <f t="shared" si="16"/>
        <v>0</v>
      </c>
      <c r="O66">
        <f t="shared" si="17"/>
        <v>0</v>
      </c>
      <c r="P66" s="5">
        <f t="shared" si="18"/>
        <v>9.9466285037967594</v>
      </c>
      <c r="Q66" s="5">
        <f t="shared" si="19"/>
        <v>0</v>
      </c>
      <c r="R66" s="5">
        <f t="shared" si="20"/>
        <v>0</v>
      </c>
      <c r="S66">
        <f t="shared" si="21"/>
        <v>9.9466285037967594</v>
      </c>
      <c r="T66">
        <f t="shared" si="26"/>
        <v>0.97814760073380558</v>
      </c>
      <c r="U66">
        <f t="shared" si="27"/>
        <v>0.86666666666666659</v>
      </c>
    </row>
    <row r="67" spans="3:21">
      <c r="C67">
        <v>49</v>
      </c>
      <c r="D67">
        <f t="shared" si="10"/>
        <v>9.8000000000000007</v>
      </c>
      <c r="E67" t="b">
        <f t="shared" si="3"/>
        <v>0</v>
      </c>
      <c r="F67" t="b">
        <f t="shared" si="11"/>
        <v>0</v>
      </c>
      <c r="G67" t="b">
        <f t="shared" si="12"/>
        <v>0</v>
      </c>
      <c r="H67" t="b">
        <f t="shared" si="13"/>
        <v>0</v>
      </c>
      <c r="I67" t="b">
        <f t="shared" si="14"/>
        <v>0</v>
      </c>
      <c r="J67" t="b">
        <f t="shared" si="28"/>
        <v>0</v>
      </c>
      <c r="K67" t="b">
        <f t="shared" si="29"/>
        <v>0</v>
      </c>
      <c r="L67" t="b">
        <f t="shared" si="30"/>
        <v>0</v>
      </c>
      <c r="M67">
        <f t="shared" si="15"/>
        <v>9.9866204787404982</v>
      </c>
      <c r="N67">
        <f t="shared" si="16"/>
        <v>0</v>
      </c>
      <c r="O67">
        <f t="shared" si="17"/>
        <v>0</v>
      </c>
      <c r="P67" s="5">
        <f t="shared" si="18"/>
        <v>9.9866204787404982</v>
      </c>
      <c r="Q67" s="5">
        <f t="shared" si="19"/>
        <v>0</v>
      </c>
      <c r="R67" s="5">
        <f t="shared" si="20"/>
        <v>0</v>
      </c>
      <c r="S67">
        <f t="shared" si="21"/>
        <v>9.9866204787404982</v>
      </c>
      <c r="T67">
        <f t="shared" si="26"/>
        <v>0.9945218953682734</v>
      </c>
      <c r="U67">
        <f t="shared" si="27"/>
        <v>0.93333333333333357</v>
      </c>
    </row>
    <row r="68" spans="3:21">
      <c r="C68">
        <v>50</v>
      </c>
      <c r="D68">
        <f t="shared" si="10"/>
        <v>10</v>
      </c>
      <c r="P68" s="6">
        <f>C3</f>
        <v>10</v>
      </c>
      <c r="Q68" s="6">
        <f t="shared" ref="Q68:R68" si="31">D3</f>
        <v>0</v>
      </c>
      <c r="R68" s="6">
        <f t="shared" si="31"/>
        <v>0</v>
      </c>
      <c r="S68">
        <f t="shared" si="21"/>
        <v>10</v>
      </c>
      <c r="T68">
        <f t="shared" si="26"/>
        <v>1</v>
      </c>
      <c r="U68">
        <f t="shared" si="27"/>
        <v>1</v>
      </c>
    </row>
  </sheetData>
  <mergeCells count="4">
    <mergeCell ref="F17:H17"/>
    <mergeCell ref="J17:L17"/>
    <mergeCell ref="M17:O17"/>
    <mergeCell ref="P17:R17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movement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Schüßler</dc:creator>
  <cp:lastModifiedBy>Fabian Schüßler</cp:lastModifiedBy>
  <dcterms:created xsi:type="dcterms:W3CDTF">2015-01-02T12:28:52Z</dcterms:created>
  <dcterms:modified xsi:type="dcterms:W3CDTF">2015-01-02T15:31:37Z</dcterms:modified>
</cp:coreProperties>
</file>